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10" windowHeight="12330"/>
  </bookViews>
  <sheets>
    <sheet name="Sheet1" sheetId="1" r:id="rId1"/>
    <sheet name="blog" sheetId="2" r:id="rId2"/>
    <sheet name="exp" sheetId="3" r:id="rId3"/>
    <sheet name="讨论区" sheetId="4" r:id="rId4"/>
    <sheet name="博客征集" sheetId="5" r:id="rId5"/>
    <sheet name="研讨课" sheetId="6" r:id="rId6"/>
    <sheet name="强测" sheetId="8" r:id="rId7"/>
    <sheet name="弱测中测提交未通过情况" sheetId="10" r:id="rId8"/>
    <sheet name="作业提交情况" sheetId="9" r:id="rId9"/>
    <sheet name="图表分析" sheetId="11" r:id="rId10"/>
    <sheet name="抄袭情况" sheetId="12" r:id="rId11"/>
    <sheet name="Pre加分" sheetId="13" r:id="rId12"/>
  </sheets>
  <externalReferences>
    <externalReference r:id="rId13"/>
  </externalReferences>
  <definedNames>
    <definedName name="_xlnm._FilterDatabase" localSheetId="0" hidden="1">Sheet1!$A$1:$N$330</definedName>
    <definedName name="_xlnm._FilterDatabase" localSheetId="2" hidden="1">exp!$A$1:$P$331</definedName>
    <definedName name="_xlnm._FilterDatabase" localSheetId="3" hidden="1">讨论区!$A$1:$F$180</definedName>
    <definedName name="_xlnm._FilterDatabase" localSheetId="5" hidden="1">研讨课!$A$1:$H$330</definedName>
    <definedName name="_xlnm._FilterDatabase" localSheetId="6" hidden="1">强测!$A$1:$BN$331</definedName>
    <definedName name="_xlnm._FilterDatabase" localSheetId="8" hidden="1">作业提交情况!$A$1:$Q$330</definedName>
    <definedName name="_xlnm._FilterDatabase" localSheetId="11" hidden="1">Pre加分!$A$1:$J$332</definedName>
    <definedName name="_xlnm._FilterDatabase" localSheetId="1" hidden="1">blog!#REF!</definedName>
    <definedName name="_xlnm._FilterDatabase" localSheetId="7" hidden="1">弱测中测提交未通过情况!$A$1:$Q$330</definedName>
  </definedNames>
  <calcPr calcId="144525"/>
</workbook>
</file>

<file path=xl/sharedStrings.xml><?xml version="1.0" encoding="utf-8"?>
<sst xmlns="http://schemas.openxmlformats.org/spreadsheetml/2006/main" count="4019" uniqueCount="519">
  <si>
    <t>student_id</t>
  </si>
  <si>
    <t>name</t>
  </si>
  <si>
    <t>teacher</t>
  </si>
  <si>
    <t>实验折算分(满分30)</t>
  </si>
  <si>
    <t>作业总分</t>
  </si>
  <si>
    <t>无效次数</t>
  </si>
  <si>
    <t>博客总成绩</t>
  </si>
  <si>
    <t>三项成绩</t>
  </si>
  <si>
    <t>研讨课加分(满分10)</t>
  </si>
  <si>
    <t>讨论区加分(满分100)</t>
  </si>
  <si>
    <t>博客征集加分(篇数)</t>
  </si>
  <si>
    <t>PreTask加分</t>
  </si>
  <si>
    <t>最终加分</t>
  </si>
  <si>
    <t>最终得分</t>
  </si>
  <si>
    <t>登记得分</t>
  </si>
  <si>
    <t>王艺坤</t>
  </si>
  <si>
    <t>冯天昱</t>
  </si>
  <si>
    <t>崔建彬</t>
  </si>
  <si>
    <t>涂尚卿</t>
  </si>
  <si>
    <t>陈奕文</t>
  </si>
  <si>
    <t>周远航</t>
  </si>
  <si>
    <t>肖宜松</t>
  </si>
  <si>
    <t>包楠</t>
  </si>
  <si>
    <t>范迪皓</t>
  </si>
  <si>
    <t>崔宇洋</t>
  </si>
  <si>
    <t>陈天异</t>
  </si>
  <si>
    <t>张海渝</t>
  </si>
  <si>
    <t>刘桢炜</t>
  </si>
  <si>
    <t>张家树</t>
  </si>
  <si>
    <t>黄家威</t>
  </si>
  <si>
    <t>赵禹昇</t>
  </si>
  <si>
    <t>梁伟聪</t>
  </si>
  <si>
    <t>柳嘉禾</t>
  </si>
  <si>
    <t>乔盛业</t>
  </si>
  <si>
    <t>董俊杰</t>
  </si>
  <si>
    <t>雷克伦</t>
  </si>
  <si>
    <t>孔祥浩</t>
  </si>
  <si>
    <t>乐洋</t>
  </si>
  <si>
    <t>牟钰</t>
  </si>
  <si>
    <t>胡雪瑜</t>
  </si>
  <si>
    <t>陈鸿</t>
  </si>
  <si>
    <t>吴晨灿</t>
  </si>
  <si>
    <t>王鹏博</t>
  </si>
  <si>
    <t>朱乐岩</t>
  </si>
  <si>
    <t>闫金柱</t>
  </si>
  <si>
    <t>刘仪</t>
  </si>
  <si>
    <t>姜翔舰</t>
  </si>
  <si>
    <t>冯若怡</t>
  </si>
  <si>
    <t>林宇菁</t>
  </si>
  <si>
    <t>何林璇</t>
  </si>
  <si>
    <t>闫宏晞</t>
  </si>
  <si>
    <t>许卜仁</t>
  </si>
  <si>
    <t>罗程潇</t>
  </si>
  <si>
    <t>田昶尧</t>
  </si>
  <si>
    <t>李明昕</t>
  </si>
  <si>
    <t>肖敏毅</t>
  </si>
  <si>
    <t>李亦龙</t>
  </si>
  <si>
    <t>田韵豪</t>
  </si>
  <si>
    <t>毛健欢</t>
  </si>
  <si>
    <t>刘丹一</t>
  </si>
  <si>
    <t>杨新宇</t>
  </si>
  <si>
    <t>严宇皓</t>
  </si>
  <si>
    <t>杨周启珂</t>
  </si>
  <si>
    <t>黄子玥</t>
  </si>
  <si>
    <t>吴承沣</t>
  </si>
  <si>
    <t>韩程凯</t>
  </si>
  <si>
    <t>倪施榕</t>
  </si>
  <si>
    <t>李逸晖</t>
  </si>
  <si>
    <t>王思琪</t>
  </si>
  <si>
    <t>史鑫杰</t>
  </si>
  <si>
    <t>宫元</t>
  </si>
  <si>
    <t>王鸿飞</t>
  </si>
  <si>
    <t>杨子天</t>
  </si>
  <si>
    <t>刘新昱</t>
  </si>
  <si>
    <t>湾子豪</t>
  </si>
  <si>
    <t>杨豪隆</t>
  </si>
  <si>
    <t>李永毅</t>
  </si>
  <si>
    <t>甘天淳</t>
  </si>
  <si>
    <t>陶卓</t>
  </si>
  <si>
    <t>仇越</t>
  </si>
  <si>
    <t>姬硕</t>
  </si>
  <si>
    <t>熊晨威</t>
  </si>
  <si>
    <t>王宇翔</t>
  </si>
  <si>
    <t>肖希源</t>
  </si>
  <si>
    <t>吴陶然</t>
  </si>
  <si>
    <t>武润璠</t>
  </si>
  <si>
    <t>徐宇龙</t>
  </si>
  <si>
    <t>熊胡超</t>
  </si>
  <si>
    <t>袁劭涵</t>
  </si>
  <si>
    <t>王肇凯</t>
  </si>
  <si>
    <t>张宗晔</t>
  </si>
  <si>
    <t>孙亦琦</t>
  </si>
  <si>
    <t>李嘉淳</t>
  </si>
  <si>
    <t>何泽欣</t>
  </si>
  <si>
    <t>姚子健</t>
  </si>
  <si>
    <t>杨孜名</t>
  </si>
  <si>
    <t>杨凌华</t>
  </si>
  <si>
    <t>石渝辉</t>
  </si>
  <si>
    <t>陈文东</t>
  </si>
  <si>
    <t>王铉茜</t>
  </si>
  <si>
    <t>贺祺祥</t>
  </si>
  <si>
    <t>邓新宇</t>
  </si>
  <si>
    <t>王宇康</t>
  </si>
  <si>
    <t>陈伟明</t>
  </si>
  <si>
    <t>刘育含</t>
  </si>
  <si>
    <t>李瀚</t>
  </si>
  <si>
    <t>马安玲</t>
  </si>
  <si>
    <t>徐睿远</t>
  </si>
  <si>
    <t>朱笛熊箫</t>
  </si>
  <si>
    <t>陆开翔</t>
  </si>
  <si>
    <t>周昊</t>
  </si>
  <si>
    <t>舒伦</t>
  </si>
  <si>
    <t>单乾</t>
  </si>
  <si>
    <t>戴靖泽</t>
  </si>
  <si>
    <t>石锦川</t>
  </si>
  <si>
    <t>胡琎</t>
  </si>
  <si>
    <t>白阳浩</t>
  </si>
  <si>
    <t>汪昊霖</t>
  </si>
  <si>
    <t>李桐晖</t>
  </si>
  <si>
    <t>周一扬</t>
  </si>
  <si>
    <t>韩锋</t>
  </si>
  <si>
    <t>张洪康</t>
  </si>
  <si>
    <t>席书帆</t>
  </si>
  <si>
    <t>娄馨匀</t>
  </si>
  <si>
    <t>郑宇</t>
  </si>
  <si>
    <t>彭冠涵</t>
  </si>
  <si>
    <t>杨再飞</t>
  </si>
  <si>
    <t>王天博</t>
  </si>
  <si>
    <t>姜云鹏</t>
  </si>
  <si>
    <t>程佳伟</t>
  </si>
  <si>
    <t>许圣林</t>
  </si>
  <si>
    <t>李元恺</t>
  </si>
  <si>
    <t>刘晨光</t>
  </si>
  <si>
    <t>苏星熠</t>
  </si>
  <si>
    <t>乔硕斐</t>
  </si>
  <si>
    <t>李辰洋</t>
  </si>
  <si>
    <t>赵相成</t>
  </si>
  <si>
    <t>栾帅</t>
  </si>
  <si>
    <t>朱思延</t>
  </si>
  <si>
    <t>胡逸潇</t>
  </si>
  <si>
    <t>马瑞</t>
  </si>
  <si>
    <t>蔡睿智</t>
  </si>
  <si>
    <t>焦宇才</t>
  </si>
  <si>
    <t>覃启浩</t>
  </si>
  <si>
    <t>潘毅</t>
  </si>
  <si>
    <t>李英龙</t>
  </si>
  <si>
    <t>蒋为峰</t>
  </si>
  <si>
    <t>陈俊池</t>
  </si>
  <si>
    <t>开聚实</t>
  </si>
  <si>
    <t>王一鸥</t>
  </si>
  <si>
    <t>左宗宇</t>
  </si>
  <si>
    <t>陈立颖</t>
  </si>
  <si>
    <t>黄云依</t>
  </si>
  <si>
    <t>胡锦飞</t>
  </si>
  <si>
    <t>苏东泽</t>
  </si>
  <si>
    <t>刘澈</t>
  </si>
  <si>
    <t>曹紫昱</t>
  </si>
  <si>
    <t>汪奇轩</t>
  </si>
  <si>
    <t>陈源</t>
  </si>
  <si>
    <t>张书恺</t>
  </si>
  <si>
    <t>梁敬卓</t>
  </si>
  <si>
    <t>张珈源</t>
  </si>
  <si>
    <t>彭维崑</t>
  </si>
  <si>
    <t>侯青莹</t>
  </si>
  <si>
    <t>杨熙</t>
  </si>
  <si>
    <t>张文彬</t>
  </si>
  <si>
    <t>刘登元</t>
  </si>
  <si>
    <t>王雨轩</t>
  </si>
  <si>
    <t>苏晰月</t>
  </si>
  <si>
    <t>张宇航</t>
  </si>
  <si>
    <t>闫相龙</t>
  </si>
  <si>
    <t>周子益</t>
  </si>
  <si>
    <t>赵子轩</t>
  </si>
  <si>
    <t>常容熇</t>
  </si>
  <si>
    <t>侯雨霏</t>
  </si>
  <si>
    <t>任杰瑞</t>
  </si>
  <si>
    <t>李巳辰</t>
  </si>
  <si>
    <t>胥浩宇</t>
  </si>
  <si>
    <t>黄思为</t>
  </si>
  <si>
    <t>李宇焯</t>
  </si>
  <si>
    <t>廖嘉诚</t>
  </si>
  <si>
    <t>袁亮</t>
  </si>
  <si>
    <t>孙保成</t>
  </si>
  <si>
    <t>万奕良</t>
  </si>
  <si>
    <t>肖禹名</t>
  </si>
  <si>
    <t>游孜明</t>
  </si>
  <si>
    <t>魏鑫龙</t>
  </si>
  <si>
    <t>马旭</t>
  </si>
  <si>
    <t>冯文韬</t>
  </si>
  <si>
    <t>吕云帆</t>
  </si>
  <si>
    <t>柳家成</t>
  </si>
  <si>
    <t>许龙龙</t>
  </si>
  <si>
    <t>李伟</t>
  </si>
  <si>
    <t>石玉峰</t>
  </si>
  <si>
    <t>杨闰泽</t>
  </si>
  <si>
    <t>刘乾</t>
  </si>
  <si>
    <t>朱光磊</t>
  </si>
  <si>
    <t>黎昊轩</t>
  </si>
  <si>
    <t>董泽宇</t>
  </si>
  <si>
    <t>龚毓</t>
  </si>
  <si>
    <t>李新东</t>
  </si>
  <si>
    <t>丁士玉</t>
  </si>
  <si>
    <t>刘琳</t>
  </si>
  <si>
    <t>王曾然</t>
  </si>
  <si>
    <t>杨子恒</t>
  </si>
  <si>
    <t>金书雯</t>
  </si>
  <si>
    <t>杨欣彤</t>
  </si>
  <si>
    <t>戴坤岐</t>
  </si>
  <si>
    <t>郑子杨</t>
  </si>
  <si>
    <t>张海天</t>
  </si>
  <si>
    <t>刘佳羽</t>
  </si>
  <si>
    <t>张万豪</t>
  </si>
  <si>
    <t>蔡天昊</t>
  </si>
  <si>
    <t>谢文涛</t>
  </si>
  <si>
    <t>罗毅轩</t>
  </si>
  <si>
    <t>朱正阳</t>
  </si>
  <si>
    <t>田静文</t>
  </si>
  <si>
    <t>金佳力</t>
  </si>
  <si>
    <t>童涛</t>
  </si>
  <si>
    <t>杨祎然</t>
  </si>
  <si>
    <t>王欣尧</t>
  </si>
  <si>
    <t>谭幸</t>
  </si>
  <si>
    <t>袁昊宇</t>
  </si>
  <si>
    <t>包静</t>
  </si>
  <si>
    <t>杜嘉禾</t>
  </si>
  <si>
    <t>李遨宇</t>
  </si>
  <si>
    <t>董晓晗</t>
  </si>
  <si>
    <t>刘勇</t>
  </si>
  <si>
    <t>黄浩程</t>
  </si>
  <si>
    <t>韩世堂</t>
  </si>
  <si>
    <t>杨宏博</t>
  </si>
  <si>
    <t>陆晓东</t>
  </si>
  <si>
    <t>张昊东</t>
  </si>
  <si>
    <t>倪衔军</t>
  </si>
  <si>
    <t>邓奇恩</t>
  </si>
  <si>
    <t>杨文玉</t>
  </si>
  <si>
    <t>陈奕帆</t>
  </si>
  <si>
    <t>白洪铭</t>
  </si>
  <si>
    <t>邓耀文</t>
  </si>
  <si>
    <t>王睿</t>
  </si>
  <si>
    <t>朱自勤</t>
  </si>
  <si>
    <t>霍飞烨</t>
  </si>
  <si>
    <t>吕硕鹏</t>
  </si>
  <si>
    <t>马逸行</t>
  </si>
  <si>
    <t>慕朝壬</t>
  </si>
  <si>
    <t>张子昂</t>
  </si>
  <si>
    <t>刘晓洁</t>
  </si>
  <si>
    <t>樊高</t>
  </si>
  <si>
    <t>朱辰啸</t>
  </si>
  <si>
    <t>曹文轩</t>
  </si>
  <si>
    <t>吴玮桀</t>
  </si>
  <si>
    <t>吴昱宣</t>
  </si>
  <si>
    <t>郭丰赫</t>
  </si>
  <si>
    <t>安家锐</t>
  </si>
  <si>
    <t>夏蕾</t>
  </si>
  <si>
    <t>汪必文</t>
  </si>
  <si>
    <t>臧晓明</t>
  </si>
  <si>
    <t>金靖童</t>
  </si>
  <si>
    <t>肖旻远</t>
  </si>
  <si>
    <t>谢朋洋</t>
  </si>
  <si>
    <t>郑海林</t>
  </si>
  <si>
    <t>马家辉</t>
  </si>
  <si>
    <t>樊子康</t>
  </si>
  <si>
    <t>汪鸿昊</t>
  </si>
  <si>
    <t>杨靖平</t>
  </si>
  <si>
    <t>李芃村</t>
  </si>
  <si>
    <t>樊诗响</t>
  </si>
  <si>
    <t>李瑶新</t>
  </si>
  <si>
    <t>黄露萌</t>
  </si>
  <si>
    <t>袁浩宇</t>
  </si>
  <si>
    <t>许文广</t>
  </si>
  <si>
    <t>林家骏</t>
  </si>
  <si>
    <t>左正</t>
  </si>
  <si>
    <t>王冬冬</t>
  </si>
  <si>
    <t>代雪琪</t>
  </si>
  <si>
    <t>肖泽宇</t>
  </si>
  <si>
    <t>廖宇轩</t>
  </si>
  <si>
    <t>殷刘霄羽</t>
  </si>
  <si>
    <t>陆昊洋</t>
  </si>
  <si>
    <t>苏杭</t>
  </si>
  <si>
    <t>刘紫阳</t>
  </si>
  <si>
    <t>全庆隆</t>
  </si>
  <si>
    <t>鲁明</t>
  </si>
  <si>
    <t>魏丽雅</t>
  </si>
  <si>
    <t>张林康</t>
  </si>
  <si>
    <t>刘菓</t>
  </si>
  <si>
    <t>彭沐春</t>
  </si>
  <si>
    <t>康洪基</t>
  </si>
  <si>
    <t>李泽天</t>
  </si>
  <si>
    <t>战晨曦</t>
  </si>
  <si>
    <t>张金源</t>
  </si>
  <si>
    <t>马泽祁</t>
  </si>
  <si>
    <t>吕果</t>
  </si>
  <si>
    <t>谭圣禹</t>
  </si>
  <si>
    <t>李健</t>
  </si>
  <si>
    <t>张松浩</t>
  </si>
  <si>
    <t>张云龙</t>
  </si>
  <si>
    <t>张文虎</t>
  </si>
  <si>
    <t>刘家琪</t>
  </si>
  <si>
    <t>龙建树</t>
  </si>
  <si>
    <t>曾玉欣</t>
  </si>
  <si>
    <t>赵振宁</t>
  </si>
  <si>
    <t>周昶旭</t>
  </si>
  <si>
    <t>凌杰</t>
  </si>
  <si>
    <t>殷立森</t>
  </si>
  <si>
    <t>蔡佩津</t>
  </si>
  <si>
    <t>苏嘉娴</t>
  </si>
  <si>
    <t>徐日耀</t>
  </si>
  <si>
    <t>萨扎尔</t>
  </si>
  <si>
    <t>肖宏</t>
  </si>
  <si>
    <t>金兑炯</t>
  </si>
  <si>
    <t>赵润璞</t>
  </si>
  <si>
    <t>梁河览</t>
  </si>
  <si>
    <t>吕姝瑶</t>
  </si>
  <si>
    <t>吴同</t>
  </si>
  <si>
    <t>薛汇泉</t>
  </si>
  <si>
    <t>张宜</t>
  </si>
  <si>
    <t>元振国</t>
  </si>
  <si>
    <t>黄娅</t>
  </si>
  <si>
    <t>欧卓健</t>
  </si>
  <si>
    <t>王嘉晨</t>
  </si>
  <si>
    <t>宋慕晗</t>
  </si>
  <si>
    <t>何烜</t>
  </si>
  <si>
    <t>丁一清</t>
  </si>
  <si>
    <t>祝领</t>
  </si>
  <si>
    <t>季子涵</t>
  </si>
  <si>
    <t>郑博文</t>
  </si>
  <si>
    <t>刁树瑱</t>
  </si>
  <si>
    <t>董城佑</t>
  </si>
  <si>
    <t>单勇</t>
  </si>
  <si>
    <t>郭屾</t>
  </si>
  <si>
    <t>甘伟彬</t>
  </si>
  <si>
    <t>陈思聪</t>
  </si>
  <si>
    <t>杨宇辰</t>
  </si>
  <si>
    <t>任江北</t>
  </si>
  <si>
    <t>严政阳</t>
  </si>
  <si>
    <t>刘熙尧</t>
  </si>
  <si>
    <t>图图</t>
  </si>
  <si>
    <t>王恩理</t>
  </si>
  <si>
    <t>张佳澎</t>
  </si>
  <si>
    <t>黄佳满</t>
  </si>
  <si>
    <t>克里斯</t>
  </si>
  <si>
    <t>李智慧</t>
  </si>
  <si>
    <t>谢宇隆</t>
  </si>
  <si>
    <t>Unit1</t>
  </si>
  <si>
    <t>Unit2</t>
  </si>
  <si>
    <t>Unit3</t>
  </si>
  <si>
    <t>Unit4</t>
  </si>
  <si>
    <t>Sum</t>
  </si>
  <si>
    <t>Avg</t>
  </si>
  <si>
    <t>exp1</t>
  </si>
  <si>
    <t>exp2</t>
  </si>
  <si>
    <t>exp3_1</t>
  </si>
  <si>
    <t>exp3_2</t>
  </si>
  <si>
    <t>exp4_1</t>
  </si>
  <si>
    <t>exp4_2</t>
  </si>
  <si>
    <t>exp_5</t>
  </si>
  <si>
    <t>exp_6</t>
  </si>
  <si>
    <t>exp_7</t>
  </si>
  <si>
    <t>exp_8</t>
  </si>
  <si>
    <t>sum</t>
  </si>
  <si>
    <t>avg</t>
  </si>
  <si>
    <t>linear_map</t>
  </si>
  <si>
    <t>log10</t>
  </si>
  <si>
    <t>log2</t>
  </si>
  <si>
    <t>log_map</t>
  </si>
  <si>
    <t>combined_map</t>
  </si>
  <si>
    <t>Maximum</t>
  </si>
  <si>
    <t>学号</t>
  </si>
  <si>
    <t>姓名</t>
  </si>
  <si>
    <t>发帖得分</t>
  </si>
  <si>
    <t>评论得分</t>
  </si>
  <si>
    <t>折算</t>
  </si>
  <si>
    <t>葛毅飞</t>
  </si>
  <si>
    <t>郑耀彦</t>
  </si>
  <si>
    <t>彭毛小民</t>
  </si>
  <si>
    <t>林昱同</t>
  </si>
  <si>
    <t>刘取齐</t>
  </si>
  <si>
    <t>HansBug</t>
  </si>
  <si>
    <t>周雨飞</t>
  </si>
  <si>
    <t>郭骏</t>
  </si>
  <si>
    <t>博客数</t>
  </si>
  <si>
    <t xml:space="preserve">姓名 </t>
  </si>
  <si>
    <t>性别</t>
  </si>
  <si>
    <t>学院</t>
  </si>
  <si>
    <t>备注</t>
  </si>
  <si>
    <t>教师</t>
  </si>
  <si>
    <t>研讨加分</t>
  </si>
  <si>
    <t>熔断</t>
  </si>
  <si>
    <t>男</t>
  </si>
  <si>
    <t>高工</t>
  </si>
  <si>
    <t>重修</t>
  </si>
  <si>
    <t>吴际</t>
  </si>
  <si>
    <t>荣文戈</t>
  </si>
  <si>
    <t>北京</t>
  </si>
  <si>
    <t>女</t>
  </si>
  <si>
    <t>计算机</t>
  </si>
  <si>
    <t>王旭</t>
  </si>
  <si>
    <t>纪一鹏</t>
  </si>
  <si>
    <t>高等理工学院</t>
  </si>
  <si>
    <t>诸彤宇</t>
  </si>
  <si>
    <t>计算机学院</t>
  </si>
  <si>
    <t>北京学院</t>
  </si>
  <si>
    <t>自动化科学与电气工程学院</t>
  </si>
  <si>
    <t>国际学院</t>
  </si>
  <si>
    <t>国际</t>
  </si>
  <si>
    <t>first_ac_at_x_x_x</t>
  </si>
  <si>
    <t>hacked_success_points_x_x_x</t>
  </si>
  <si>
    <t>hack_success_points_x_x_x</t>
  </si>
  <si>
    <t>ultimate_test_score_x_x_x</t>
  </si>
  <si>
    <t>total_pass_x_x_x</t>
  </si>
  <si>
    <t>first_ac_at_y_x_x</t>
  </si>
  <si>
    <t>hacked_success_points_y_x_x</t>
  </si>
  <si>
    <t>hack_success_points_y_x_x</t>
  </si>
  <si>
    <t>ultimate_test_score_y_x_x</t>
  </si>
  <si>
    <t>total_pass_y_x_x</t>
  </si>
  <si>
    <t>first_ac_at_x_x</t>
  </si>
  <si>
    <t>hacked_success_points_x_x</t>
  </si>
  <si>
    <t>hack_success_points_x_x</t>
  </si>
  <si>
    <t>ultimate_test_score_x_x</t>
  </si>
  <si>
    <t>total_pass_x_x</t>
  </si>
  <si>
    <t>first_ac_at_x_y_x</t>
  </si>
  <si>
    <t>hacked_success_points_x_y_x</t>
  </si>
  <si>
    <t>hack_success_points_x_y_x</t>
  </si>
  <si>
    <t>ultimate_test_score_x_y_x</t>
  </si>
  <si>
    <t>total_pass_x_y_x</t>
  </si>
  <si>
    <t>first_ac_at_y_y_x</t>
  </si>
  <si>
    <t>hacked_success_points_y_y_x</t>
  </si>
  <si>
    <t>hack_success_points_y_y_x</t>
  </si>
  <si>
    <t>ultimate_test_score_y_y_x</t>
  </si>
  <si>
    <t>total_pass_y_y_x</t>
  </si>
  <si>
    <t>first_ac_at_y_x</t>
  </si>
  <si>
    <t>hacked_success_points_y_x</t>
  </si>
  <si>
    <t>hack_success_points_y_x</t>
  </si>
  <si>
    <t>ultimate_test_score_y_x</t>
  </si>
  <si>
    <t>total_pass_y_x</t>
  </si>
  <si>
    <t>first_ac_at_x_x_y</t>
  </si>
  <si>
    <t>hacked_success_points_x_x_y</t>
  </si>
  <si>
    <t>hack_success_points_x_x_y</t>
  </si>
  <si>
    <t>ultimate_test_score_x_x_y</t>
  </si>
  <si>
    <t>total_pass_x_x_y</t>
  </si>
  <si>
    <t>first_ac_at_y_x_y</t>
  </si>
  <si>
    <t>hacked_success_points_y_x_y</t>
  </si>
  <si>
    <t>hack_success_points_y_x_y</t>
  </si>
  <si>
    <t>ultimate_test_score_y_x_y</t>
  </si>
  <si>
    <t>total_pass_y_x_y</t>
  </si>
  <si>
    <t>first_ac_at_x_y</t>
  </si>
  <si>
    <t>hacked_success_points_x_y</t>
  </si>
  <si>
    <t>hack_success_points_x_y</t>
  </si>
  <si>
    <t>ultimate_test_score_x_y</t>
  </si>
  <si>
    <t>total_pass_x_y</t>
  </si>
  <si>
    <t>first_ac_at_x_y_y</t>
  </si>
  <si>
    <t>hacked_success_points_x_y_y</t>
  </si>
  <si>
    <t>hack_success_points_x_y_y</t>
  </si>
  <si>
    <t>ultimate_test_score_x_y_y</t>
  </si>
  <si>
    <t>total_pass_x_y_y</t>
  </si>
  <si>
    <t>first_ac_at_y_y_y</t>
  </si>
  <si>
    <t>hacked_success_points_y_y_y</t>
  </si>
  <si>
    <t>hack_success_points_y_y_y</t>
  </si>
  <si>
    <t>ultimate_test_score_y_y_y</t>
  </si>
  <si>
    <t>total_pass_y_y_y</t>
  </si>
  <si>
    <t>first_ac_at_y_y</t>
  </si>
  <si>
    <t>hacked_success_points_y_y</t>
  </si>
  <si>
    <t>hack_success_points_y_y</t>
  </si>
  <si>
    <t>ultimate_test_score_y_y</t>
  </si>
  <si>
    <t>total_pass_y_y</t>
  </si>
  <si>
    <t>full_score_times</t>
  </si>
  <si>
    <t>total_score</t>
  </si>
  <si>
    <t>公测未通过次数</t>
  </si>
  <si>
    <t>补交课程</t>
  </si>
  <si>
    <t>uid</t>
  </si>
  <si>
    <t>homework</t>
  </si>
  <si>
    <t>weak_pass</t>
  </si>
  <si>
    <t>middle_pass</t>
  </si>
  <si>
    <t>submit_time</t>
  </si>
  <si>
    <t>火成昕</t>
  </si>
  <si>
    <t>unsubmit_times</t>
  </si>
  <si>
    <t>无效作业次数(未通过弱测)</t>
  </si>
  <si>
    <t>成绩</t>
  </si>
  <si>
    <t>成绩区间</t>
  </si>
  <si>
    <t>人数</t>
  </si>
  <si>
    <t>姓名/分班</t>
  </si>
  <si>
    <t>总次数</t>
  </si>
  <si>
    <t>列1</t>
  </si>
  <si>
    <t>列2</t>
  </si>
  <si>
    <t>列3</t>
  </si>
  <si>
    <t>列4</t>
  </si>
  <si>
    <t>列5</t>
  </si>
  <si>
    <t>列6</t>
  </si>
  <si>
    <t>列7</t>
  </si>
  <si>
    <t>黄娅/计/吴</t>
  </si>
  <si>
    <t>HW01</t>
  </si>
  <si>
    <t>HW02</t>
  </si>
  <si>
    <t>吴同/国/吴</t>
  </si>
  <si>
    <t>图图/国/纪</t>
  </si>
  <si>
    <t>张松浩/计/吴</t>
  </si>
  <si>
    <t>HW03</t>
  </si>
  <si>
    <t>HW05</t>
  </si>
  <si>
    <t>冯文韬/计/吴</t>
  </si>
  <si>
    <t>张金源/国/吴</t>
  </si>
  <si>
    <t>HW07</t>
  </si>
  <si>
    <t>樊诗响/计/纪</t>
  </si>
  <si>
    <t>刘家琪/高/诸</t>
  </si>
  <si>
    <t>马逸行/北/吴</t>
  </si>
  <si>
    <t>殷立森/计/容</t>
  </si>
  <si>
    <t>袁浩宇/高/纪</t>
  </si>
  <si>
    <t>陈立颖/计/吴</t>
  </si>
  <si>
    <t>廖宇轩/计/荣</t>
  </si>
  <si>
    <t>HW14</t>
  </si>
  <si>
    <t>HW15</t>
  </si>
  <si>
    <t>杨祎然/计/诸</t>
  </si>
  <si>
    <t>朱正阳/计/吴</t>
  </si>
  <si>
    <t>first_submitted_at</t>
  </si>
  <si>
    <t>first_ac_at</t>
  </si>
  <si>
    <t>last_submitted_at</t>
  </si>
  <si>
    <t>style_score</t>
  </si>
  <si>
    <t>count2pass</t>
  </si>
  <si>
    <t>submit_times</t>
  </si>
  <si>
    <t>加分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</si>
</sst>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23" borderId="1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22" borderId="16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2" fillId="14" borderId="13" applyNumberFormat="0" applyAlignment="0" applyProtection="0">
      <alignment vertical="center"/>
    </xf>
    <xf numFmtId="0" fontId="22" fillId="22" borderId="17" applyNumberFormat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22" fontId="0" fillId="0" borderId="0" xfId="0" applyNumberFormat="1" applyFill="1" applyAlignment="1">
      <alignment vertical="center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/>
    <xf numFmtId="0" fontId="1" fillId="0" borderId="4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1" fillId="0" borderId="5" xfId="0" applyFont="1" applyFill="1" applyBorder="1" applyAlignment="1"/>
    <xf numFmtId="0" fontId="1" fillId="0" borderId="6" xfId="0" applyFont="1" applyFill="1" applyBorder="1" applyAlignment="1">
      <alignment vertical="center"/>
    </xf>
    <xf numFmtId="0" fontId="2" fillId="0" borderId="6" xfId="0" applyFont="1" applyFill="1" applyBorder="1" applyAlignment="1"/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3" borderId="0" xfId="0" applyFill="1" applyBorder="1">
      <alignment vertical="center"/>
    </xf>
    <xf numFmtId="0" fontId="0" fillId="3" borderId="0" xfId="0" applyNumberForma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NumberFormat="1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okie/Study/Object Oriented/OO_dataMaker/Course/exp2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2"/>
    </sheetNames>
    <sheetDataSet>
      <sheetData sheetId="0">
        <row r="1">
          <cell r="D1" t="str">
            <v>student_id</v>
          </cell>
          <cell r="E1" t="str">
            <v>submit_time</v>
          </cell>
          <cell r="F1" t="str">
            <v>teacher</v>
          </cell>
          <cell r="G1" t="str">
            <v>student_name</v>
          </cell>
          <cell r="H1" t="str">
            <v>score</v>
          </cell>
        </row>
        <row r="2">
          <cell r="D2">
            <v>14061047</v>
          </cell>
          <cell r="E2">
            <v>43901.8672222222</v>
          </cell>
          <cell r="F2" t="str">
            <v>吴际</v>
          </cell>
          <cell r="G2" t="str">
            <v>张松浩</v>
          </cell>
          <cell r="H2">
            <v>8.33333333333333</v>
          </cell>
        </row>
        <row r="3">
          <cell r="D3">
            <v>14061128</v>
          </cell>
        </row>
        <row r="3">
          <cell r="F3" t="str">
            <v>王旭</v>
          </cell>
          <cell r="G3" t="str">
            <v>凌杰</v>
          </cell>
          <cell r="H3">
            <v>0</v>
          </cell>
        </row>
        <row r="4">
          <cell r="D4">
            <v>15061089</v>
          </cell>
        </row>
        <row r="4">
          <cell r="F4" t="str">
            <v>吴际</v>
          </cell>
          <cell r="G4" t="str">
            <v>元振国</v>
          </cell>
          <cell r="H4">
            <v>0</v>
          </cell>
        </row>
        <row r="5">
          <cell r="D5">
            <v>15061110</v>
          </cell>
        </row>
        <row r="5">
          <cell r="F5" t="str">
            <v>吴际</v>
          </cell>
          <cell r="G5" t="str">
            <v>严政阳</v>
          </cell>
          <cell r="H5">
            <v>0</v>
          </cell>
        </row>
        <row r="6">
          <cell r="D6">
            <v>15061114</v>
          </cell>
        </row>
        <row r="6">
          <cell r="F6" t="str">
            <v>荣文戈</v>
          </cell>
          <cell r="G6" t="str">
            <v>刁树瑱</v>
          </cell>
          <cell r="H6">
            <v>0</v>
          </cell>
        </row>
        <row r="7">
          <cell r="D7">
            <v>15061130</v>
          </cell>
          <cell r="E7">
            <v>43901.857037037</v>
          </cell>
          <cell r="F7" t="str">
            <v>荣文戈</v>
          </cell>
          <cell r="G7" t="str">
            <v>赵振宁</v>
          </cell>
          <cell r="H7">
            <v>100</v>
          </cell>
        </row>
        <row r="8">
          <cell r="D8">
            <v>15061168</v>
          </cell>
          <cell r="E8">
            <v>43901.8708217593</v>
          </cell>
          <cell r="F8" t="str">
            <v>荣文戈</v>
          </cell>
          <cell r="G8" t="str">
            <v>廖宇轩</v>
          </cell>
          <cell r="H8">
            <v>25</v>
          </cell>
        </row>
        <row r="9">
          <cell r="D9">
            <v>15061202</v>
          </cell>
        </row>
        <row r="9">
          <cell r="F9" t="str">
            <v>荣文戈</v>
          </cell>
          <cell r="G9" t="str">
            <v>杨宇辰</v>
          </cell>
          <cell r="H9">
            <v>0</v>
          </cell>
        </row>
        <row r="10">
          <cell r="D10">
            <v>15231102</v>
          </cell>
          <cell r="E10">
            <v>43901.8555671296</v>
          </cell>
          <cell r="F10" t="str">
            <v>荣文戈</v>
          </cell>
          <cell r="G10" t="str">
            <v>周昶旭</v>
          </cell>
          <cell r="H10">
            <v>0</v>
          </cell>
        </row>
        <row r="11">
          <cell r="D11">
            <v>15231164</v>
          </cell>
          <cell r="E11">
            <v>43901.8597685185</v>
          </cell>
          <cell r="F11" t="str">
            <v>荣文戈</v>
          </cell>
          <cell r="G11" t="str">
            <v>吴玮桀</v>
          </cell>
          <cell r="H11">
            <v>100</v>
          </cell>
        </row>
        <row r="12">
          <cell r="D12">
            <v>16061020</v>
          </cell>
        </row>
        <row r="12">
          <cell r="F12" t="str">
            <v>诸彤宇</v>
          </cell>
          <cell r="G12" t="str">
            <v>张文虎</v>
          </cell>
          <cell r="H12">
            <v>0</v>
          </cell>
        </row>
        <row r="13">
          <cell r="D13">
            <v>16061021</v>
          </cell>
          <cell r="E13">
            <v>43901.8629976852</v>
          </cell>
          <cell r="F13" t="str">
            <v>吴际</v>
          </cell>
          <cell r="G13" t="str">
            <v>张云龙</v>
          </cell>
          <cell r="H13">
            <v>8.33333333333333</v>
          </cell>
        </row>
        <row r="14">
          <cell r="D14">
            <v>16061033</v>
          </cell>
          <cell r="E14">
            <v>43901.8589699074</v>
          </cell>
          <cell r="F14" t="str">
            <v>荣文戈</v>
          </cell>
          <cell r="G14" t="str">
            <v>彭沐春</v>
          </cell>
          <cell r="H14">
            <v>33.3333333333333</v>
          </cell>
        </row>
        <row r="15">
          <cell r="D15">
            <v>16061051</v>
          </cell>
          <cell r="E15">
            <v>43901.8529976852</v>
          </cell>
          <cell r="F15" t="str">
            <v>诸彤宇</v>
          </cell>
          <cell r="G15" t="str">
            <v>樊子康</v>
          </cell>
          <cell r="H15">
            <v>50</v>
          </cell>
        </row>
        <row r="16">
          <cell r="D16">
            <v>16061069</v>
          </cell>
          <cell r="E16">
            <v>43901.8712037037</v>
          </cell>
          <cell r="F16" t="str">
            <v>荣文戈</v>
          </cell>
          <cell r="G16" t="str">
            <v>许文广</v>
          </cell>
          <cell r="H16">
            <v>100</v>
          </cell>
        </row>
        <row r="17">
          <cell r="D17">
            <v>16061081</v>
          </cell>
          <cell r="E17">
            <v>43901.8732523148</v>
          </cell>
          <cell r="F17" t="str">
            <v>荣文戈</v>
          </cell>
          <cell r="G17" t="str">
            <v>殷立森</v>
          </cell>
          <cell r="H17">
            <v>25</v>
          </cell>
        </row>
        <row r="18">
          <cell r="D18">
            <v>16061130</v>
          </cell>
          <cell r="E18">
            <v>43901.8574652778</v>
          </cell>
          <cell r="F18" t="str">
            <v>荣文戈</v>
          </cell>
          <cell r="G18" t="str">
            <v>谭圣禹</v>
          </cell>
          <cell r="H18">
            <v>58.3333333333333</v>
          </cell>
        </row>
        <row r="19">
          <cell r="D19">
            <v>16061148</v>
          </cell>
        </row>
        <row r="19">
          <cell r="F19" t="str">
            <v>王旭</v>
          </cell>
          <cell r="G19" t="str">
            <v>单勇</v>
          </cell>
          <cell r="H19">
            <v>0</v>
          </cell>
        </row>
        <row r="20">
          <cell r="D20">
            <v>16061149</v>
          </cell>
        </row>
        <row r="20">
          <cell r="F20" t="str">
            <v>王旭</v>
          </cell>
          <cell r="G20" t="str">
            <v>季子涵</v>
          </cell>
          <cell r="H20">
            <v>0</v>
          </cell>
        </row>
        <row r="21">
          <cell r="D21">
            <v>16061169</v>
          </cell>
          <cell r="E21">
            <v>43901.8710300926</v>
          </cell>
          <cell r="F21" t="str">
            <v>吴际</v>
          </cell>
          <cell r="G21" t="str">
            <v>康洪基</v>
          </cell>
          <cell r="H21">
            <v>25</v>
          </cell>
        </row>
        <row r="22">
          <cell r="D22">
            <v>16061178</v>
          </cell>
          <cell r="E22">
            <v>43901.8651851852</v>
          </cell>
          <cell r="F22" t="str">
            <v>吴际</v>
          </cell>
          <cell r="G22" t="str">
            <v>刘晓洁</v>
          </cell>
          <cell r="H22">
            <v>58.3333333333333</v>
          </cell>
        </row>
        <row r="23">
          <cell r="D23">
            <v>16061180</v>
          </cell>
        </row>
        <row r="23">
          <cell r="F23" t="str">
            <v>吴际</v>
          </cell>
          <cell r="G23" t="str">
            <v>黄娅</v>
          </cell>
          <cell r="H23">
            <v>0</v>
          </cell>
        </row>
        <row r="24">
          <cell r="D24">
            <v>16061181</v>
          </cell>
          <cell r="E24">
            <v>43901.8710069444</v>
          </cell>
          <cell r="F24" t="str">
            <v>荣文戈</v>
          </cell>
          <cell r="G24" t="str">
            <v>魏丽雅</v>
          </cell>
          <cell r="H24">
            <v>33.3333333333333</v>
          </cell>
        </row>
        <row r="25">
          <cell r="D25">
            <v>16061184</v>
          </cell>
          <cell r="E25">
            <v>43901.8438888889</v>
          </cell>
          <cell r="F25" t="str">
            <v>荣文戈</v>
          </cell>
          <cell r="G25" t="str">
            <v>王冬冬</v>
          </cell>
          <cell r="H25">
            <v>25</v>
          </cell>
        </row>
        <row r="26">
          <cell r="D26">
            <v>16061190</v>
          </cell>
          <cell r="E26">
            <v>43901.8645486111</v>
          </cell>
          <cell r="F26" t="str">
            <v>荣文戈</v>
          </cell>
          <cell r="G26" t="str">
            <v>殷刘霄羽</v>
          </cell>
          <cell r="H26">
            <v>58.3333333333333</v>
          </cell>
        </row>
        <row r="27">
          <cell r="D27">
            <v>16061193</v>
          </cell>
        </row>
        <row r="27">
          <cell r="F27" t="str">
            <v>荣文戈</v>
          </cell>
          <cell r="G27" t="str">
            <v>甘伟彬</v>
          </cell>
          <cell r="H27">
            <v>0</v>
          </cell>
        </row>
        <row r="28">
          <cell r="D28">
            <v>16061194</v>
          </cell>
        </row>
        <row r="28">
          <cell r="F28" t="str">
            <v>荣文戈</v>
          </cell>
          <cell r="G28" t="str">
            <v>肖宏</v>
          </cell>
          <cell r="H28">
            <v>0</v>
          </cell>
        </row>
        <row r="29">
          <cell r="D29">
            <v>16061206</v>
          </cell>
        </row>
        <row r="29">
          <cell r="F29" t="str">
            <v>纪一鹏</v>
          </cell>
          <cell r="G29" t="str">
            <v>陈思聪</v>
          </cell>
          <cell r="H29">
            <v>0</v>
          </cell>
        </row>
        <row r="30">
          <cell r="D30">
            <v>16231068</v>
          </cell>
        </row>
        <row r="30">
          <cell r="F30" t="str">
            <v>诸彤宇</v>
          </cell>
          <cell r="G30" t="str">
            <v>董城佑</v>
          </cell>
          <cell r="H30">
            <v>0</v>
          </cell>
        </row>
        <row r="31">
          <cell r="D31">
            <v>16231201</v>
          </cell>
          <cell r="E31">
            <v>43901.8572337963</v>
          </cell>
          <cell r="F31" t="str">
            <v>诸彤宇</v>
          </cell>
          <cell r="G31" t="str">
            <v>王鸿飞</v>
          </cell>
          <cell r="H31">
            <v>58.3333333333333</v>
          </cell>
        </row>
        <row r="32">
          <cell r="D32">
            <v>16231263</v>
          </cell>
        </row>
        <row r="32">
          <cell r="F32" t="str">
            <v>王旭</v>
          </cell>
          <cell r="G32" t="str">
            <v>刘熙尧</v>
          </cell>
          <cell r="H32">
            <v>0</v>
          </cell>
        </row>
        <row r="33">
          <cell r="D33">
            <v>17005002</v>
          </cell>
          <cell r="E33">
            <v>43901.8497222222</v>
          </cell>
          <cell r="F33" t="str">
            <v>荣文戈</v>
          </cell>
          <cell r="G33" t="str">
            <v>包静</v>
          </cell>
          <cell r="H33">
            <v>100</v>
          </cell>
        </row>
        <row r="34">
          <cell r="D34">
            <v>17005013</v>
          </cell>
        </row>
        <row r="34">
          <cell r="F34" t="str">
            <v>诸彤宇</v>
          </cell>
          <cell r="G34" t="str">
            <v>郭屾</v>
          </cell>
          <cell r="H34">
            <v>0</v>
          </cell>
        </row>
        <row r="35">
          <cell r="D35">
            <v>17005014</v>
          </cell>
          <cell r="E35">
            <v>43901.8711574074</v>
          </cell>
          <cell r="F35" t="str">
            <v>吴际</v>
          </cell>
          <cell r="G35" t="str">
            <v>胡锦飞</v>
          </cell>
          <cell r="H35">
            <v>100</v>
          </cell>
        </row>
        <row r="36">
          <cell r="D36">
            <v>17005016</v>
          </cell>
          <cell r="E36">
            <v>43901.8581481481</v>
          </cell>
          <cell r="F36" t="str">
            <v>纪一鹏</v>
          </cell>
          <cell r="G36" t="str">
            <v>周昊</v>
          </cell>
          <cell r="H36">
            <v>58.3333333333333</v>
          </cell>
        </row>
        <row r="37">
          <cell r="D37">
            <v>17005023</v>
          </cell>
          <cell r="E37">
            <v>43901.8501736111</v>
          </cell>
          <cell r="F37" t="str">
            <v>吴际</v>
          </cell>
          <cell r="G37" t="str">
            <v>慕朝壬</v>
          </cell>
          <cell r="H37">
            <v>58.3333333333333</v>
          </cell>
        </row>
        <row r="38">
          <cell r="D38">
            <v>17005044</v>
          </cell>
          <cell r="E38">
            <v>43901.8727893519</v>
          </cell>
          <cell r="F38" t="str">
            <v>诸彤宇</v>
          </cell>
          <cell r="G38" t="str">
            <v>马瑞</v>
          </cell>
          <cell r="H38">
            <v>58.3333333333333</v>
          </cell>
        </row>
        <row r="39">
          <cell r="D39">
            <v>17005069</v>
          </cell>
          <cell r="E39">
            <v>43901.8449652778</v>
          </cell>
          <cell r="F39" t="str">
            <v>诸彤宇</v>
          </cell>
          <cell r="G39" t="str">
            <v>金书雯</v>
          </cell>
          <cell r="H39">
            <v>58.3333333333333</v>
          </cell>
        </row>
        <row r="40">
          <cell r="D40">
            <v>17231019</v>
          </cell>
        </row>
        <row r="40">
          <cell r="F40" t="str">
            <v>纪一鹏</v>
          </cell>
          <cell r="G40" t="str">
            <v>任江北</v>
          </cell>
          <cell r="H40">
            <v>0</v>
          </cell>
        </row>
        <row r="41">
          <cell r="D41">
            <v>17231032</v>
          </cell>
          <cell r="E41">
            <v>43901.8644907407</v>
          </cell>
          <cell r="F41" t="str">
            <v>王旭</v>
          </cell>
          <cell r="G41" t="str">
            <v>吕姝瑶</v>
          </cell>
          <cell r="H41">
            <v>8.33333333333333</v>
          </cell>
        </row>
        <row r="42">
          <cell r="D42">
            <v>17231103</v>
          </cell>
          <cell r="E42">
            <v>43901.8726388889</v>
          </cell>
          <cell r="F42" t="str">
            <v>纪一鹏</v>
          </cell>
          <cell r="G42" t="str">
            <v>苏杭</v>
          </cell>
          <cell r="H42">
            <v>8.33333333333333</v>
          </cell>
        </row>
        <row r="43">
          <cell r="D43">
            <v>17231143</v>
          </cell>
          <cell r="E43">
            <v>43901.869537037</v>
          </cell>
          <cell r="F43" t="str">
            <v>吴际</v>
          </cell>
          <cell r="G43" t="str">
            <v>代雪琪</v>
          </cell>
          <cell r="H43">
            <v>41.6666666666667</v>
          </cell>
        </row>
        <row r="44">
          <cell r="D44">
            <v>17231165</v>
          </cell>
          <cell r="E44">
            <v>43901.8507291667</v>
          </cell>
          <cell r="F44" t="str">
            <v>荣文戈</v>
          </cell>
          <cell r="G44" t="str">
            <v>刘菓</v>
          </cell>
          <cell r="H44">
            <v>100</v>
          </cell>
        </row>
        <row r="45">
          <cell r="D45">
            <v>17231180</v>
          </cell>
        </row>
        <row r="45">
          <cell r="F45" t="str">
            <v>纪一鹏</v>
          </cell>
          <cell r="G45" t="str">
            <v>张佳澎</v>
          </cell>
          <cell r="H45">
            <v>0</v>
          </cell>
        </row>
        <row r="46">
          <cell r="D46">
            <v>17231189</v>
          </cell>
          <cell r="E46">
            <v>43901.8668981481</v>
          </cell>
          <cell r="F46" t="str">
            <v>荣文戈</v>
          </cell>
          <cell r="G46" t="str">
            <v>鲁明</v>
          </cell>
          <cell r="H46">
            <v>100</v>
          </cell>
        </row>
        <row r="47">
          <cell r="D47">
            <v>17231196</v>
          </cell>
          <cell r="E47">
            <v>43901.8692476852</v>
          </cell>
          <cell r="F47" t="str">
            <v>诸彤宇</v>
          </cell>
          <cell r="G47" t="str">
            <v>刘家琪</v>
          </cell>
          <cell r="H47">
            <v>8.33333333333333</v>
          </cell>
        </row>
        <row r="48">
          <cell r="D48">
            <v>17373054</v>
          </cell>
          <cell r="E48">
            <v>43901.8672453704</v>
          </cell>
          <cell r="F48" t="str">
            <v>纪一鹏</v>
          </cell>
          <cell r="G48" t="str">
            <v>廖嘉诚</v>
          </cell>
          <cell r="H48">
            <v>100</v>
          </cell>
        </row>
        <row r="49">
          <cell r="D49">
            <v>17373128</v>
          </cell>
          <cell r="E49">
            <v>43901.8642013889</v>
          </cell>
          <cell r="F49" t="str">
            <v>吴际</v>
          </cell>
          <cell r="G49" t="str">
            <v>全庆隆</v>
          </cell>
          <cell r="H49">
            <v>33.3333333333333</v>
          </cell>
        </row>
        <row r="50">
          <cell r="D50">
            <v>17373153</v>
          </cell>
          <cell r="E50">
            <v>43901.846712963</v>
          </cell>
          <cell r="F50" t="str">
            <v>荣文戈</v>
          </cell>
          <cell r="G50" t="str">
            <v>黄露萌</v>
          </cell>
          <cell r="H50">
            <v>100</v>
          </cell>
        </row>
        <row r="51">
          <cell r="D51">
            <v>17373190</v>
          </cell>
          <cell r="E51">
            <v>43901.8405555556</v>
          </cell>
          <cell r="F51" t="str">
            <v>荣文戈</v>
          </cell>
          <cell r="G51" t="str">
            <v>左正</v>
          </cell>
          <cell r="H51">
            <v>58.3333333333333</v>
          </cell>
        </row>
        <row r="52">
          <cell r="D52">
            <v>17373191</v>
          </cell>
          <cell r="E52">
            <v>43901.848599537</v>
          </cell>
          <cell r="F52" t="str">
            <v>王旭</v>
          </cell>
          <cell r="G52" t="str">
            <v>马旭</v>
          </cell>
          <cell r="H52">
            <v>58.3333333333333</v>
          </cell>
        </row>
        <row r="53">
          <cell r="D53">
            <v>17373198</v>
          </cell>
          <cell r="E53">
            <v>43901.8601851852</v>
          </cell>
          <cell r="F53" t="str">
            <v>吴际</v>
          </cell>
          <cell r="G53" t="str">
            <v>龙建树</v>
          </cell>
          <cell r="H53">
            <v>8.33333333333333</v>
          </cell>
        </row>
        <row r="54">
          <cell r="D54">
            <v>17373308</v>
          </cell>
          <cell r="E54">
            <v>43901.8685648148</v>
          </cell>
          <cell r="F54" t="str">
            <v>诸彤宇</v>
          </cell>
          <cell r="G54" t="str">
            <v>李健</v>
          </cell>
          <cell r="H54">
            <v>0</v>
          </cell>
        </row>
        <row r="55">
          <cell r="D55">
            <v>17373329</v>
          </cell>
        </row>
        <row r="55">
          <cell r="F55" t="str">
            <v>纪一鹏</v>
          </cell>
          <cell r="G55" t="str">
            <v>黄佳满</v>
          </cell>
          <cell r="H55">
            <v>0</v>
          </cell>
        </row>
        <row r="56">
          <cell r="D56">
            <v>17373371</v>
          </cell>
          <cell r="E56">
            <v>43901.8186111111</v>
          </cell>
          <cell r="F56" t="str">
            <v>王旭</v>
          </cell>
          <cell r="G56" t="str">
            <v>邓耀文</v>
          </cell>
          <cell r="H56">
            <v>0</v>
          </cell>
        </row>
        <row r="57">
          <cell r="D57">
            <v>17374216</v>
          </cell>
          <cell r="E57">
            <v>43901.8703819444</v>
          </cell>
          <cell r="F57" t="str">
            <v>荣文戈</v>
          </cell>
          <cell r="G57" t="str">
            <v>姬硕</v>
          </cell>
          <cell r="H57">
            <v>58.3333333333333</v>
          </cell>
        </row>
        <row r="58">
          <cell r="D58">
            <v>17374473</v>
          </cell>
          <cell r="E58">
            <v>43901.8563773148</v>
          </cell>
          <cell r="F58" t="str">
            <v>王旭</v>
          </cell>
          <cell r="G58" t="str">
            <v>万奕良</v>
          </cell>
          <cell r="H58">
            <v>58.3333333333333</v>
          </cell>
        </row>
        <row r="59">
          <cell r="D59">
            <v>17375205</v>
          </cell>
          <cell r="E59">
            <v>43901.8588657407</v>
          </cell>
          <cell r="F59" t="str">
            <v>荣文戈</v>
          </cell>
          <cell r="G59" t="str">
            <v>张宗晔</v>
          </cell>
          <cell r="H59">
            <v>58.3333333333333</v>
          </cell>
        </row>
        <row r="60">
          <cell r="D60">
            <v>17377017</v>
          </cell>
          <cell r="E60">
            <v>43901.8483449074</v>
          </cell>
          <cell r="F60" t="str">
            <v>纪一鹏</v>
          </cell>
          <cell r="G60" t="str">
            <v>武润璠</v>
          </cell>
          <cell r="H60">
            <v>58.3333333333333</v>
          </cell>
        </row>
        <row r="61">
          <cell r="D61">
            <v>17377280</v>
          </cell>
          <cell r="E61">
            <v>43901.8609722222</v>
          </cell>
          <cell r="F61" t="str">
            <v>吴际</v>
          </cell>
          <cell r="G61" t="str">
            <v>罗程潇</v>
          </cell>
          <cell r="H61">
            <v>58.3333333333333</v>
          </cell>
        </row>
        <row r="62">
          <cell r="D62">
            <v>17377372</v>
          </cell>
          <cell r="E62">
            <v>43901.8209953704</v>
          </cell>
          <cell r="F62" t="str">
            <v>荣文戈</v>
          </cell>
          <cell r="G62" t="str">
            <v>苏晰月</v>
          </cell>
          <cell r="H62">
            <v>100</v>
          </cell>
        </row>
        <row r="63">
          <cell r="D63">
            <v>17377376</v>
          </cell>
          <cell r="E63">
            <v>43901.8599537037</v>
          </cell>
          <cell r="F63" t="str">
            <v>吴际</v>
          </cell>
          <cell r="G63" t="str">
            <v>石玉峰</v>
          </cell>
          <cell r="H63">
            <v>33.3333333333333</v>
          </cell>
        </row>
        <row r="64">
          <cell r="D64">
            <v>17377416</v>
          </cell>
          <cell r="E64">
            <v>43901.8740740741</v>
          </cell>
          <cell r="F64" t="str">
            <v>荣文戈</v>
          </cell>
          <cell r="G64" t="str">
            <v>乐洋</v>
          </cell>
          <cell r="H64">
            <v>58.3333333333333</v>
          </cell>
        </row>
        <row r="65">
          <cell r="D65">
            <v>18182648</v>
          </cell>
          <cell r="E65">
            <v>43901.8629166667</v>
          </cell>
          <cell r="F65" t="str">
            <v>吴际</v>
          </cell>
          <cell r="G65" t="str">
            <v>马逸行</v>
          </cell>
          <cell r="H65">
            <v>100</v>
          </cell>
        </row>
        <row r="66">
          <cell r="D66">
            <v>18182657</v>
          </cell>
        </row>
        <row r="66">
          <cell r="F66" t="str">
            <v>纪一鹏</v>
          </cell>
          <cell r="G66" t="str">
            <v>薛汇泉</v>
          </cell>
          <cell r="H66">
            <v>0</v>
          </cell>
        </row>
        <row r="67">
          <cell r="D67">
            <v>18182658</v>
          </cell>
          <cell r="E67">
            <v>43901.8740856481</v>
          </cell>
          <cell r="F67" t="str">
            <v>诸彤宇</v>
          </cell>
          <cell r="G67" t="str">
            <v>樊高</v>
          </cell>
          <cell r="H67">
            <v>33.3333333333333</v>
          </cell>
        </row>
        <row r="68">
          <cell r="D68">
            <v>18182672</v>
          </cell>
          <cell r="E68">
            <v>43901.8648611111</v>
          </cell>
          <cell r="F68" t="str">
            <v>纪一鹏</v>
          </cell>
          <cell r="G68" t="str">
            <v>王一鸥</v>
          </cell>
          <cell r="H68">
            <v>58.3333333333333</v>
          </cell>
        </row>
        <row r="69">
          <cell r="D69">
            <v>18182676</v>
          </cell>
          <cell r="E69">
            <v>43901.8748032407</v>
          </cell>
          <cell r="F69" t="str">
            <v>纪一鹏</v>
          </cell>
          <cell r="G69" t="str">
            <v>胡琎</v>
          </cell>
          <cell r="H69">
            <v>100</v>
          </cell>
        </row>
        <row r="70">
          <cell r="D70">
            <v>18231002</v>
          </cell>
          <cell r="E70">
            <v>43901.8682523148</v>
          </cell>
          <cell r="F70" t="str">
            <v>吴际</v>
          </cell>
          <cell r="G70" t="str">
            <v>杨欣彤</v>
          </cell>
          <cell r="H70">
            <v>58.3333333333333</v>
          </cell>
        </row>
        <row r="71">
          <cell r="D71">
            <v>18231011</v>
          </cell>
          <cell r="E71">
            <v>43901.8684027778</v>
          </cell>
          <cell r="F71" t="str">
            <v>吴际</v>
          </cell>
          <cell r="G71" t="str">
            <v>杨闰泽</v>
          </cell>
          <cell r="H71">
            <v>58.3333333333333</v>
          </cell>
        </row>
        <row r="72">
          <cell r="D72">
            <v>18231019</v>
          </cell>
        </row>
        <row r="72">
          <cell r="F72" t="str">
            <v>诸彤宇</v>
          </cell>
          <cell r="G72" t="str">
            <v>王嘉晨</v>
          </cell>
          <cell r="H72">
            <v>0</v>
          </cell>
        </row>
        <row r="73">
          <cell r="D73">
            <v>18231026</v>
          </cell>
          <cell r="E73">
            <v>43901.8459837963</v>
          </cell>
          <cell r="F73" t="str">
            <v>吴际</v>
          </cell>
          <cell r="G73" t="str">
            <v>苏东泽</v>
          </cell>
          <cell r="H73">
            <v>58.3333333333333</v>
          </cell>
        </row>
        <row r="74">
          <cell r="D74">
            <v>18231027</v>
          </cell>
          <cell r="E74">
            <v>43901.8596180556</v>
          </cell>
          <cell r="F74" t="str">
            <v>吴际</v>
          </cell>
          <cell r="G74" t="str">
            <v>张子昂</v>
          </cell>
          <cell r="H74">
            <v>58.3333333333333</v>
          </cell>
        </row>
        <row r="75">
          <cell r="D75">
            <v>18231036</v>
          </cell>
        </row>
        <row r="75">
          <cell r="F75" t="str">
            <v>吴际</v>
          </cell>
          <cell r="G75" t="str">
            <v>张宜</v>
          </cell>
          <cell r="H75">
            <v>0</v>
          </cell>
        </row>
        <row r="76">
          <cell r="D76">
            <v>18231039</v>
          </cell>
          <cell r="E76">
            <v>43901.8527546296</v>
          </cell>
          <cell r="F76" t="str">
            <v>吴际</v>
          </cell>
          <cell r="G76" t="str">
            <v>张珈源</v>
          </cell>
          <cell r="H76">
            <v>100</v>
          </cell>
        </row>
        <row r="77">
          <cell r="D77">
            <v>18231041</v>
          </cell>
          <cell r="E77">
            <v>43901.8649768519</v>
          </cell>
          <cell r="F77" t="str">
            <v>吴际</v>
          </cell>
          <cell r="G77" t="str">
            <v>侯青莹</v>
          </cell>
          <cell r="H77">
            <v>58.3333333333333</v>
          </cell>
        </row>
        <row r="78">
          <cell r="D78">
            <v>18231045</v>
          </cell>
          <cell r="E78">
            <v>43901.871412037</v>
          </cell>
          <cell r="F78" t="str">
            <v>王旭</v>
          </cell>
          <cell r="G78" t="str">
            <v>邓新宇</v>
          </cell>
          <cell r="H78">
            <v>58.3333333333333</v>
          </cell>
        </row>
        <row r="79">
          <cell r="D79">
            <v>18231047</v>
          </cell>
          <cell r="E79">
            <v>43901.8551851852</v>
          </cell>
          <cell r="F79" t="str">
            <v>荣文戈</v>
          </cell>
          <cell r="G79" t="str">
            <v>王肇凯</v>
          </cell>
          <cell r="H79">
            <v>58.3333333333333</v>
          </cell>
        </row>
        <row r="80">
          <cell r="D80">
            <v>18231051</v>
          </cell>
          <cell r="E80">
            <v>43901.8456018519</v>
          </cell>
          <cell r="F80" t="str">
            <v>纪一鹏</v>
          </cell>
          <cell r="G80" t="str">
            <v>朱乐岩</v>
          </cell>
          <cell r="H80">
            <v>100</v>
          </cell>
        </row>
        <row r="81">
          <cell r="D81">
            <v>18231052</v>
          </cell>
          <cell r="E81">
            <v>43901.8638078704</v>
          </cell>
          <cell r="F81" t="str">
            <v>纪一鹏</v>
          </cell>
          <cell r="G81" t="str">
            <v>石锦川</v>
          </cell>
          <cell r="H81">
            <v>50</v>
          </cell>
        </row>
        <row r="82">
          <cell r="D82">
            <v>18231064</v>
          </cell>
          <cell r="E82">
            <v>43901.8539467593</v>
          </cell>
          <cell r="F82" t="str">
            <v>纪一鹏</v>
          </cell>
          <cell r="G82" t="str">
            <v>赵相成</v>
          </cell>
          <cell r="H82">
            <v>58.3333333333333</v>
          </cell>
        </row>
        <row r="83">
          <cell r="D83">
            <v>18231070</v>
          </cell>
          <cell r="E83">
            <v>43901.8578587963</v>
          </cell>
          <cell r="F83" t="str">
            <v>荣文戈</v>
          </cell>
          <cell r="G83" t="str">
            <v>何泽欣</v>
          </cell>
          <cell r="H83">
            <v>58.3333333333333</v>
          </cell>
        </row>
        <row r="84">
          <cell r="D84">
            <v>18231073</v>
          </cell>
          <cell r="E84">
            <v>43901.8744560185</v>
          </cell>
          <cell r="F84" t="str">
            <v>荣文戈</v>
          </cell>
          <cell r="G84" t="str">
            <v>陈奕帆</v>
          </cell>
          <cell r="H84">
            <v>58.3333333333333</v>
          </cell>
        </row>
        <row r="85">
          <cell r="D85">
            <v>18231078</v>
          </cell>
          <cell r="E85">
            <v>43901.8727199074</v>
          </cell>
          <cell r="F85" t="str">
            <v>王旭</v>
          </cell>
          <cell r="G85" t="str">
            <v>倪施榕</v>
          </cell>
          <cell r="H85">
            <v>58.3333333333333</v>
          </cell>
        </row>
        <row r="86">
          <cell r="D86">
            <v>18231081</v>
          </cell>
          <cell r="E86">
            <v>43901.8580555556</v>
          </cell>
          <cell r="F86" t="str">
            <v>荣文戈</v>
          </cell>
          <cell r="G86" t="str">
            <v>王欣尧</v>
          </cell>
          <cell r="H86">
            <v>58.3333333333333</v>
          </cell>
        </row>
        <row r="87">
          <cell r="D87">
            <v>18231085</v>
          </cell>
          <cell r="E87">
            <v>43901.8410185185</v>
          </cell>
          <cell r="F87" t="str">
            <v>纪一鹏</v>
          </cell>
          <cell r="G87" t="str">
            <v>谢文涛</v>
          </cell>
          <cell r="H87">
            <v>58.3333333333333</v>
          </cell>
        </row>
        <row r="88">
          <cell r="D88">
            <v>18231091</v>
          </cell>
          <cell r="E88">
            <v>43901.8529861111</v>
          </cell>
          <cell r="F88" t="str">
            <v>王旭</v>
          </cell>
          <cell r="G88" t="str">
            <v>杨靖平</v>
          </cell>
          <cell r="H88">
            <v>41.6666666666667</v>
          </cell>
        </row>
        <row r="89">
          <cell r="D89">
            <v>18231094</v>
          </cell>
          <cell r="E89">
            <v>43901.8650925926</v>
          </cell>
          <cell r="F89" t="str">
            <v>王旭</v>
          </cell>
          <cell r="G89" t="str">
            <v>胡雪瑜</v>
          </cell>
          <cell r="H89">
            <v>58.3333333333333</v>
          </cell>
        </row>
        <row r="90">
          <cell r="D90">
            <v>18231096</v>
          </cell>
          <cell r="E90">
            <v>43901.8718402778</v>
          </cell>
          <cell r="F90" t="str">
            <v>荣文戈</v>
          </cell>
          <cell r="G90" t="str">
            <v>李伟</v>
          </cell>
          <cell r="H90">
            <v>58.3333333333333</v>
          </cell>
        </row>
        <row r="91">
          <cell r="D91">
            <v>18231098</v>
          </cell>
          <cell r="E91">
            <v>43901.8540856481</v>
          </cell>
          <cell r="F91" t="str">
            <v>荣文戈</v>
          </cell>
          <cell r="G91" t="str">
            <v>霍飞烨</v>
          </cell>
          <cell r="H91">
            <v>100</v>
          </cell>
        </row>
        <row r="92">
          <cell r="D92">
            <v>18231102</v>
          </cell>
        </row>
        <row r="92">
          <cell r="F92" t="str">
            <v>王旭</v>
          </cell>
          <cell r="G92" t="str">
            <v>何烜</v>
          </cell>
          <cell r="H92">
            <v>0</v>
          </cell>
        </row>
        <row r="93">
          <cell r="D93">
            <v>18231106</v>
          </cell>
          <cell r="E93">
            <v>43901.8628240741</v>
          </cell>
          <cell r="F93" t="str">
            <v>荣文戈</v>
          </cell>
          <cell r="G93" t="str">
            <v>杨熙</v>
          </cell>
          <cell r="H93">
            <v>58.3333333333333</v>
          </cell>
        </row>
        <row r="94">
          <cell r="D94">
            <v>18231111</v>
          </cell>
          <cell r="E94">
            <v>43901.8522222222</v>
          </cell>
          <cell r="F94" t="str">
            <v>王旭</v>
          </cell>
          <cell r="G94" t="str">
            <v>许卜仁</v>
          </cell>
          <cell r="H94">
            <v>58.3333333333333</v>
          </cell>
        </row>
        <row r="95">
          <cell r="D95">
            <v>18231115</v>
          </cell>
          <cell r="E95">
            <v>43901.846412037</v>
          </cell>
          <cell r="F95" t="str">
            <v>纪一鹏</v>
          </cell>
          <cell r="G95" t="str">
            <v>黄子玥</v>
          </cell>
          <cell r="H95">
            <v>100</v>
          </cell>
        </row>
        <row r="96">
          <cell r="D96">
            <v>18231121</v>
          </cell>
          <cell r="E96">
            <v>43901.8423611111</v>
          </cell>
          <cell r="F96" t="str">
            <v>王旭</v>
          </cell>
          <cell r="G96" t="str">
            <v>陆昊洋</v>
          </cell>
          <cell r="H96">
            <v>100</v>
          </cell>
        </row>
        <row r="97">
          <cell r="D97">
            <v>18231122</v>
          </cell>
          <cell r="E97">
            <v>43901.8565509259</v>
          </cell>
          <cell r="F97" t="str">
            <v>诸彤宇</v>
          </cell>
          <cell r="G97" t="str">
            <v>闫宏晞</v>
          </cell>
          <cell r="H97">
            <v>100</v>
          </cell>
        </row>
        <row r="98">
          <cell r="D98">
            <v>18231125</v>
          </cell>
          <cell r="E98">
            <v>43901.8315972222</v>
          </cell>
          <cell r="F98" t="str">
            <v>吴际</v>
          </cell>
          <cell r="G98" t="str">
            <v>董泽宇</v>
          </cell>
          <cell r="H98">
            <v>58.3333333333333</v>
          </cell>
        </row>
        <row r="99">
          <cell r="D99">
            <v>18231133</v>
          </cell>
          <cell r="E99">
            <v>43901.84</v>
          </cell>
          <cell r="F99" t="str">
            <v>荣文戈</v>
          </cell>
          <cell r="G99" t="str">
            <v>赵润璞</v>
          </cell>
          <cell r="H99">
            <v>0</v>
          </cell>
        </row>
        <row r="100">
          <cell r="D100">
            <v>18231136</v>
          </cell>
          <cell r="E100">
            <v>43901.870474537</v>
          </cell>
          <cell r="F100" t="str">
            <v>吴际</v>
          </cell>
          <cell r="G100" t="str">
            <v>徐日耀</v>
          </cell>
          <cell r="H100">
            <v>0</v>
          </cell>
        </row>
        <row r="101">
          <cell r="D101">
            <v>18231143</v>
          </cell>
          <cell r="E101">
            <v>43901.8704282407</v>
          </cell>
          <cell r="F101" t="str">
            <v>荣文戈</v>
          </cell>
          <cell r="G101" t="str">
            <v>李宇焯</v>
          </cell>
          <cell r="H101">
            <v>58.3333333333333</v>
          </cell>
        </row>
        <row r="102">
          <cell r="D102">
            <v>18231156</v>
          </cell>
          <cell r="E102">
            <v>43901.8691782407</v>
          </cell>
          <cell r="F102" t="str">
            <v>荣文戈</v>
          </cell>
          <cell r="G102" t="str">
            <v>杨子天</v>
          </cell>
          <cell r="H102">
            <v>100</v>
          </cell>
        </row>
        <row r="103">
          <cell r="D103">
            <v>18231161</v>
          </cell>
        </row>
        <row r="103">
          <cell r="F103" t="str">
            <v>纪一鹏</v>
          </cell>
          <cell r="G103" t="str">
            <v>马家辉</v>
          </cell>
          <cell r="H103">
            <v>0</v>
          </cell>
        </row>
        <row r="104">
          <cell r="D104">
            <v>18231165</v>
          </cell>
          <cell r="E104">
            <v>43901.8511805556</v>
          </cell>
          <cell r="F104" t="str">
            <v>诸彤宇</v>
          </cell>
          <cell r="G104" t="str">
            <v>王睿</v>
          </cell>
          <cell r="H104">
            <v>58.3333333333333</v>
          </cell>
        </row>
        <row r="105">
          <cell r="D105">
            <v>18231169</v>
          </cell>
          <cell r="E105">
            <v>43901.8451388889</v>
          </cell>
          <cell r="F105" t="str">
            <v>荣文戈</v>
          </cell>
          <cell r="G105" t="str">
            <v>黄思为</v>
          </cell>
          <cell r="H105">
            <v>58.3333333333333</v>
          </cell>
        </row>
        <row r="106">
          <cell r="D106">
            <v>18231174</v>
          </cell>
          <cell r="E106">
            <v>43901.859224537</v>
          </cell>
          <cell r="F106" t="str">
            <v>王旭</v>
          </cell>
          <cell r="G106" t="str">
            <v>任杰瑞</v>
          </cell>
          <cell r="H106">
            <v>58.3333333333333</v>
          </cell>
        </row>
        <row r="107">
          <cell r="D107">
            <v>18231194</v>
          </cell>
          <cell r="E107">
            <v>43901.8510532407</v>
          </cell>
          <cell r="F107" t="str">
            <v>荣文戈</v>
          </cell>
          <cell r="G107" t="str">
            <v>郭丰赫</v>
          </cell>
          <cell r="H107">
            <v>91.6666666666667</v>
          </cell>
        </row>
        <row r="108">
          <cell r="D108">
            <v>18231199</v>
          </cell>
        </row>
        <row r="108">
          <cell r="F108" t="str">
            <v>吴际</v>
          </cell>
          <cell r="G108" t="str">
            <v>郑博文</v>
          </cell>
          <cell r="H108">
            <v>0</v>
          </cell>
        </row>
        <row r="109">
          <cell r="D109">
            <v>18231208</v>
          </cell>
          <cell r="E109">
            <v>43901.8352199074</v>
          </cell>
          <cell r="F109" t="str">
            <v>吴际</v>
          </cell>
          <cell r="G109" t="str">
            <v>肖禹名</v>
          </cell>
          <cell r="H109">
            <v>100</v>
          </cell>
        </row>
        <row r="110">
          <cell r="D110">
            <v>18231210</v>
          </cell>
          <cell r="E110">
            <v>43901.8652083333</v>
          </cell>
          <cell r="F110" t="str">
            <v>王旭</v>
          </cell>
          <cell r="G110" t="str">
            <v>乔硕斐</v>
          </cell>
          <cell r="H110">
            <v>8.33333333333333</v>
          </cell>
        </row>
        <row r="111">
          <cell r="D111">
            <v>18231212</v>
          </cell>
          <cell r="E111">
            <v>43901.8379976852</v>
          </cell>
          <cell r="F111" t="str">
            <v>诸彤宇</v>
          </cell>
          <cell r="G111" t="str">
            <v>袁昊宇</v>
          </cell>
          <cell r="H111">
            <v>58.3333333333333</v>
          </cell>
        </row>
        <row r="112">
          <cell r="D112">
            <v>18231213</v>
          </cell>
          <cell r="E112">
            <v>43901.8350231481</v>
          </cell>
          <cell r="F112" t="str">
            <v>王旭</v>
          </cell>
          <cell r="G112" t="str">
            <v>汪昊霖</v>
          </cell>
          <cell r="H112">
            <v>100</v>
          </cell>
        </row>
        <row r="113">
          <cell r="D113">
            <v>18231215</v>
          </cell>
        </row>
        <row r="113">
          <cell r="F113" t="str">
            <v>吴际</v>
          </cell>
          <cell r="G113" t="str">
            <v>祝领</v>
          </cell>
          <cell r="H113">
            <v>0</v>
          </cell>
        </row>
        <row r="114">
          <cell r="D114">
            <v>18231216</v>
          </cell>
          <cell r="E114">
            <v>43901.8749884259</v>
          </cell>
          <cell r="F114" t="str">
            <v>吴际</v>
          </cell>
          <cell r="G114" t="str">
            <v>杨文玉</v>
          </cell>
          <cell r="H114">
            <v>100</v>
          </cell>
        </row>
        <row r="115">
          <cell r="D115">
            <v>18231217</v>
          </cell>
          <cell r="E115">
            <v>43901.8535300926</v>
          </cell>
          <cell r="F115" t="str">
            <v>诸彤宇</v>
          </cell>
          <cell r="G115" t="str">
            <v>吴陶然</v>
          </cell>
          <cell r="H115">
            <v>100</v>
          </cell>
        </row>
        <row r="116">
          <cell r="D116">
            <v>18373004</v>
          </cell>
          <cell r="E116">
            <v>43901.8686921296</v>
          </cell>
          <cell r="F116" t="str">
            <v>吴际</v>
          </cell>
          <cell r="G116" t="str">
            <v>周远航</v>
          </cell>
          <cell r="H116">
            <v>100</v>
          </cell>
        </row>
        <row r="117">
          <cell r="D117">
            <v>18373008</v>
          </cell>
          <cell r="E117">
            <v>43901.8525115741</v>
          </cell>
          <cell r="F117" t="str">
            <v>荣文戈</v>
          </cell>
          <cell r="G117" t="str">
            <v>臧晓明</v>
          </cell>
          <cell r="H117">
            <v>100</v>
          </cell>
        </row>
        <row r="118">
          <cell r="D118">
            <v>18373018</v>
          </cell>
          <cell r="E118">
            <v>43901.8726388889</v>
          </cell>
          <cell r="F118" t="str">
            <v>王旭</v>
          </cell>
          <cell r="G118" t="str">
            <v>林家骏</v>
          </cell>
          <cell r="H118">
            <v>100</v>
          </cell>
        </row>
        <row r="119">
          <cell r="D119">
            <v>18373019</v>
          </cell>
          <cell r="E119">
            <v>43901.8627430556</v>
          </cell>
          <cell r="F119" t="str">
            <v>荣文戈</v>
          </cell>
          <cell r="G119" t="str">
            <v>牟钰</v>
          </cell>
          <cell r="H119">
            <v>100</v>
          </cell>
        </row>
        <row r="120">
          <cell r="D120">
            <v>18373023</v>
          </cell>
          <cell r="E120">
            <v>43901.8630671296</v>
          </cell>
          <cell r="F120" t="str">
            <v>王旭</v>
          </cell>
          <cell r="G120" t="str">
            <v>吕果</v>
          </cell>
          <cell r="H120">
            <v>58.3333333333333</v>
          </cell>
        </row>
        <row r="121">
          <cell r="D121">
            <v>18373028</v>
          </cell>
          <cell r="E121">
            <v>43901.8735648148</v>
          </cell>
          <cell r="F121" t="str">
            <v>诸彤宇</v>
          </cell>
          <cell r="G121" t="str">
            <v>朱思延</v>
          </cell>
          <cell r="H121">
            <v>58.3333333333333</v>
          </cell>
        </row>
        <row r="122">
          <cell r="D122">
            <v>18373039</v>
          </cell>
          <cell r="E122">
            <v>43901.8607291667</v>
          </cell>
          <cell r="F122" t="str">
            <v>纪一鹏</v>
          </cell>
          <cell r="G122" t="str">
            <v>郑子杨</v>
          </cell>
          <cell r="H122">
            <v>58.3333333333333</v>
          </cell>
        </row>
        <row r="123">
          <cell r="D123">
            <v>18373046</v>
          </cell>
          <cell r="E123">
            <v>43901.8633796296</v>
          </cell>
          <cell r="F123" t="str">
            <v>王旭</v>
          </cell>
          <cell r="G123" t="str">
            <v>徐睿远</v>
          </cell>
          <cell r="H123">
            <v>91.6666666666667</v>
          </cell>
        </row>
        <row r="124">
          <cell r="D124">
            <v>18373048</v>
          </cell>
          <cell r="E124">
            <v>43901.8641203704</v>
          </cell>
          <cell r="F124" t="str">
            <v>纪一鹏</v>
          </cell>
          <cell r="G124" t="str">
            <v>樊诗响</v>
          </cell>
          <cell r="H124">
            <v>100</v>
          </cell>
        </row>
        <row r="125">
          <cell r="D125">
            <v>18373049</v>
          </cell>
          <cell r="E125">
            <v>43901.8719907407</v>
          </cell>
          <cell r="F125" t="str">
            <v>王旭</v>
          </cell>
          <cell r="G125" t="str">
            <v>张万豪</v>
          </cell>
          <cell r="H125">
            <v>33.3333333333333</v>
          </cell>
        </row>
        <row r="126">
          <cell r="D126">
            <v>18373050</v>
          </cell>
          <cell r="E126">
            <v>43901.8469212963</v>
          </cell>
          <cell r="F126" t="str">
            <v>诸彤宇</v>
          </cell>
          <cell r="G126" t="str">
            <v>王鹏博</v>
          </cell>
          <cell r="H126">
            <v>58.3333333333333</v>
          </cell>
        </row>
        <row r="127">
          <cell r="D127">
            <v>18373052</v>
          </cell>
          <cell r="E127">
            <v>43901.8406481482</v>
          </cell>
          <cell r="F127" t="str">
            <v>吴际</v>
          </cell>
          <cell r="G127" t="str">
            <v>倪衔军</v>
          </cell>
          <cell r="H127">
            <v>58.3333333333333</v>
          </cell>
        </row>
        <row r="128">
          <cell r="D128">
            <v>18373054</v>
          </cell>
          <cell r="E128">
            <v>43901.8670833333</v>
          </cell>
          <cell r="F128" t="str">
            <v>吴际</v>
          </cell>
          <cell r="G128" t="str">
            <v>陆晓东</v>
          </cell>
          <cell r="H128">
            <v>58.3333333333333</v>
          </cell>
        </row>
        <row r="129">
          <cell r="D129">
            <v>18373073</v>
          </cell>
          <cell r="E129">
            <v>43901.8610416667</v>
          </cell>
          <cell r="F129" t="str">
            <v>吴际</v>
          </cell>
          <cell r="G129" t="str">
            <v>张昊东</v>
          </cell>
          <cell r="H129">
            <v>100</v>
          </cell>
        </row>
        <row r="130">
          <cell r="D130">
            <v>18373075</v>
          </cell>
          <cell r="E130">
            <v>43901.8292013889</v>
          </cell>
          <cell r="F130" t="str">
            <v>纪一鹏</v>
          </cell>
          <cell r="G130" t="str">
            <v>黄浩程</v>
          </cell>
          <cell r="H130">
            <v>100</v>
          </cell>
        </row>
        <row r="131">
          <cell r="D131">
            <v>18373080</v>
          </cell>
          <cell r="E131">
            <v>43901.8469444444</v>
          </cell>
          <cell r="F131" t="str">
            <v>诸彤宇</v>
          </cell>
          <cell r="G131" t="str">
            <v>杨孜名</v>
          </cell>
          <cell r="H131">
            <v>100</v>
          </cell>
        </row>
        <row r="132">
          <cell r="D132">
            <v>18373085</v>
          </cell>
          <cell r="E132">
            <v>43901.8306134259</v>
          </cell>
          <cell r="F132" t="str">
            <v>吴际</v>
          </cell>
          <cell r="G132" t="str">
            <v>张海渝</v>
          </cell>
          <cell r="H132">
            <v>58.3333333333333</v>
          </cell>
        </row>
        <row r="133">
          <cell r="D133">
            <v>18373086</v>
          </cell>
          <cell r="E133">
            <v>43901.8657407407</v>
          </cell>
          <cell r="F133" t="str">
            <v>纪一鹏</v>
          </cell>
          <cell r="G133" t="str">
            <v>白阳浩</v>
          </cell>
          <cell r="H133">
            <v>100</v>
          </cell>
        </row>
        <row r="134">
          <cell r="D134">
            <v>18373087</v>
          </cell>
          <cell r="E134">
            <v>43901.8542476852</v>
          </cell>
          <cell r="F134" t="str">
            <v>诸彤宇</v>
          </cell>
          <cell r="G134" t="str">
            <v>许龙龙</v>
          </cell>
          <cell r="H134">
            <v>100</v>
          </cell>
        </row>
        <row r="135">
          <cell r="D135">
            <v>18373088</v>
          </cell>
          <cell r="E135">
            <v>43901.8659259259</v>
          </cell>
          <cell r="F135" t="str">
            <v>荣文戈</v>
          </cell>
          <cell r="G135" t="str">
            <v>蔡天昊</v>
          </cell>
          <cell r="H135">
            <v>58.3333333333333</v>
          </cell>
        </row>
        <row r="136">
          <cell r="D136">
            <v>18373089</v>
          </cell>
        </row>
        <row r="136">
          <cell r="F136" t="str">
            <v>吴际</v>
          </cell>
          <cell r="G136" t="str">
            <v>肖旻远</v>
          </cell>
          <cell r="H136">
            <v>0</v>
          </cell>
        </row>
        <row r="137">
          <cell r="D137">
            <v>18373098</v>
          </cell>
          <cell r="E137">
            <v>43901.8600115741</v>
          </cell>
          <cell r="F137" t="str">
            <v>吴际</v>
          </cell>
          <cell r="G137" t="str">
            <v>李元恺</v>
          </cell>
          <cell r="H137">
            <v>100</v>
          </cell>
        </row>
        <row r="138">
          <cell r="D138">
            <v>18373102</v>
          </cell>
          <cell r="E138">
            <v>43901.8634722222</v>
          </cell>
          <cell r="F138" t="str">
            <v>纪一鹏</v>
          </cell>
          <cell r="G138" t="str">
            <v>李桐晖</v>
          </cell>
          <cell r="H138">
            <v>58.3333333333333</v>
          </cell>
        </row>
        <row r="139">
          <cell r="D139">
            <v>18373105</v>
          </cell>
          <cell r="E139">
            <v>43901.8742939815</v>
          </cell>
          <cell r="F139" t="str">
            <v>荣文戈</v>
          </cell>
          <cell r="G139" t="str">
            <v>童涛</v>
          </cell>
          <cell r="H139">
            <v>100</v>
          </cell>
        </row>
        <row r="140">
          <cell r="D140">
            <v>18373106</v>
          </cell>
          <cell r="E140">
            <v>43901.8588773148</v>
          </cell>
          <cell r="F140" t="str">
            <v>诸彤宇</v>
          </cell>
          <cell r="G140" t="str">
            <v>汪奇轩</v>
          </cell>
          <cell r="H140">
            <v>58.3333333333333</v>
          </cell>
        </row>
        <row r="141">
          <cell r="D141">
            <v>18373109</v>
          </cell>
          <cell r="E141">
            <v>43901.8287731481</v>
          </cell>
          <cell r="F141" t="str">
            <v>纪一鹏</v>
          </cell>
          <cell r="G141" t="str">
            <v>孔祥浩</v>
          </cell>
          <cell r="H141">
            <v>58.3333333333333</v>
          </cell>
        </row>
        <row r="142">
          <cell r="D142">
            <v>18373110</v>
          </cell>
          <cell r="E142">
            <v>43901.8736111111</v>
          </cell>
          <cell r="F142" t="str">
            <v>吴际</v>
          </cell>
          <cell r="G142" t="str">
            <v>朱正阳</v>
          </cell>
          <cell r="H142">
            <v>100</v>
          </cell>
        </row>
        <row r="143">
          <cell r="D143">
            <v>18373111</v>
          </cell>
          <cell r="E143">
            <v>43901.8551851852</v>
          </cell>
          <cell r="F143" t="str">
            <v>王旭</v>
          </cell>
          <cell r="G143" t="str">
            <v>柳家成</v>
          </cell>
          <cell r="H143">
            <v>100</v>
          </cell>
        </row>
        <row r="144">
          <cell r="D144">
            <v>18373112</v>
          </cell>
          <cell r="E144">
            <v>43901.8545023148</v>
          </cell>
          <cell r="F144" t="str">
            <v>纪一鹏</v>
          </cell>
          <cell r="G144" t="str">
            <v>龚毓</v>
          </cell>
          <cell r="H144">
            <v>58.3333333333333</v>
          </cell>
        </row>
        <row r="145">
          <cell r="D145">
            <v>18373114</v>
          </cell>
          <cell r="E145">
            <v>43901.8458101852</v>
          </cell>
          <cell r="F145" t="str">
            <v>纪一鹏</v>
          </cell>
          <cell r="G145" t="str">
            <v>李英龙</v>
          </cell>
          <cell r="H145">
            <v>41.6666666666667</v>
          </cell>
        </row>
        <row r="146">
          <cell r="D146">
            <v>18373118</v>
          </cell>
          <cell r="E146">
            <v>43901.8396990741</v>
          </cell>
          <cell r="F146" t="str">
            <v>纪一鹏</v>
          </cell>
          <cell r="G146" t="str">
            <v>戴靖泽</v>
          </cell>
          <cell r="H146">
            <v>58.3333333333333</v>
          </cell>
        </row>
        <row r="147">
          <cell r="D147">
            <v>18373122</v>
          </cell>
          <cell r="E147">
            <v>43901.8685532407</v>
          </cell>
          <cell r="F147" t="str">
            <v>诸彤宇</v>
          </cell>
          <cell r="G147" t="str">
            <v>黄云依</v>
          </cell>
          <cell r="H147">
            <v>50</v>
          </cell>
        </row>
        <row r="148">
          <cell r="D148">
            <v>18373126</v>
          </cell>
          <cell r="E148">
            <v>43901.8577777778</v>
          </cell>
          <cell r="F148" t="str">
            <v>荣文戈</v>
          </cell>
          <cell r="G148" t="str">
            <v>刘紫阳</v>
          </cell>
          <cell r="H148">
            <v>91.6666666666667</v>
          </cell>
        </row>
        <row r="149">
          <cell r="D149">
            <v>18373140</v>
          </cell>
          <cell r="E149">
            <v>43901.8718981482</v>
          </cell>
          <cell r="F149" t="str">
            <v>诸彤宇</v>
          </cell>
          <cell r="G149" t="str">
            <v>杨子恒</v>
          </cell>
          <cell r="H149">
            <v>100</v>
          </cell>
        </row>
        <row r="150">
          <cell r="D150">
            <v>18373142</v>
          </cell>
          <cell r="E150">
            <v>43901.8589699074</v>
          </cell>
          <cell r="F150" t="str">
            <v>王旭</v>
          </cell>
          <cell r="G150" t="str">
            <v>赵子轩</v>
          </cell>
          <cell r="H150">
            <v>58.3333333333333</v>
          </cell>
        </row>
        <row r="151">
          <cell r="D151">
            <v>18373146</v>
          </cell>
          <cell r="E151">
            <v>43901.856875</v>
          </cell>
          <cell r="F151" t="str">
            <v>吴际</v>
          </cell>
          <cell r="G151" t="str">
            <v>张书恺</v>
          </cell>
          <cell r="H151">
            <v>100</v>
          </cell>
        </row>
        <row r="152">
          <cell r="D152">
            <v>18373148</v>
          </cell>
          <cell r="E152">
            <v>43901.8663078704</v>
          </cell>
          <cell r="F152" t="str">
            <v>诸彤宇</v>
          </cell>
          <cell r="G152" t="str">
            <v>杨宏博</v>
          </cell>
          <cell r="H152">
            <v>100</v>
          </cell>
        </row>
        <row r="153">
          <cell r="D153">
            <v>18373153</v>
          </cell>
          <cell r="E153">
            <v>43901.8359027778</v>
          </cell>
          <cell r="F153" t="str">
            <v>吴际</v>
          </cell>
          <cell r="G153" t="str">
            <v>陈立颖</v>
          </cell>
          <cell r="H153">
            <v>100</v>
          </cell>
        </row>
        <row r="154">
          <cell r="D154">
            <v>18373157</v>
          </cell>
          <cell r="E154">
            <v>43901.8480208333</v>
          </cell>
          <cell r="F154" t="str">
            <v>吴际</v>
          </cell>
          <cell r="G154" t="str">
            <v>刘佳羽</v>
          </cell>
          <cell r="H154">
            <v>100</v>
          </cell>
        </row>
        <row r="155">
          <cell r="D155">
            <v>18373161</v>
          </cell>
          <cell r="E155">
            <v>43901.856400463</v>
          </cell>
          <cell r="F155" t="str">
            <v>纪一鹏</v>
          </cell>
          <cell r="G155" t="str">
            <v>陈文东</v>
          </cell>
          <cell r="H155">
            <v>100</v>
          </cell>
        </row>
        <row r="156">
          <cell r="D156">
            <v>18373163</v>
          </cell>
          <cell r="E156">
            <v>43901.8444444444</v>
          </cell>
          <cell r="F156" t="str">
            <v>王旭</v>
          </cell>
          <cell r="G156" t="str">
            <v>刘育含</v>
          </cell>
          <cell r="H156">
            <v>100</v>
          </cell>
        </row>
        <row r="157">
          <cell r="D157">
            <v>18373165</v>
          </cell>
          <cell r="E157">
            <v>43901.863900463</v>
          </cell>
          <cell r="F157" t="str">
            <v>荣文戈</v>
          </cell>
          <cell r="G157" t="str">
            <v>金佳力</v>
          </cell>
          <cell r="H157">
            <v>58.3333333333333</v>
          </cell>
        </row>
        <row r="158">
          <cell r="D158">
            <v>18373171</v>
          </cell>
          <cell r="E158">
            <v>43901.8634143519</v>
          </cell>
          <cell r="F158" t="str">
            <v>纪一鹏</v>
          </cell>
          <cell r="G158" t="str">
            <v>朱笛熊箫</v>
          </cell>
          <cell r="H158">
            <v>100</v>
          </cell>
        </row>
        <row r="159">
          <cell r="D159">
            <v>18373172</v>
          </cell>
          <cell r="E159">
            <v>43901.8661226852</v>
          </cell>
          <cell r="F159" t="str">
            <v>吴际</v>
          </cell>
          <cell r="G159" t="str">
            <v>仇越</v>
          </cell>
          <cell r="H159">
            <v>58.3333333333333</v>
          </cell>
        </row>
        <row r="160">
          <cell r="D160">
            <v>18373173</v>
          </cell>
          <cell r="E160">
            <v>43901.8450925926</v>
          </cell>
          <cell r="F160" t="str">
            <v>荣文戈</v>
          </cell>
          <cell r="G160" t="str">
            <v>林宇菁</v>
          </cell>
          <cell r="H160">
            <v>58.3333333333333</v>
          </cell>
        </row>
        <row r="161">
          <cell r="D161">
            <v>18373176</v>
          </cell>
          <cell r="E161">
            <v>43901.8420601852</v>
          </cell>
          <cell r="F161" t="str">
            <v>荣文戈</v>
          </cell>
          <cell r="G161" t="str">
            <v>戴坤岐</v>
          </cell>
          <cell r="H161">
            <v>58.3333333333333</v>
          </cell>
        </row>
        <row r="162">
          <cell r="D162">
            <v>18373181</v>
          </cell>
          <cell r="E162">
            <v>43901.8589351852</v>
          </cell>
          <cell r="F162" t="str">
            <v>诸彤宇</v>
          </cell>
          <cell r="G162" t="str">
            <v>王思琪</v>
          </cell>
          <cell r="H162">
            <v>100</v>
          </cell>
        </row>
        <row r="163">
          <cell r="D163">
            <v>18373184</v>
          </cell>
          <cell r="E163">
            <v>43901.8587962963</v>
          </cell>
          <cell r="F163" t="str">
            <v>诸彤宇</v>
          </cell>
          <cell r="G163" t="str">
            <v>何林璇</v>
          </cell>
          <cell r="H163">
            <v>100</v>
          </cell>
        </row>
        <row r="164">
          <cell r="D164">
            <v>18373187</v>
          </cell>
          <cell r="E164">
            <v>43901.8743055556</v>
          </cell>
          <cell r="F164" t="str">
            <v>诸彤宇</v>
          </cell>
          <cell r="G164" t="str">
            <v>苏星熠</v>
          </cell>
          <cell r="H164">
            <v>58.3333333333333</v>
          </cell>
        </row>
        <row r="165">
          <cell r="D165">
            <v>18373189</v>
          </cell>
          <cell r="E165">
            <v>43901.8620486111</v>
          </cell>
          <cell r="F165" t="str">
            <v>荣文戈</v>
          </cell>
          <cell r="G165" t="str">
            <v>曾玉欣</v>
          </cell>
          <cell r="H165">
            <v>58.3333333333333</v>
          </cell>
        </row>
        <row r="166">
          <cell r="D166">
            <v>18373197</v>
          </cell>
        </row>
        <row r="166">
          <cell r="F166" t="str">
            <v>诸彤宇</v>
          </cell>
          <cell r="G166" t="str">
            <v>陈伟明</v>
          </cell>
          <cell r="H166">
            <v>0</v>
          </cell>
        </row>
        <row r="167">
          <cell r="D167">
            <v>18373201</v>
          </cell>
          <cell r="E167">
            <v>43901.8592708333</v>
          </cell>
          <cell r="F167" t="str">
            <v>纪一鹏</v>
          </cell>
          <cell r="G167" t="str">
            <v>严宇皓</v>
          </cell>
          <cell r="H167">
            <v>58.3333333333333</v>
          </cell>
        </row>
        <row r="168">
          <cell r="D168">
            <v>18373202</v>
          </cell>
          <cell r="E168">
            <v>43901.8712615741</v>
          </cell>
          <cell r="F168" t="str">
            <v>诸彤宇</v>
          </cell>
          <cell r="G168" t="str">
            <v>刘勇</v>
          </cell>
          <cell r="H168">
            <v>33.3333333333333</v>
          </cell>
        </row>
        <row r="169">
          <cell r="D169">
            <v>18373203</v>
          </cell>
          <cell r="E169">
            <v>43901.8701736111</v>
          </cell>
          <cell r="F169" t="str">
            <v>诸彤宇</v>
          </cell>
          <cell r="G169" t="str">
            <v>马泽祁</v>
          </cell>
          <cell r="H169">
            <v>58.3333333333333</v>
          </cell>
        </row>
        <row r="170">
          <cell r="D170">
            <v>18373204</v>
          </cell>
          <cell r="E170">
            <v>43901.8684722222</v>
          </cell>
          <cell r="F170" t="str">
            <v>王旭</v>
          </cell>
          <cell r="G170" t="str">
            <v>吴承沣</v>
          </cell>
          <cell r="H170">
            <v>100</v>
          </cell>
        </row>
        <row r="171">
          <cell r="D171">
            <v>18373205</v>
          </cell>
          <cell r="E171">
            <v>43901.8730787037</v>
          </cell>
          <cell r="F171" t="str">
            <v>王旭</v>
          </cell>
          <cell r="G171" t="str">
            <v>陈鸿</v>
          </cell>
          <cell r="H171">
            <v>100</v>
          </cell>
        </row>
        <row r="172">
          <cell r="D172">
            <v>18373208</v>
          </cell>
          <cell r="E172">
            <v>43901.8695486111</v>
          </cell>
          <cell r="F172" t="str">
            <v>诸彤宇</v>
          </cell>
          <cell r="G172" t="str">
            <v>郑宇</v>
          </cell>
          <cell r="H172">
            <v>100</v>
          </cell>
        </row>
        <row r="173">
          <cell r="D173">
            <v>18373211</v>
          </cell>
          <cell r="E173">
            <v>43901.8544328704</v>
          </cell>
          <cell r="F173" t="str">
            <v>诸彤宇</v>
          </cell>
          <cell r="G173" t="str">
            <v>李瑶新</v>
          </cell>
          <cell r="H173">
            <v>58.3333333333333</v>
          </cell>
        </row>
        <row r="174">
          <cell r="D174">
            <v>18373212</v>
          </cell>
          <cell r="E174">
            <v>43901.8682523148</v>
          </cell>
          <cell r="F174" t="str">
            <v>王旭</v>
          </cell>
          <cell r="G174" t="str">
            <v>舒伦</v>
          </cell>
          <cell r="H174">
            <v>58.3333333333333</v>
          </cell>
        </row>
        <row r="175">
          <cell r="D175">
            <v>18373214</v>
          </cell>
          <cell r="E175">
            <v>43901.8466087963</v>
          </cell>
          <cell r="F175" t="str">
            <v>王旭</v>
          </cell>
          <cell r="G175" t="str">
            <v>刘仪</v>
          </cell>
          <cell r="H175">
            <v>100</v>
          </cell>
        </row>
        <row r="176">
          <cell r="D176">
            <v>18373233</v>
          </cell>
          <cell r="E176">
            <v>43901.8493634259</v>
          </cell>
          <cell r="F176" t="str">
            <v>纪一鹏</v>
          </cell>
          <cell r="G176" t="str">
            <v>杨豪隆</v>
          </cell>
          <cell r="H176">
            <v>58.3333333333333</v>
          </cell>
        </row>
        <row r="177">
          <cell r="D177">
            <v>18373235</v>
          </cell>
          <cell r="E177">
            <v>43901.8621875</v>
          </cell>
          <cell r="F177" t="str">
            <v>吴际</v>
          </cell>
          <cell r="G177" t="str">
            <v>刘新昱</v>
          </cell>
          <cell r="H177">
            <v>0</v>
          </cell>
        </row>
        <row r="178">
          <cell r="D178">
            <v>18373248</v>
          </cell>
          <cell r="E178">
            <v>43901.8557523148</v>
          </cell>
          <cell r="F178" t="str">
            <v>王旭</v>
          </cell>
          <cell r="G178" t="str">
            <v>范迪皓</v>
          </cell>
          <cell r="H178">
            <v>100</v>
          </cell>
        </row>
        <row r="179">
          <cell r="D179">
            <v>18373249</v>
          </cell>
          <cell r="E179">
            <v>43901.8435416667</v>
          </cell>
          <cell r="F179" t="str">
            <v>王旭</v>
          </cell>
          <cell r="G179" t="str">
            <v>刘桢炜</v>
          </cell>
          <cell r="H179">
            <v>58.3333333333333</v>
          </cell>
        </row>
        <row r="180">
          <cell r="D180">
            <v>18373251</v>
          </cell>
          <cell r="E180">
            <v>43901.8603819444</v>
          </cell>
          <cell r="F180" t="str">
            <v>纪一鹏</v>
          </cell>
          <cell r="G180" t="str">
            <v>姚子健</v>
          </cell>
          <cell r="H180">
            <v>58.3333333333333</v>
          </cell>
        </row>
        <row r="181">
          <cell r="D181">
            <v>18373252</v>
          </cell>
          <cell r="E181">
            <v>43901.8736689815</v>
          </cell>
          <cell r="F181" t="str">
            <v>诸彤宇</v>
          </cell>
          <cell r="G181" t="str">
            <v>张宇航</v>
          </cell>
          <cell r="H181">
            <v>50</v>
          </cell>
        </row>
        <row r="182">
          <cell r="D182">
            <v>18373256</v>
          </cell>
          <cell r="E182">
            <v>43901.8680787037</v>
          </cell>
          <cell r="F182" t="str">
            <v>王旭</v>
          </cell>
          <cell r="G182" t="str">
            <v>吴昱宣</v>
          </cell>
          <cell r="H182">
            <v>41.6666666666667</v>
          </cell>
        </row>
        <row r="183">
          <cell r="D183">
            <v>18373287</v>
          </cell>
          <cell r="E183">
            <v>43901.8561689815</v>
          </cell>
          <cell r="F183" t="str">
            <v>吴际</v>
          </cell>
          <cell r="G183" t="str">
            <v>席书帆</v>
          </cell>
          <cell r="H183">
            <v>58.3333333333333</v>
          </cell>
        </row>
        <row r="184">
          <cell r="D184">
            <v>18373292</v>
          </cell>
          <cell r="E184">
            <v>43901.8495138889</v>
          </cell>
          <cell r="F184" t="str">
            <v>荣文戈</v>
          </cell>
          <cell r="G184" t="str">
            <v>彭维崑</v>
          </cell>
          <cell r="H184">
            <v>58.3333333333333</v>
          </cell>
        </row>
        <row r="185">
          <cell r="D185">
            <v>18373293</v>
          </cell>
          <cell r="E185">
            <v>43901.8546412037</v>
          </cell>
          <cell r="F185" t="str">
            <v>纪一鹏</v>
          </cell>
          <cell r="G185" t="str">
            <v>雷克伦</v>
          </cell>
          <cell r="H185">
            <v>58.3333333333333</v>
          </cell>
        </row>
        <row r="186">
          <cell r="D186">
            <v>18373298</v>
          </cell>
          <cell r="E186">
            <v>43901.8547337963</v>
          </cell>
          <cell r="F186" t="str">
            <v>荣文戈</v>
          </cell>
          <cell r="G186" t="str">
            <v>栾帅</v>
          </cell>
          <cell r="H186">
            <v>100</v>
          </cell>
        </row>
        <row r="187">
          <cell r="D187">
            <v>18373301</v>
          </cell>
          <cell r="E187">
            <v>43901.8739467593</v>
          </cell>
          <cell r="F187" t="str">
            <v>诸彤宇</v>
          </cell>
          <cell r="G187" t="str">
            <v>曹紫昱</v>
          </cell>
          <cell r="H187">
            <v>100</v>
          </cell>
        </row>
        <row r="188">
          <cell r="D188">
            <v>18373304</v>
          </cell>
          <cell r="E188">
            <v>43901.8572685185</v>
          </cell>
          <cell r="F188" t="str">
            <v>诸彤宇</v>
          </cell>
          <cell r="G188" t="str">
            <v>杨祎然</v>
          </cell>
          <cell r="H188">
            <v>100</v>
          </cell>
        </row>
        <row r="189">
          <cell r="D189">
            <v>18373310</v>
          </cell>
          <cell r="E189">
            <v>43901.8558680556</v>
          </cell>
          <cell r="F189" t="str">
            <v>纪一鹏</v>
          </cell>
          <cell r="G189" t="str">
            <v>湾子豪</v>
          </cell>
          <cell r="H189">
            <v>100</v>
          </cell>
        </row>
        <row r="190">
          <cell r="D190">
            <v>18373317</v>
          </cell>
          <cell r="E190">
            <v>43901.8410763889</v>
          </cell>
          <cell r="F190" t="str">
            <v>诸彤宇</v>
          </cell>
          <cell r="G190" t="str">
            <v>肖希源</v>
          </cell>
          <cell r="H190">
            <v>100</v>
          </cell>
        </row>
        <row r="191">
          <cell r="D191">
            <v>18373326</v>
          </cell>
          <cell r="E191">
            <v>43901.8469097222</v>
          </cell>
          <cell r="F191" t="str">
            <v>王旭</v>
          </cell>
          <cell r="G191" t="str">
            <v>李遨宇</v>
          </cell>
          <cell r="H191">
            <v>58.3333333333333</v>
          </cell>
        </row>
        <row r="192">
          <cell r="D192">
            <v>18373330</v>
          </cell>
          <cell r="E192">
            <v>43901.8563657407</v>
          </cell>
          <cell r="F192" t="str">
            <v>荣文戈</v>
          </cell>
          <cell r="G192" t="str">
            <v>张洪康</v>
          </cell>
          <cell r="H192">
            <v>50</v>
          </cell>
        </row>
        <row r="193">
          <cell r="D193">
            <v>18373336</v>
          </cell>
          <cell r="E193">
            <v>43901.864375</v>
          </cell>
          <cell r="F193" t="str">
            <v>诸彤宇</v>
          </cell>
          <cell r="G193" t="str">
            <v>闫相龙</v>
          </cell>
          <cell r="H193">
            <v>100</v>
          </cell>
        </row>
        <row r="194">
          <cell r="D194">
            <v>18373339</v>
          </cell>
          <cell r="E194">
            <v>43901.8690972222</v>
          </cell>
          <cell r="F194" t="str">
            <v>荣文戈</v>
          </cell>
          <cell r="G194" t="str">
            <v>贺祺祥</v>
          </cell>
          <cell r="H194">
            <v>58.3333333333333</v>
          </cell>
        </row>
        <row r="195">
          <cell r="D195">
            <v>18373342</v>
          </cell>
          <cell r="E195">
            <v>43901.8509490741</v>
          </cell>
          <cell r="F195" t="str">
            <v>荣文戈</v>
          </cell>
          <cell r="G195" t="str">
            <v>白洪铭</v>
          </cell>
          <cell r="H195">
            <v>100</v>
          </cell>
        </row>
        <row r="196">
          <cell r="D196">
            <v>18373357</v>
          </cell>
          <cell r="E196">
            <v>43901.8491898148</v>
          </cell>
          <cell r="F196" t="str">
            <v>纪一鹏</v>
          </cell>
          <cell r="G196" t="str">
            <v>刘乾</v>
          </cell>
          <cell r="H196">
            <v>58.3333333333333</v>
          </cell>
        </row>
        <row r="197">
          <cell r="D197">
            <v>18373358</v>
          </cell>
          <cell r="E197">
            <v>43901.8667013889</v>
          </cell>
          <cell r="F197" t="str">
            <v>诸彤宇</v>
          </cell>
          <cell r="G197" t="str">
            <v>李芃村</v>
          </cell>
          <cell r="H197">
            <v>25</v>
          </cell>
        </row>
        <row r="198">
          <cell r="D198">
            <v>18373360</v>
          </cell>
          <cell r="E198">
            <v>43901.8737615741</v>
          </cell>
          <cell r="F198" t="str">
            <v>吴际</v>
          </cell>
          <cell r="G198" t="str">
            <v>包楠</v>
          </cell>
          <cell r="H198">
            <v>58.3333333333333</v>
          </cell>
        </row>
        <row r="199">
          <cell r="D199">
            <v>18373366</v>
          </cell>
          <cell r="E199">
            <v>43901.844525463</v>
          </cell>
          <cell r="F199" t="str">
            <v>王旭</v>
          </cell>
          <cell r="G199" t="str">
            <v>周子益</v>
          </cell>
          <cell r="H199">
            <v>100</v>
          </cell>
        </row>
        <row r="200">
          <cell r="D200">
            <v>18373368</v>
          </cell>
          <cell r="E200">
            <v>43901.8387384259</v>
          </cell>
          <cell r="F200" t="str">
            <v>王旭</v>
          </cell>
          <cell r="G200" t="str">
            <v>韩世堂</v>
          </cell>
          <cell r="H200">
            <v>58.3333333333333</v>
          </cell>
        </row>
        <row r="201">
          <cell r="D201">
            <v>18373377</v>
          </cell>
          <cell r="E201">
            <v>43901.8538541667</v>
          </cell>
          <cell r="F201" t="str">
            <v>纪一鹏</v>
          </cell>
          <cell r="G201" t="str">
            <v>肖敏毅</v>
          </cell>
          <cell r="H201">
            <v>58.3333333333333</v>
          </cell>
        </row>
        <row r="202">
          <cell r="D202">
            <v>18373384</v>
          </cell>
        </row>
        <row r="202">
          <cell r="F202" t="str">
            <v>王旭</v>
          </cell>
          <cell r="G202" t="str">
            <v>欧卓健</v>
          </cell>
          <cell r="H202">
            <v>0</v>
          </cell>
        </row>
        <row r="203">
          <cell r="D203">
            <v>18373388</v>
          </cell>
          <cell r="E203">
            <v>43901.8350347222</v>
          </cell>
          <cell r="F203" t="str">
            <v>纪一鹏</v>
          </cell>
          <cell r="G203" t="str">
            <v>郑海林</v>
          </cell>
          <cell r="H203">
            <v>58.3333333333333</v>
          </cell>
        </row>
        <row r="204">
          <cell r="D204">
            <v>18373391</v>
          </cell>
          <cell r="E204">
            <v>43901.8638888889</v>
          </cell>
          <cell r="F204" t="str">
            <v>诸彤宇</v>
          </cell>
          <cell r="G204" t="str">
            <v>王雨轩</v>
          </cell>
          <cell r="H204">
            <v>100</v>
          </cell>
        </row>
        <row r="205">
          <cell r="D205">
            <v>18373392</v>
          </cell>
          <cell r="E205">
            <v>43901.8601157407</v>
          </cell>
          <cell r="F205" t="str">
            <v>纪一鹏</v>
          </cell>
          <cell r="G205" t="str">
            <v>侯雨霏</v>
          </cell>
          <cell r="H205">
            <v>100</v>
          </cell>
        </row>
        <row r="206">
          <cell r="D206">
            <v>18373404</v>
          </cell>
          <cell r="E206">
            <v>43901.8596759259</v>
          </cell>
          <cell r="F206" t="str">
            <v>诸彤宇</v>
          </cell>
          <cell r="G206" t="str">
            <v>许圣林</v>
          </cell>
          <cell r="H206">
            <v>58.3333333333333</v>
          </cell>
        </row>
        <row r="207">
          <cell r="D207">
            <v>18373407</v>
          </cell>
          <cell r="E207">
            <v>43901.8621875</v>
          </cell>
          <cell r="F207" t="str">
            <v>诸彤宇</v>
          </cell>
          <cell r="G207" t="str">
            <v>游孜明</v>
          </cell>
          <cell r="H207">
            <v>100</v>
          </cell>
        </row>
        <row r="208">
          <cell r="D208">
            <v>18373414</v>
          </cell>
          <cell r="E208">
            <v>43901.8676736111</v>
          </cell>
          <cell r="F208" t="str">
            <v>纪一鹏</v>
          </cell>
          <cell r="G208" t="str">
            <v>朱光磊</v>
          </cell>
          <cell r="H208">
            <v>100</v>
          </cell>
        </row>
        <row r="209">
          <cell r="D209">
            <v>18373420</v>
          </cell>
          <cell r="E209">
            <v>43901.8693981481</v>
          </cell>
          <cell r="F209" t="str">
            <v>纪一鹏</v>
          </cell>
          <cell r="G209" t="str">
            <v>田静文</v>
          </cell>
          <cell r="H209">
            <v>58.3333333333333</v>
          </cell>
        </row>
        <row r="210">
          <cell r="D210">
            <v>18373425</v>
          </cell>
          <cell r="E210">
            <v>43901.8721527778</v>
          </cell>
          <cell r="F210" t="str">
            <v>诸彤宇</v>
          </cell>
          <cell r="G210" t="str">
            <v>杜嘉禾</v>
          </cell>
          <cell r="H210">
            <v>58.3333333333333</v>
          </cell>
        </row>
        <row r="211">
          <cell r="D211">
            <v>18373434</v>
          </cell>
          <cell r="E211">
            <v>43901.8696296296</v>
          </cell>
          <cell r="F211" t="str">
            <v>王旭</v>
          </cell>
          <cell r="G211" t="str">
            <v>蒋为峰</v>
          </cell>
          <cell r="H211">
            <v>25</v>
          </cell>
        </row>
        <row r="212">
          <cell r="D212">
            <v>18373436</v>
          </cell>
          <cell r="E212">
            <v>43901.8489583333</v>
          </cell>
          <cell r="F212" t="str">
            <v>王旭</v>
          </cell>
          <cell r="G212" t="str">
            <v>徐宇龙</v>
          </cell>
          <cell r="H212">
            <v>100</v>
          </cell>
        </row>
        <row r="213">
          <cell r="D213">
            <v>18373439</v>
          </cell>
          <cell r="E213">
            <v>43901.8666435185</v>
          </cell>
          <cell r="F213" t="str">
            <v>吴际</v>
          </cell>
          <cell r="G213" t="str">
            <v>吕硕鹏</v>
          </cell>
          <cell r="H213">
            <v>100</v>
          </cell>
        </row>
        <row r="214">
          <cell r="D214">
            <v>18373441</v>
          </cell>
          <cell r="E214">
            <v>43901.8560532407</v>
          </cell>
          <cell r="F214" t="str">
            <v>王旭</v>
          </cell>
          <cell r="G214" t="str">
            <v>覃启浩</v>
          </cell>
          <cell r="H214">
            <v>100</v>
          </cell>
        </row>
        <row r="215">
          <cell r="D215">
            <v>18373442</v>
          </cell>
          <cell r="E215">
            <v>43901.8579398148</v>
          </cell>
          <cell r="F215" t="str">
            <v>吴际</v>
          </cell>
          <cell r="G215" t="str">
            <v>梁伟聪</v>
          </cell>
          <cell r="H215">
            <v>58.3333333333333</v>
          </cell>
        </row>
        <row r="216">
          <cell r="D216">
            <v>18373444</v>
          </cell>
          <cell r="E216">
            <v>43901.8611111111</v>
          </cell>
          <cell r="F216" t="str">
            <v>荣文戈</v>
          </cell>
          <cell r="G216" t="str">
            <v>田韵豪</v>
          </cell>
          <cell r="H216">
            <v>0</v>
          </cell>
        </row>
        <row r="217">
          <cell r="D217">
            <v>18373447</v>
          </cell>
          <cell r="E217">
            <v>43901.8533796296</v>
          </cell>
          <cell r="F217" t="str">
            <v>纪一鹏</v>
          </cell>
          <cell r="G217" t="str">
            <v>张文彬</v>
          </cell>
          <cell r="H217">
            <v>58.3333333333333</v>
          </cell>
        </row>
        <row r="218">
          <cell r="D218">
            <v>18373448</v>
          </cell>
          <cell r="E218">
            <v>43901.8571643519</v>
          </cell>
          <cell r="F218" t="str">
            <v>王旭</v>
          </cell>
          <cell r="G218" t="str">
            <v>曹文轩</v>
          </cell>
          <cell r="H218">
            <v>100</v>
          </cell>
        </row>
        <row r="219">
          <cell r="D219">
            <v>18373461</v>
          </cell>
          <cell r="E219">
            <v>43901.8582986111</v>
          </cell>
          <cell r="F219" t="str">
            <v>荣文戈</v>
          </cell>
          <cell r="G219" t="str">
            <v>刘澈</v>
          </cell>
          <cell r="H219">
            <v>91.6666666666667</v>
          </cell>
        </row>
        <row r="220">
          <cell r="D220">
            <v>18373462</v>
          </cell>
          <cell r="E220">
            <v>43901.8496064815</v>
          </cell>
          <cell r="F220" t="str">
            <v>荣文戈</v>
          </cell>
          <cell r="G220" t="str">
            <v>张海天</v>
          </cell>
          <cell r="H220">
            <v>58.3333333333333</v>
          </cell>
        </row>
        <row r="221">
          <cell r="D221">
            <v>18373463</v>
          </cell>
          <cell r="E221">
            <v>43901.851099537</v>
          </cell>
          <cell r="F221" t="str">
            <v>诸彤宇</v>
          </cell>
          <cell r="G221" t="str">
            <v>熊胡超</v>
          </cell>
          <cell r="H221">
            <v>33.3333333333333</v>
          </cell>
        </row>
        <row r="222">
          <cell r="D222">
            <v>18373464</v>
          </cell>
          <cell r="E222">
            <v>43901.8573842593</v>
          </cell>
          <cell r="F222" t="str">
            <v>纪一鹏</v>
          </cell>
          <cell r="G222" t="str">
            <v>李巳辰</v>
          </cell>
          <cell r="H222">
            <v>58.3333333333333</v>
          </cell>
        </row>
        <row r="223">
          <cell r="D223">
            <v>18373466</v>
          </cell>
          <cell r="E223">
            <v>43901.8743518519</v>
          </cell>
          <cell r="F223" t="str">
            <v>吴际</v>
          </cell>
          <cell r="G223" t="str">
            <v>战晨曦</v>
          </cell>
          <cell r="H223">
            <v>91.6666666666667</v>
          </cell>
        </row>
        <row r="224">
          <cell r="D224">
            <v>18373477</v>
          </cell>
          <cell r="E224">
            <v>43901.8687962963</v>
          </cell>
          <cell r="F224" t="str">
            <v>纪一鹏</v>
          </cell>
          <cell r="G224" t="str">
            <v>李辰洋</v>
          </cell>
          <cell r="H224">
            <v>58.3333333333333</v>
          </cell>
        </row>
        <row r="225">
          <cell r="D225">
            <v>18373480</v>
          </cell>
          <cell r="E225">
            <v>43901.8576041667</v>
          </cell>
          <cell r="F225" t="str">
            <v>纪一鹏</v>
          </cell>
          <cell r="G225" t="str">
            <v>董晓晗</v>
          </cell>
          <cell r="H225">
            <v>8.33333333333333</v>
          </cell>
        </row>
        <row r="226">
          <cell r="D226">
            <v>18373482</v>
          </cell>
          <cell r="E226">
            <v>43901.8727083333</v>
          </cell>
          <cell r="F226" t="str">
            <v>吴际</v>
          </cell>
          <cell r="G226" t="str">
            <v>柳嘉禾</v>
          </cell>
          <cell r="H226">
            <v>100</v>
          </cell>
        </row>
        <row r="227">
          <cell r="D227">
            <v>18373483</v>
          </cell>
          <cell r="E227">
            <v>43901.8723148148</v>
          </cell>
          <cell r="F227" t="str">
            <v>吴际</v>
          </cell>
          <cell r="G227" t="str">
            <v>周一扬</v>
          </cell>
          <cell r="H227">
            <v>0</v>
          </cell>
        </row>
        <row r="228">
          <cell r="D228">
            <v>18373487</v>
          </cell>
          <cell r="E228">
            <v>43901.8501041667</v>
          </cell>
          <cell r="F228" t="str">
            <v>诸彤宇</v>
          </cell>
          <cell r="G228" t="str">
            <v>刘晨光</v>
          </cell>
          <cell r="H228">
            <v>100</v>
          </cell>
        </row>
        <row r="229">
          <cell r="D229">
            <v>18373488</v>
          </cell>
          <cell r="E229">
            <v>43901.8701273148</v>
          </cell>
          <cell r="F229" t="str">
            <v>诸彤宇</v>
          </cell>
          <cell r="G229" t="str">
            <v>袁劭涵</v>
          </cell>
          <cell r="H229">
            <v>58.3333333333333</v>
          </cell>
        </row>
        <row r="230">
          <cell r="D230">
            <v>18373489</v>
          </cell>
          <cell r="E230">
            <v>43901.8635648148</v>
          </cell>
          <cell r="F230" t="str">
            <v>吴际</v>
          </cell>
          <cell r="G230" t="str">
            <v>梁敬卓</v>
          </cell>
          <cell r="H230">
            <v>100</v>
          </cell>
        </row>
        <row r="231">
          <cell r="D231">
            <v>18373494</v>
          </cell>
          <cell r="E231">
            <v>43901.8529166667</v>
          </cell>
          <cell r="F231" t="str">
            <v>吴际</v>
          </cell>
          <cell r="G231" t="str">
            <v>肖宜松</v>
          </cell>
          <cell r="H231">
            <v>58.3333333333333</v>
          </cell>
        </row>
        <row r="232">
          <cell r="D232">
            <v>18373502</v>
          </cell>
          <cell r="E232">
            <v>43901.8551736111</v>
          </cell>
          <cell r="F232" t="str">
            <v>吴际</v>
          </cell>
          <cell r="G232" t="str">
            <v>杨周启珂</v>
          </cell>
          <cell r="H232">
            <v>58.3333333333333</v>
          </cell>
        </row>
        <row r="233">
          <cell r="D233">
            <v>18373513</v>
          </cell>
          <cell r="E233">
            <v>43901.8637384259</v>
          </cell>
          <cell r="F233" t="str">
            <v>吴际</v>
          </cell>
          <cell r="G233" t="str">
            <v>朱辰啸</v>
          </cell>
          <cell r="H233">
            <v>33.3333333333333</v>
          </cell>
        </row>
        <row r="234">
          <cell r="D234">
            <v>18373515</v>
          </cell>
          <cell r="E234">
            <v>43901.8480902778</v>
          </cell>
          <cell r="F234" t="str">
            <v>诸彤宇</v>
          </cell>
          <cell r="G234" t="str">
            <v>单乾</v>
          </cell>
          <cell r="H234">
            <v>50</v>
          </cell>
        </row>
        <row r="235">
          <cell r="D235">
            <v>18373519</v>
          </cell>
          <cell r="E235">
            <v>43901.8495138889</v>
          </cell>
          <cell r="F235" t="str">
            <v>荣文戈</v>
          </cell>
          <cell r="G235" t="str">
            <v>姜云鹏</v>
          </cell>
          <cell r="H235">
            <v>100</v>
          </cell>
        </row>
        <row r="236">
          <cell r="D236">
            <v>18373520</v>
          </cell>
          <cell r="E236">
            <v>43901.8442592593</v>
          </cell>
          <cell r="F236" t="str">
            <v>吴际</v>
          </cell>
          <cell r="G236" t="str">
            <v>王天博</v>
          </cell>
          <cell r="H236">
            <v>58.3333333333333</v>
          </cell>
        </row>
        <row r="237">
          <cell r="D237">
            <v>18373521</v>
          </cell>
          <cell r="E237">
            <v>43901.8545138889</v>
          </cell>
          <cell r="F237" t="str">
            <v>吴际</v>
          </cell>
          <cell r="G237" t="str">
            <v>汪必文</v>
          </cell>
          <cell r="H237">
            <v>25</v>
          </cell>
        </row>
        <row r="238">
          <cell r="D238">
            <v>18373528</v>
          </cell>
          <cell r="E238">
            <v>43901.8618402778</v>
          </cell>
          <cell r="F238" t="str">
            <v>诸彤宇</v>
          </cell>
          <cell r="G238" t="str">
            <v>杨凌华</v>
          </cell>
          <cell r="H238">
            <v>100</v>
          </cell>
        </row>
        <row r="239">
          <cell r="D239">
            <v>18373531</v>
          </cell>
          <cell r="E239">
            <v>43901.8639351852</v>
          </cell>
          <cell r="F239" t="str">
            <v>吴际</v>
          </cell>
          <cell r="G239" t="str">
            <v>姜翔舰</v>
          </cell>
          <cell r="H239">
            <v>58.3333333333333</v>
          </cell>
        </row>
        <row r="240">
          <cell r="D240">
            <v>18373541</v>
          </cell>
          <cell r="E240">
            <v>43901.8597916667</v>
          </cell>
          <cell r="F240" t="str">
            <v>荣文戈</v>
          </cell>
          <cell r="G240" t="str">
            <v>彭冠涵</v>
          </cell>
          <cell r="H240">
            <v>100</v>
          </cell>
        </row>
        <row r="241">
          <cell r="D241">
            <v>18373542</v>
          </cell>
          <cell r="E241">
            <v>43901.8683333333</v>
          </cell>
          <cell r="F241" t="str">
            <v>诸彤宇</v>
          </cell>
          <cell r="G241" t="str">
            <v>胥浩宇</v>
          </cell>
          <cell r="H241">
            <v>58.3333333333333</v>
          </cell>
        </row>
        <row r="242">
          <cell r="D242">
            <v>18373546</v>
          </cell>
          <cell r="E242">
            <v>43901.8464930556</v>
          </cell>
          <cell r="F242" t="str">
            <v>纪一鹏</v>
          </cell>
          <cell r="G242" t="str">
            <v>韩锋</v>
          </cell>
          <cell r="H242">
            <v>100</v>
          </cell>
        </row>
        <row r="243">
          <cell r="D243">
            <v>18373552</v>
          </cell>
          <cell r="E243">
            <v>43901.8470601852</v>
          </cell>
          <cell r="F243" t="str">
            <v>纪一鹏</v>
          </cell>
          <cell r="G243" t="str">
            <v>袁亮</v>
          </cell>
          <cell r="H243">
            <v>100</v>
          </cell>
        </row>
        <row r="244">
          <cell r="D244">
            <v>18373556</v>
          </cell>
          <cell r="E244">
            <v>43901.8436226852</v>
          </cell>
          <cell r="F244" t="str">
            <v>王旭</v>
          </cell>
          <cell r="G244" t="str">
            <v>谭幸</v>
          </cell>
          <cell r="H244">
            <v>100</v>
          </cell>
        </row>
        <row r="245">
          <cell r="D245">
            <v>18373560</v>
          </cell>
          <cell r="E245">
            <v>43901.8494328704</v>
          </cell>
          <cell r="F245" t="str">
            <v>纪一鹏</v>
          </cell>
          <cell r="G245" t="str">
            <v>王曾然</v>
          </cell>
          <cell r="H245">
            <v>100</v>
          </cell>
        </row>
        <row r="246">
          <cell r="D246">
            <v>18373563</v>
          </cell>
          <cell r="E246">
            <v>43901.8609143519</v>
          </cell>
          <cell r="F246" t="str">
            <v>诸彤宇</v>
          </cell>
          <cell r="G246" t="str">
            <v>宫元</v>
          </cell>
          <cell r="H246">
            <v>58.3333333333333</v>
          </cell>
        </row>
        <row r="247">
          <cell r="D247">
            <v>18373567</v>
          </cell>
          <cell r="E247">
            <v>43901.8732523148</v>
          </cell>
          <cell r="F247" t="str">
            <v>诸彤宇</v>
          </cell>
          <cell r="G247" t="str">
            <v>娄馨匀</v>
          </cell>
          <cell r="H247">
            <v>100</v>
          </cell>
        </row>
        <row r="248">
          <cell r="D248">
            <v>18373575</v>
          </cell>
          <cell r="E248">
            <v>43901.8450115741</v>
          </cell>
          <cell r="F248" t="str">
            <v>纪一鹏</v>
          </cell>
          <cell r="G248" t="str">
            <v>蔡睿智</v>
          </cell>
          <cell r="H248">
            <v>58.3333333333333</v>
          </cell>
        </row>
        <row r="249">
          <cell r="D249">
            <v>18373580</v>
          </cell>
          <cell r="E249">
            <v>43901.8522685185</v>
          </cell>
          <cell r="F249" t="str">
            <v>荣文戈</v>
          </cell>
          <cell r="G249" t="str">
            <v>李亦龙</v>
          </cell>
          <cell r="H249">
            <v>58.3333333333333</v>
          </cell>
        </row>
        <row r="250">
          <cell r="D250">
            <v>18373584</v>
          </cell>
          <cell r="E250">
            <v>43901.8468287037</v>
          </cell>
          <cell r="F250" t="str">
            <v>诸彤宇</v>
          </cell>
          <cell r="G250" t="str">
            <v>甘天淳</v>
          </cell>
          <cell r="H250">
            <v>58.3333333333333</v>
          </cell>
        </row>
        <row r="251">
          <cell r="D251">
            <v>18373589</v>
          </cell>
          <cell r="E251">
            <v>43901.865150463</v>
          </cell>
          <cell r="F251" t="str">
            <v>纪一鹏</v>
          </cell>
          <cell r="G251" t="str">
            <v>安家锐</v>
          </cell>
          <cell r="H251">
            <v>58.3333333333333</v>
          </cell>
        </row>
        <row r="252">
          <cell r="D252">
            <v>18373597</v>
          </cell>
          <cell r="E252">
            <v>43901.8716203704</v>
          </cell>
          <cell r="F252" t="str">
            <v>诸彤宇</v>
          </cell>
          <cell r="G252" t="str">
            <v>马安玲</v>
          </cell>
          <cell r="H252">
            <v>100</v>
          </cell>
        </row>
        <row r="253">
          <cell r="D253">
            <v>18373599</v>
          </cell>
          <cell r="E253">
            <v>43901.860162037</v>
          </cell>
          <cell r="F253" t="str">
            <v>荣文戈</v>
          </cell>
          <cell r="G253" t="str">
            <v>崔建彬</v>
          </cell>
          <cell r="H253">
            <v>100</v>
          </cell>
        </row>
        <row r="254">
          <cell r="D254">
            <v>18373604</v>
          </cell>
          <cell r="E254">
            <v>43901.8322916667</v>
          </cell>
          <cell r="F254" t="str">
            <v>吴际</v>
          </cell>
          <cell r="G254" t="str">
            <v>焦宇才</v>
          </cell>
          <cell r="H254">
            <v>100</v>
          </cell>
        </row>
        <row r="255">
          <cell r="D255">
            <v>18373610</v>
          </cell>
          <cell r="E255">
            <v>43901.8541087963</v>
          </cell>
          <cell r="F255" t="str">
            <v>王旭</v>
          </cell>
          <cell r="G255" t="str">
            <v>左宗宇</v>
          </cell>
          <cell r="H255">
            <v>58.3333333333333</v>
          </cell>
        </row>
        <row r="256">
          <cell r="D256">
            <v>18373614</v>
          </cell>
          <cell r="E256">
            <v>43901.8702893518</v>
          </cell>
          <cell r="F256" t="str">
            <v>纪一鹏</v>
          </cell>
          <cell r="G256" t="str">
            <v>肖泽宇</v>
          </cell>
          <cell r="H256">
            <v>100</v>
          </cell>
        </row>
        <row r="257">
          <cell r="D257">
            <v>18373622</v>
          </cell>
          <cell r="E257">
            <v>43901.832037037</v>
          </cell>
          <cell r="F257" t="str">
            <v>诸彤宇</v>
          </cell>
          <cell r="G257" t="str">
            <v>丁士玉</v>
          </cell>
          <cell r="H257">
            <v>58.3333333333333</v>
          </cell>
        </row>
        <row r="258">
          <cell r="D258">
            <v>18373625</v>
          </cell>
          <cell r="E258">
            <v>43901.8566203704</v>
          </cell>
          <cell r="F258" t="str">
            <v>荣文戈</v>
          </cell>
          <cell r="G258" t="str">
            <v>刘丹一</v>
          </cell>
          <cell r="H258">
            <v>100</v>
          </cell>
        </row>
        <row r="259">
          <cell r="D259">
            <v>18373629</v>
          </cell>
          <cell r="E259">
            <v>43901.8391666667</v>
          </cell>
          <cell r="F259" t="str">
            <v>吴际</v>
          </cell>
          <cell r="G259" t="str">
            <v>李逸晖</v>
          </cell>
          <cell r="H259">
            <v>100</v>
          </cell>
        </row>
        <row r="260">
          <cell r="D260">
            <v>18373631</v>
          </cell>
          <cell r="E260">
            <v>43901.8475115741</v>
          </cell>
          <cell r="F260" t="str">
            <v>王旭</v>
          </cell>
          <cell r="G260" t="str">
            <v>李瀚</v>
          </cell>
          <cell r="H260">
            <v>58.3333333333333</v>
          </cell>
        </row>
        <row r="261">
          <cell r="D261">
            <v>18373636</v>
          </cell>
          <cell r="E261">
            <v>43901.8468287037</v>
          </cell>
          <cell r="F261" t="str">
            <v>王旭</v>
          </cell>
          <cell r="G261" t="str">
            <v>田昶尧</v>
          </cell>
          <cell r="H261">
            <v>58.3333333333333</v>
          </cell>
        </row>
        <row r="262">
          <cell r="D262">
            <v>18373647</v>
          </cell>
          <cell r="E262">
            <v>43901.8553125</v>
          </cell>
          <cell r="F262" t="str">
            <v>纪一鹏</v>
          </cell>
          <cell r="G262" t="str">
            <v>谢朋洋</v>
          </cell>
          <cell r="H262">
            <v>41.6666666666667</v>
          </cell>
        </row>
        <row r="263">
          <cell r="D263">
            <v>18373665</v>
          </cell>
          <cell r="E263">
            <v>43901.837025463</v>
          </cell>
          <cell r="F263" t="str">
            <v>王旭</v>
          </cell>
          <cell r="G263" t="str">
            <v>陈源</v>
          </cell>
          <cell r="H263">
            <v>58.3333333333333</v>
          </cell>
        </row>
        <row r="264">
          <cell r="D264">
            <v>18373667</v>
          </cell>
          <cell r="E264">
            <v>43901.8736689815</v>
          </cell>
          <cell r="F264" t="str">
            <v>纪一鹏</v>
          </cell>
          <cell r="G264" t="str">
            <v>王宇翔</v>
          </cell>
          <cell r="H264">
            <v>100</v>
          </cell>
        </row>
        <row r="265">
          <cell r="D265">
            <v>18373671</v>
          </cell>
          <cell r="E265">
            <v>43901.8600462963</v>
          </cell>
          <cell r="F265" t="str">
            <v>荣文戈</v>
          </cell>
          <cell r="G265" t="str">
            <v>王艺坤</v>
          </cell>
          <cell r="H265">
            <v>58.3333333333333</v>
          </cell>
        </row>
        <row r="266">
          <cell r="D266">
            <v>18373674</v>
          </cell>
          <cell r="E266">
            <v>43901.8578472222</v>
          </cell>
          <cell r="F266" t="str">
            <v>荣文戈</v>
          </cell>
          <cell r="G266" t="str">
            <v>汪鸿昊</v>
          </cell>
          <cell r="H266">
            <v>33.3333333333333</v>
          </cell>
        </row>
        <row r="267">
          <cell r="D267">
            <v>18373676</v>
          </cell>
          <cell r="E267">
            <v>43901.8535069444</v>
          </cell>
          <cell r="F267" t="str">
            <v>诸彤宇</v>
          </cell>
          <cell r="G267" t="str">
            <v>黎昊轩</v>
          </cell>
          <cell r="H267">
            <v>58.3333333333333</v>
          </cell>
        </row>
        <row r="268">
          <cell r="D268">
            <v>18373677</v>
          </cell>
        </row>
        <row r="268">
          <cell r="F268" t="str">
            <v>纪一鹏</v>
          </cell>
          <cell r="G268" t="str">
            <v>夏蕾</v>
          </cell>
          <cell r="H268">
            <v>0</v>
          </cell>
        </row>
        <row r="269">
          <cell r="D269">
            <v>18373682</v>
          </cell>
          <cell r="E269">
            <v>43901.8709375</v>
          </cell>
          <cell r="F269" t="str">
            <v>荣文戈</v>
          </cell>
          <cell r="G269" t="str">
            <v>刘琳</v>
          </cell>
          <cell r="H269">
            <v>33.3333333333333</v>
          </cell>
        </row>
        <row r="270">
          <cell r="D270">
            <v>18373686</v>
          </cell>
          <cell r="E270">
            <v>43901.8586111111</v>
          </cell>
          <cell r="F270" t="str">
            <v>诸彤宇</v>
          </cell>
          <cell r="G270" t="str">
            <v>孙保成</v>
          </cell>
          <cell r="H270">
            <v>58.3333333333333</v>
          </cell>
        </row>
        <row r="271">
          <cell r="D271">
            <v>18373688</v>
          </cell>
          <cell r="E271">
            <v>43901.8647569444</v>
          </cell>
          <cell r="F271" t="str">
            <v>王旭</v>
          </cell>
          <cell r="G271" t="str">
            <v>杨新宇</v>
          </cell>
          <cell r="H271">
            <v>100</v>
          </cell>
        </row>
        <row r="272">
          <cell r="D272">
            <v>18373692</v>
          </cell>
          <cell r="E272">
            <v>43901.8425347222</v>
          </cell>
          <cell r="F272" t="str">
            <v>吴际</v>
          </cell>
          <cell r="G272" t="str">
            <v>冯文韬</v>
          </cell>
          <cell r="H272">
            <v>100</v>
          </cell>
        </row>
        <row r="273">
          <cell r="D273">
            <v>18373695</v>
          </cell>
          <cell r="E273">
            <v>43901.8357175926</v>
          </cell>
          <cell r="F273" t="str">
            <v>荣文戈</v>
          </cell>
          <cell r="G273" t="str">
            <v>赵禹昇</v>
          </cell>
          <cell r="H273">
            <v>100</v>
          </cell>
        </row>
        <row r="274">
          <cell r="D274">
            <v>18373707</v>
          </cell>
          <cell r="E274">
            <v>43901.8430671296</v>
          </cell>
          <cell r="F274" t="str">
            <v>吴际</v>
          </cell>
          <cell r="G274" t="str">
            <v>刘登元</v>
          </cell>
          <cell r="H274">
            <v>100</v>
          </cell>
        </row>
        <row r="275">
          <cell r="D275">
            <v>18373717</v>
          </cell>
          <cell r="E275">
            <v>43901.8435416667</v>
          </cell>
          <cell r="F275" t="str">
            <v>纪一鹏</v>
          </cell>
          <cell r="G275" t="str">
            <v>张家树</v>
          </cell>
          <cell r="H275">
            <v>58.3333333333333</v>
          </cell>
        </row>
        <row r="276">
          <cell r="D276">
            <v>18373727</v>
          </cell>
          <cell r="E276">
            <v>43901.8715625</v>
          </cell>
          <cell r="F276" t="str">
            <v>王旭</v>
          </cell>
          <cell r="G276" t="str">
            <v>朱自勤</v>
          </cell>
          <cell r="H276">
            <v>50</v>
          </cell>
        </row>
        <row r="277">
          <cell r="D277">
            <v>18373730</v>
          </cell>
          <cell r="E277">
            <v>43901.8541550926</v>
          </cell>
          <cell r="F277" t="str">
            <v>王旭</v>
          </cell>
          <cell r="G277" t="str">
            <v>李新东</v>
          </cell>
          <cell r="H277">
            <v>100</v>
          </cell>
        </row>
        <row r="278">
          <cell r="D278">
            <v>18373733</v>
          </cell>
        </row>
        <row r="278">
          <cell r="F278" t="str">
            <v>荣文戈</v>
          </cell>
          <cell r="G278" t="str">
            <v>宋慕晗</v>
          </cell>
          <cell r="H278">
            <v>0</v>
          </cell>
        </row>
        <row r="279">
          <cell r="D279">
            <v>18373740</v>
          </cell>
          <cell r="E279">
            <v>43901.8726157407</v>
          </cell>
          <cell r="F279" t="str">
            <v>纪一鹏</v>
          </cell>
          <cell r="G279" t="str">
            <v>常容熇</v>
          </cell>
          <cell r="H279">
            <v>58.3333333333333</v>
          </cell>
        </row>
        <row r="280">
          <cell r="D280">
            <v>18373743</v>
          </cell>
          <cell r="E280">
            <v>43901.8724189815</v>
          </cell>
          <cell r="F280" t="str">
            <v>诸彤宇</v>
          </cell>
          <cell r="G280" t="str">
            <v>王铉茜</v>
          </cell>
          <cell r="H280">
            <v>50</v>
          </cell>
        </row>
        <row r="281">
          <cell r="D281">
            <v>18373750</v>
          </cell>
          <cell r="E281">
            <v>43901.8620833333</v>
          </cell>
          <cell r="F281" t="str">
            <v>荣文戈</v>
          </cell>
          <cell r="G281" t="str">
            <v>陈俊池</v>
          </cell>
          <cell r="H281">
            <v>100</v>
          </cell>
        </row>
        <row r="282">
          <cell r="D282">
            <v>18373754</v>
          </cell>
          <cell r="E282">
            <v>43901.8705902778</v>
          </cell>
          <cell r="F282" t="str">
            <v>荣文戈</v>
          </cell>
          <cell r="G282" t="str">
            <v>陆开翔</v>
          </cell>
          <cell r="H282">
            <v>100</v>
          </cell>
        </row>
        <row r="283">
          <cell r="D283">
            <v>18373760</v>
          </cell>
          <cell r="E283">
            <v>43901.8621875</v>
          </cell>
          <cell r="F283" t="str">
            <v>王旭</v>
          </cell>
          <cell r="G283" t="str">
            <v>罗毅轩</v>
          </cell>
          <cell r="H283">
            <v>25</v>
          </cell>
        </row>
        <row r="284">
          <cell r="D284">
            <v>18373762</v>
          </cell>
          <cell r="E284">
            <v>43901.8551273148</v>
          </cell>
          <cell r="F284" t="str">
            <v>诸彤宇</v>
          </cell>
          <cell r="G284" t="str">
            <v>石渝辉</v>
          </cell>
          <cell r="H284">
            <v>100</v>
          </cell>
        </row>
        <row r="285">
          <cell r="D285">
            <v>18373763</v>
          </cell>
          <cell r="E285">
            <v>43901.8537268518</v>
          </cell>
          <cell r="F285" t="str">
            <v>王旭</v>
          </cell>
          <cell r="G285" t="str">
            <v>吕云帆</v>
          </cell>
          <cell r="H285">
            <v>100</v>
          </cell>
        </row>
        <row r="286">
          <cell r="D286">
            <v>18373792</v>
          </cell>
          <cell r="E286">
            <v>43901.863900463</v>
          </cell>
          <cell r="F286" t="str">
            <v>吴际</v>
          </cell>
          <cell r="G286" t="str">
            <v>魏鑫龙</v>
          </cell>
          <cell r="H286">
            <v>58.3333333333333</v>
          </cell>
        </row>
        <row r="287">
          <cell r="D287">
            <v>18373803</v>
          </cell>
          <cell r="E287">
            <v>43901.8707523148</v>
          </cell>
          <cell r="F287" t="str">
            <v>吴际</v>
          </cell>
          <cell r="G287" t="str">
            <v>毛健欢</v>
          </cell>
          <cell r="H287">
            <v>100</v>
          </cell>
        </row>
        <row r="288">
          <cell r="D288">
            <v>18373805</v>
          </cell>
          <cell r="E288">
            <v>43901.8719097222</v>
          </cell>
          <cell r="F288" t="str">
            <v>纪一鹏</v>
          </cell>
          <cell r="G288" t="str">
            <v>杨再飞</v>
          </cell>
          <cell r="H288">
            <v>100</v>
          </cell>
        </row>
        <row r="289">
          <cell r="D289">
            <v>18373806</v>
          </cell>
          <cell r="E289">
            <v>43901.8533912037</v>
          </cell>
          <cell r="F289" t="str">
            <v>荣文戈</v>
          </cell>
          <cell r="G289" t="str">
            <v>冯天昱</v>
          </cell>
          <cell r="H289">
            <v>58.3333333333333</v>
          </cell>
        </row>
        <row r="290">
          <cell r="D290">
            <v>18373808</v>
          </cell>
          <cell r="E290">
            <v>43901.8484837963</v>
          </cell>
          <cell r="F290" t="str">
            <v>荣文戈</v>
          </cell>
          <cell r="G290" t="str">
            <v>乔盛业</v>
          </cell>
          <cell r="H290">
            <v>100</v>
          </cell>
        </row>
        <row r="291">
          <cell r="D291">
            <v>18373812</v>
          </cell>
          <cell r="E291">
            <v>43901.8444212963</v>
          </cell>
          <cell r="F291" t="str">
            <v>纪一鹏</v>
          </cell>
          <cell r="G291" t="str">
            <v>吴晨灿</v>
          </cell>
          <cell r="H291">
            <v>58.3333333333333</v>
          </cell>
        </row>
        <row r="292">
          <cell r="D292">
            <v>18373814</v>
          </cell>
          <cell r="E292">
            <v>43901.8487384259</v>
          </cell>
          <cell r="F292" t="str">
            <v>吴际</v>
          </cell>
          <cell r="G292" t="str">
            <v>王宇康</v>
          </cell>
          <cell r="H292">
            <v>58.3333333333333</v>
          </cell>
        </row>
        <row r="293">
          <cell r="D293">
            <v>18373815</v>
          </cell>
          <cell r="E293">
            <v>43901.8503240741</v>
          </cell>
          <cell r="F293" t="str">
            <v>王旭</v>
          </cell>
          <cell r="G293" t="str">
            <v>张林康</v>
          </cell>
          <cell r="H293">
            <v>100</v>
          </cell>
        </row>
        <row r="294">
          <cell r="D294">
            <v>18373821</v>
          </cell>
          <cell r="E294">
            <v>43901.8622800926</v>
          </cell>
          <cell r="F294" t="str">
            <v>吴际</v>
          </cell>
          <cell r="G294" t="str">
            <v>崔宇洋</v>
          </cell>
          <cell r="H294">
            <v>100</v>
          </cell>
        </row>
        <row r="295">
          <cell r="D295">
            <v>18374135</v>
          </cell>
          <cell r="E295">
            <v>43901.8456018519</v>
          </cell>
          <cell r="F295" t="str">
            <v>纪一鹏</v>
          </cell>
          <cell r="G295" t="str">
            <v>潘毅</v>
          </cell>
          <cell r="H295">
            <v>58.3333333333333</v>
          </cell>
        </row>
        <row r="296">
          <cell r="D296">
            <v>18374162</v>
          </cell>
          <cell r="E296">
            <v>43901.8440509259</v>
          </cell>
          <cell r="F296" t="str">
            <v>王旭</v>
          </cell>
          <cell r="G296" t="str">
            <v>涂尚卿</v>
          </cell>
          <cell r="H296">
            <v>100</v>
          </cell>
        </row>
        <row r="297">
          <cell r="D297">
            <v>18374165</v>
          </cell>
          <cell r="E297">
            <v>43901.8346180556</v>
          </cell>
          <cell r="F297" t="str">
            <v>诸彤宇</v>
          </cell>
          <cell r="G297" t="str">
            <v>陈天异</v>
          </cell>
          <cell r="H297">
            <v>58.3333333333333</v>
          </cell>
        </row>
        <row r="298">
          <cell r="D298">
            <v>18374189</v>
          </cell>
          <cell r="E298">
            <v>43901.8431365741</v>
          </cell>
          <cell r="F298" t="str">
            <v>诸彤宇</v>
          </cell>
          <cell r="G298" t="str">
            <v>熊晨威</v>
          </cell>
          <cell r="H298">
            <v>58.3333333333333</v>
          </cell>
        </row>
        <row r="299">
          <cell r="D299">
            <v>18374472</v>
          </cell>
          <cell r="E299">
            <v>43901.8468171296</v>
          </cell>
          <cell r="F299" t="str">
            <v>纪一鹏</v>
          </cell>
          <cell r="G299" t="str">
            <v>闫金柱</v>
          </cell>
          <cell r="H299">
            <v>58.3333333333333</v>
          </cell>
        </row>
        <row r="300">
          <cell r="D300">
            <v>18375068</v>
          </cell>
        </row>
        <row r="300">
          <cell r="F300" t="str">
            <v>王旭</v>
          </cell>
          <cell r="G300" t="str">
            <v>丁一清</v>
          </cell>
          <cell r="H300">
            <v>0</v>
          </cell>
        </row>
        <row r="301">
          <cell r="D301">
            <v>18375074</v>
          </cell>
          <cell r="E301">
            <v>43901.8492476852</v>
          </cell>
          <cell r="F301" t="str">
            <v>王旭</v>
          </cell>
          <cell r="G301" t="str">
            <v>李永毅</v>
          </cell>
          <cell r="H301">
            <v>33.3333333333333</v>
          </cell>
        </row>
        <row r="302">
          <cell r="D302">
            <v>18375166</v>
          </cell>
          <cell r="E302">
            <v>43901.8643171296</v>
          </cell>
          <cell r="F302" t="str">
            <v>吴际</v>
          </cell>
          <cell r="G302" t="str">
            <v>程佳伟</v>
          </cell>
          <cell r="H302">
            <v>58.3333333333333</v>
          </cell>
        </row>
        <row r="303">
          <cell r="D303">
            <v>18375235</v>
          </cell>
          <cell r="E303">
            <v>43901.8507060185</v>
          </cell>
          <cell r="F303" t="str">
            <v>纪一鹏</v>
          </cell>
          <cell r="G303" t="str">
            <v>袁浩宇</v>
          </cell>
          <cell r="H303">
            <v>100</v>
          </cell>
        </row>
        <row r="304">
          <cell r="D304">
            <v>18375238</v>
          </cell>
          <cell r="E304">
            <v>43901.8503356481</v>
          </cell>
          <cell r="F304" t="str">
            <v>诸彤宇</v>
          </cell>
          <cell r="G304" t="str">
            <v>陶卓</v>
          </cell>
          <cell r="H304">
            <v>100</v>
          </cell>
        </row>
        <row r="305">
          <cell r="D305">
            <v>18375362</v>
          </cell>
          <cell r="E305">
            <v>43901.8627662037</v>
          </cell>
          <cell r="F305" t="str">
            <v>王旭</v>
          </cell>
          <cell r="G305" t="str">
            <v>韩程凯</v>
          </cell>
          <cell r="H305">
            <v>100</v>
          </cell>
        </row>
        <row r="306">
          <cell r="D306">
            <v>18375420</v>
          </cell>
          <cell r="E306">
            <v>43901.8371875</v>
          </cell>
          <cell r="F306" t="str">
            <v>纪一鹏</v>
          </cell>
          <cell r="G306" t="str">
            <v>胡逸潇</v>
          </cell>
          <cell r="H306">
            <v>58.3333333333333</v>
          </cell>
        </row>
        <row r="307">
          <cell r="D307">
            <v>18376059</v>
          </cell>
          <cell r="E307">
            <v>43901.8686458333</v>
          </cell>
          <cell r="F307" t="str">
            <v>吴际</v>
          </cell>
          <cell r="G307" t="str">
            <v>金靖童</v>
          </cell>
          <cell r="H307">
            <v>100</v>
          </cell>
        </row>
        <row r="308">
          <cell r="D308">
            <v>18376136</v>
          </cell>
          <cell r="E308">
            <v>43901.8707986111</v>
          </cell>
          <cell r="F308" t="str">
            <v>王旭</v>
          </cell>
          <cell r="G308" t="str">
            <v>陈奕文</v>
          </cell>
          <cell r="H308">
            <v>100</v>
          </cell>
        </row>
        <row r="309">
          <cell r="D309">
            <v>18376161</v>
          </cell>
          <cell r="E309">
            <v>43901.8674537037</v>
          </cell>
          <cell r="F309" t="str">
            <v>纪一鹏</v>
          </cell>
          <cell r="G309" t="str">
            <v>李明昕</v>
          </cell>
          <cell r="H309">
            <v>58.3333333333333</v>
          </cell>
        </row>
        <row r="310">
          <cell r="D310">
            <v>18376247</v>
          </cell>
          <cell r="E310">
            <v>43901.8657407407</v>
          </cell>
          <cell r="F310" t="str">
            <v>荣文戈</v>
          </cell>
          <cell r="G310" t="str">
            <v>开聚实</v>
          </cell>
          <cell r="H310">
            <v>100</v>
          </cell>
        </row>
        <row r="311">
          <cell r="D311">
            <v>18376317</v>
          </cell>
          <cell r="E311">
            <v>43901.8641782407</v>
          </cell>
          <cell r="F311" t="str">
            <v>荣文戈</v>
          </cell>
          <cell r="G311" t="str">
            <v>史鑫杰</v>
          </cell>
          <cell r="H311">
            <v>50</v>
          </cell>
        </row>
        <row r="312">
          <cell r="D312">
            <v>18376334</v>
          </cell>
          <cell r="E312">
            <v>43901.8729282407</v>
          </cell>
          <cell r="F312" t="str">
            <v>荣文戈</v>
          </cell>
          <cell r="G312" t="str">
            <v>李嘉淳</v>
          </cell>
          <cell r="H312">
            <v>58.3333333333333</v>
          </cell>
        </row>
        <row r="313">
          <cell r="D313">
            <v>18377046</v>
          </cell>
          <cell r="E313">
            <v>43901.8616666667</v>
          </cell>
          <cell r="F313" t="str">
            <v>荣文戈</v>
          </cell>
          <cell r="G313" t="str">
            <v>黄家威</v>
          </cell>
          <cell r="H313">
            <v>58.3333333333333</v>
          </cell>
        </row>
        <row r="314">
          <cell r="D314">
            <v>18377155</v>
          </cell>
          <cell r="E314">
            <v>43901.8584837963</v>
          </cell>
          <cell r="F314" t="str">
            <v>荣文戈</v>
          </cell>
          <cell r="G314" t="str">
            <v>董俊杰</v>
          </cell>
          <cell r="H314">
            <v>100</v>
          </cell>
        </row>
        <row r="315">
          <cell r="D315">
            <v>18377290</v>
          </cell>
          <cell r="E315">
            <v>43901.8749305556</v>
          </cell>
          <cell r="F315" t="str">
            <v>王旭</v>
          </cell>
          <cell r="G315" t="str">
            <v>孙亦琦</v>
          </cell>
          <cell r="H315">
            <v>100</v>
          </cell>
        </row>
        <row r="316">
          <cell r="D316">
            <v>18377347</v>
          </cell>
          <cell r="E316">
            <v>43901.8748148148</v>
          </cell>
          <cell r="F316" t="str">
            <v>诸彤宇</v>
          </cell>
          <cell r="G316" t="str">
            <v>冯若怡</v>
          </cell>
          <cell r="H316">
            <v>100</v>
          </cell>
        </row>
        <row r="317">
          <cell r="D317">
            <v>18377418</v>
          </cell>
          <cell r="E317">
            <v>43901.8681828704</v>
          </cell>
          <cell r="F317" t="str">
            <v>王旭</v>
          </cell>
          <cell r="G317" t="str">
            <v>李泽天</v>
          </cell>
          <cell r="H317">
            <v>50</v>
          </cell>
        </row>
        <row r="318">
          <cell r="D318">
            <v>75061102</v>
          </cell>
        </row>
        <row r="318">
          <cell r="F318" t="str">
            <v>荣文戈</v>
          </cell>
          <cell r="G318" t="str">
            <v>梁河览</v>
          </cell>
          <cell r="H318">
            <v>0</v>
          </cell>
        </row>
        <row r="319">
          <cell r="D319">
            <v>75061104</v>
          </cell>
        </row>
        <row r="319">
          <cell r="F319" t="str">
            <v>荣文戈</v>
          </cell>
          <cell r="G319" t="str">
            <v>金兑炯</v>
          </cell>
          <cell r="H319">
            <v>0</v>
          </cell>
        </row>
        <row r="320">
          <cell r="D320">
            <v>76066001</v>
          </cell>
          <cell r="E320">
            <v>43901.8705208333</v>
          </cell>
          <cell r="F320" t="str">
            <v>吴际</v>
          </cell>
          <cell r="G320" t="str">
            <v>张金源</v>
          </cell>
          <cell r="H320">
            <v>58.3333333333333</v>
          </cell>
        </row>
        <row r="321">
          <cell r="D321">
            <v>77066002</v>
          </cell>
          <cell r="E321">
            <v>43901.8746412037</v>
          </cell>
          <cell r="F321" t="str">
            <v>纪一鹏</v>
          </cell>
          <cell r="G321" t="str">
            <v>吴同</v>
          </cell>
          <cell r="H321">
            <v>8.33333333333333</v>
          </cell>
        </row>
        <row r="322">
          <cell r="D322">
            <v>77066004</v>
          </cell>
        </row>
        <row r="322">
          <cell r="F322" t="str">
            <v>纪一鹏</v>
          </cell>
          <cell r="G322" t="str">
            <v>图图</v>
          </cell>
          <cell r="H322">
            <v>0</v>
          </cell>
        </row>
        <row r="323">
          <cell r="D323">
            <v>77086002</v>
          </cell>
        </row>
        <row r="323">
          <cell r="F323" t="str">
            <v>纪一鹏</v>
          </cell>
          <cell r="G323" t="str">
            <v>萨扎尔</v>
          </cell>
          <cell r="H323">
            <v>0</v>
          </cell>
        </row>
        <row r="324">
          <cell r="D324">
            <v>78066001</v>
          </cell>
        </row>
        <row r="324">
          <cell r="F324" t="str">
            <v>诸彤宇</v>
          </cell>
          <cell r="G324" t="str">
            <v>克里斯</v>
          </cell>
          <cell r="H324">
            <v>0</v>
          </cell>
        </row>
        <row r="325">
          <cell r="D325">
            <v>78066006</v>
          </cell>
        </row>
        <row r="325">
          <cell r="F325" t="str">
            <v>诸彤宇</v>
          </cell>
          <cell r="G325" t="str">
            <v>李智慧</v>
          </cell>
          <cell r="H325">
            <v>0</v>
          </cell>
        </row>
        <row r="326">
          <cell r="D326">
            <v>78066007</v>
          </cell>
        </row>
        <row r="326">
          <cell r="F326" t="str">
            <v>诸彤宇</v>
          </cell>
          <cell r="G326" t="str">
            <v>王恩理</v>
          </cell>
          <cell r="H326">
            <v>0</v>
          </cell>
        </row>
        <row r="327">
          <cell r="D327">
            <v>78066009</v>
          </cell>
          <cell r="E327">
            <v>43901.8732986111</v>
          </cell>
          <cell r="F327" t="str">
            <v>纪一鹏</v>
          </cell>
          <cell r="G327" t="str">
            <v>苏嘉娴</v>
          </cell>
          <cell r="H327">
            <v>25</v>
          </cell>
        </row>
        <row r="328">
          <cell r="D328">
            <v>78066011</v>
          </cell>
        </row>
        <row r="328">
          <cell r="F328" t="str">
            <v>纪一鹏</v>
          </cell>
          <cell r="G328" t="str">
            <v>蔡佩津</v>
          </cell>
          <cell r="H328">
            <v>0</v>
          </cell>
        </row>
        <row r="329">
          <cell r="D329">
            <v>78066014</v>
          </cell>
          <cell r="E329">
            <v>43901.871412037</v>
          </cell>
          <cell r="F329" t="str">
            <v>纪一鹏</v>
          </cell>
          <cell r="G329" t="str">
            <v>邓奇恩</v>
          </cell>
          <cell r="H329">
            <v>58.3333333333333</v>
          </cell>
        </row>
        <row r="330">
          <cell r="D330">
            <v>78066015</v>
          </cell>
        </row>
        <row r="330">
          <cell r="F330" t="str">
            <v>纪一鹏</v>
          </cell>
          <cell r="G330" t="str">
            <v>谢宇隆</v>
          </cell>
          <cell r="H330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id="1" name="表1" displayName="表1" ref="A1:J16" totalsRowShown="0">
  <autoFilter ref="A1:J16"/>
  <tableColumns count="10">
    <tableColumn id="1" name="学号"/>
    <tableColumn id="2" name="姓名/分班"/>
    <tableColumn id="3" name="总次数"/>
    <tableColumn id="4" name="列1"/>
    <tableColumn id="5" name="列2"/>
    <tableColumn id="6" name="列3"/>
    <tableColumn id="7" name="列4"/>
    <tableColumn id="8" name="列5"/>
    <tableColumn id="9" name="列6"/>
    <tableColumn id="10" name="列7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F355"/>
  <sheetViews>
    <sheetView tabSelected="1" workbookViewId="0">
      <pane ySplit="1" topLeftCell="A2" activePane="bottomLeft" state="frozen"/>
      <selection/>
      <selection pane="bottomLeft" activeCell="F24" sqref="F24"/>
    </sheetView>
  </sheetViews>
  <sheetFormatPr defaultColWidth="9.14074074074074" defaultRowHeight="17.25"/>
  <cols>
    <col min="1" max="3" width="9.64444444444444"/>
    <col min="4" max="4" width="19.637037037037" customWidth="1"/>
    <col min="5" max="5" width="16.962962962963" customWidth="1"/>
    <col min="6" max="6" width="9.64444444444444"/>
    <col min="7" max="7" width="11.6444444444444"/>
    <col min="8" max="8" width="12.7851851851852"/>
    <col min="9" max="9" width="23.8" customWidth="1"/>
    <col min="10" max="10" width="20.6888888888889" customWidth="1"/>
    <col min="11" max="12" width="23.8148148148148" customWidth="1"/>
    <col min="13" max="13" width="16.9555555555556" customWidth="1"/>
    <col min="14" max="14" width="12.7851851851852"/>
    <col min="15" max="15" width="12.7851851851852" style="26"/>
    <col min="16" max="110" width="9.14074074074074" style="26"/>
  </cols>
  <sheetData>
    <row r="1" spans="1:15">
      <c r="A1" t="s">
        <v>0</v>
      </c>
      <c r="B1" t="s">
        <v>1</v>
      </c>
      <c r="C1" t="s">
        <v>2</v>
      </c>
      <c r="D1" s="27" t="s">
        <v>3</v>
      </c>
      <c r="E1" t="s">
        <v>4</v>
      </c>
      <c r="F1" t="s">
        <v>5</v>
      </c>
      <c r="G1" s="27" t="s">
        <v>6</v>
      </c>
      <c r="H1" s="27" t="s">
        <v>7</v>
      </c>
      <c r="I1" t="s">
        <v>8</v>
      </c>
      <c r="J1" t="s">
        <v>9</v>
      </c>
      <c r="K1" t="s">
        <v>10</v>
      </c>
      <c r="L1" t="s">
        <v>11</v>
      </c>
      <c r="M1" s="27" t="s">
        <v>12</v>
      </c>
      <c r="N1" s="27" t="s">
        <v>13</v>
      </c>
      <c r="O1" s="26" t="s">
        <v>14</v>
      </c>
    </row>
    <row r="2" spans="1:15">
      <c r="A2" s="28">
        <v>18373671</v>
      </c>
      <c r="B2" s="28" t="s">
        <v>15</v>
      </c>
      <c r="C2" s="28" t="str">
        <f>VLOOKUP(A2,强测!$A$1:$C$333,3,FALSE)</f>
        <v>荣文戈</v>
      </c>
      <c r="D2" s="29">
        <f>VLOOKUP(A2,exp!$A$1:$R$333,18,FALSE)</f>
        <v>29.06650760811</v>
      </c>
      <c r="E2" s="28">
        <v>1179.7536</v>
      </c>
      <c r="F2" s="28">
        <f>VLOOKUP(A2,作业提交情况!$A$1:$Q$333,17,FALSE)</f>
        <v>0</v>
      </c>
      <c r="G2" s="29">
        <f>VLOOKUP(A2,blog!$A$1:$G$333,6,FALSE)</f>
        <v>393.9</v>
      </c>
      <c r="H2" s="29">
        <f>D2+E2/12*0.6+G2/4*0.1</f>
        <v>97.90168760811</v>
      </c>
      <c r="I2" s="28">
        <f>MIN(10,VLOOKUP(A2,研讨课!$A$2:$H$330,8,FALSE))</f>
        <v>8.5</v>
      </c>
      <c r="J2" s="28">
        <v>2.9126213592233</v>
      </c>
      <c r="K2" s="28">
        <f>0</f>
        <v>0</v>
      </c>
      <c r="L2" s="28">
        <f>VLOOKUP(A2,Pre加分!$A$1:$J$333,10,FALSE)</f>
        <v>1</v>
      </c>
      <c r="M2" s="29">
        <f>MIN(5,0.4*I2+0.01*J2+K2+L2)</f>
        <v>4.42912621359223</v>
      </c>
      <c r="N2" s="29">
        <f>M2+H2</f>
        <v>102.330813821702</v>
      </c>
      <c r="O2" s="26">
        <f>MIN(99,INT(N2+0.5))</f>
        <v>99</v>
      </c>
    </row>
    <row r="3" spans="1:15">
      <c r="A3" s="28">
        <v>18373806</v>
      </c>
      <c r="B3" s="28" t="s">
        <v>16</v>
      </c>
      <c r="C3" s="28" t="str">
        <f>VLOOKUP(A3,强测!$A$1:$C$333,3,FALSE)</f>
        <v>荣文戈</v>
      </c>
      <c r="D3" s="29">
        <f>VLOOKUP(A3,exp!$A$1:$R$333,18,FALSE)</f>
        <v>28.6565891277182</v>
      </c>
      <c r="E3" s="28">
        <v>1188.3033</v>
      </c>
      <c r="F3" s="28">
        <f>VLOOKUP(A3,作业提交情况!$A$1:$Q$333,17,FALSE)</f>
        <v>0</v>
      </c>
      <c r="G3" s="29">
        <f>VLOOKUP(A3,blog!$A$1:$G$333,6,FALSE)</f>
        <v>366.3</v>
      </c>
      <c r="H3" s="29">
        <f>D3+E3/12*0.6+G3/4*0.1</f>
        <v>97.2292541277182</v>
      </c>
      <c r="I3" s="28">
        <f>MIN(10,VLOOKUP(A3,研讨课!$A$2:$H$330,8,FALSE))</f>
        <v>10</v>
      </c>
      <c r="J3" s="28">
        <v>55.3398058252427</v>
      </c>
      <c r="K3" s="28">
        <f>0</f>
        <v>0</v>
      </c>
      <c r="L3" s="28">
        <f>VLOOKUP(A3,Pre加分!$A$1:$J$333,10,FALSE)</f>
        <v>1</v>
      </c>
      <c r="M3" s="29">
        <f>MIN(5,0.4*I3+0.01*J3+K3+L3)</f>
        <v>5</v>
      </c>
      <c r="N3" s="29">
        <f>M3+H3</f>
        <v>102.229254127718</v>
      </c>
      <c r="O3" s="26">
        <f t="shared" ref="O3:O66" si="0">MIN(99,INT(N3+0.5))</f>
        <v>99</v>
      </c>
    </row>
    <row r="4" spans="1:15">
      <c r="A4" s="28">
        <v>18373599</v>
      </c>
      <c r="B4" s="28" t="s">
        <v>17</v>
      </c>
      <c r="C4" s="28" t="str">
        <f>VLOOKUP(A4,强测!$A$1:$C$333,3,FALSE)</f>
        <v>荣文戈</v>
      </c>
      <c r="D4" s="29">
        <f>VLOOKUP(A4,exp!$A$1:$R$333,18,FALSE)</f>
        <v>27.1005315725595</v>
      </c>
      <c r="E4" s="28">
        <v>1175.0126</v>
      </c>
      <c r="F4" s="28">
        <f>VLOOKUP(A4,作业提交情况!$A$1:$Q$333,17,FALSE)</f>
        <v>0</v>
      </c>
      <c r="G4" s="29">
        <f>VLOOKUP(A4,blog!$A$1:$G$333,6,FALSE)</f>
        <v>378.8</v>
      </c>
      <c r="H4" s="29">
        <f>D4+E4/12*0.6+G4/4*0.1</f>
        <v>95.3211615725595</v>
      </c>
      <c r="I4" s="28">
        <f>MIN(10,VLOOKUP(A4,研讨课!$A$2:$H$330,8,FALSE))</f>
        <v>10</v>
      </c>
      <c r="J4" s="28">
        <v>9.70873786407767</v>
      </c>
      <c r="K4" s="28">
        <f>0</f>
        <v>0</v>
      </c>
      <c r="L4" s="28">
        <f>VLOOKUP(A4,Pre加分!$A$1:$J$333,10,FALSE)</f>
        <v>1</v>
      </c>
      <c r="M4" s="29">
        <f>MIN(5,0.4*I4+0.01*J4+K4+L4)</f>
        <v>5</v>
      </c>
      <c r="N4" s="29">
        <f>M4+H4</f>
        <v>100.321161572559</v>
      </c>
      <c r="O4" s="26">
        <f t="shared" si="0"/>
        <v>99</v>
      </c>
    </row>
    <row r="5" spans="1:15">
      <c r="A5" s="28">
        <v>18374162</v>
      </c>
      <c r="B5" s="28" t="s">
        <v>18</v>
      </c>
      <c r="C5" s="28" t="str">
        <f>VLOOKUP(A5,强测!$A$1:$C$333,3,FALSE)</f>
        <v>王旭</v>
      </c>
      <c r="D5" s="29">
        <f>VLOOKUP(A5,exp!$A$1:$R$333,18,FALSE)</f>
        <v>28.1864610725429</v>
      </c>
      <c r="E5" s="28">
        <v>1150.1892</v>
      </c>
      <c r="F5" s="28">
        <f>VLOOKUP(A5,作业提交情况!$A$1:$Q$333,17,FALSE)</f>
        <v>0</v>
      </c>
      <c r="G5" s="29">
        <f>VLOOKUP(A5,blog!$A$1:$G$333,6,FALSE)</f>
        <v>383.2</v>
      </c>
      <c r="H5" s="29">
        <f>D5+E5/12*0.6+G5/4*0.1</f>
        <v>95.2759210725429</v>
      </c>
      <c r="I5" s="28">
        <f>MIN(10,VLOOKUP(A5,研讨课!$A$2:$H$330,8,FALSE))</f>
        <v>10</v>
      </c>
      <c r="J5" s="28">
        <v>7.76699029126214</v>
      </c>
      <c r="K5" s="28">
        <f>0</f>
        <v>0</v>
      </c>
      <c r="L5" s="28">
        <f>VLOOKUP(A5,Pre加分!$A$1:$J$333,10,FALSE)</f>
        <v>1</v>
      </c>
      <c r="M5" s="29">
        <f>MIN(5,0.4*I5+0.01*J5+K5+L5)</f>
        <v>5</v>
      </c>
      <c r="N5" s="29">
        <f>M5+H5</f>
        <v>100.275921072543</v>
      </c>
      <c r="O5" s="26">
        <f t="shared" si="0"/>
        <v>99</v>
      </c>
    </row>
    <row r="6" spans="1:15">
      <c r="A6" s="28">
        <v>18376136</v>
      </c>
      <c r="B6" s="28" t="s">
        <v>19</v>
      </c>
      <c r="C6" s="28" t="str">
        <f>VLOOKUP(A6,强测!$A$1:$C$333,3,FALSE)</f>
        <v>王旭</v>
      </c>
      <c r="D6" s="29">
        <f>VLOOKUP(A6,exp!$A$1:$R$333,18,FALSE)</f>
        <v>27.1771713485316</v>
      </c>
      <c r="E6" s="28">
        <v>1174.6491</v>
      </c>
      <c r="F6" s="28">
        <f>VLOOKUP(A6,作业提交情况!$A$1:$Q$333,17,FALSE)</f>
        <v>0</v>
      </c>
      <c r="G6" s="29">
        <f>VLOOKUP(A6,blog!$A$1:$G$333,6,FALSE)</f>
        <v>374.5</v>
      </c>
      <c r="H6" s="29">
        <f>D6+E6/12*0.6+G6/4*0.1</f>
        <v>95.2721263485316</v>
      </c>
      <c r="I6" s="28">
        <f>MIN(10,VLOOKUP(A6,研讨课!$A$2:$H$330,8,FALSE))</f>
        <v>10</v>
      </c>
      <c r="J6" s="28">
        <v>0</v>
      </c>
      <c r="K6" s="28">
        <f>0</f>
        <v>0</v>
      </c>
      <c r="L6" s="28">
        <f>VLOOKUP(A6,Pre加分!$A$1:$J$333,10,FALSE)</f>
        <v>1</v>
      </c>
      <c r="M6" s="29">
        <f>MIN(5,0.4*I6+0.01*J6+K6+L6)</f>
        <v>5</v>
      </c>
      <c r="N6" s="29">
        <f>M6+H6</f>
        <v>100.272126348532</v>
      </c>
      <c r="O6" s="26">
        <f t="shared" si="0"/>
        <v>99</v>
      </c>
    </row>
    <row r="7" spans="1:15">
      <c r="A7" s="28">
        <v>18373004</v>
      </c>
      <c r="B7" s="28" t="s">
        <v>20</v>
      </c>
      <c r="C7" s="28" t="str">
        <f>VLOOKUP(A7,强测!$A$1:$C$333,3,FALSE)</f>
        <v>吴际</v>
      </c>
      <c r="D7" s="29">
        <f>VLOOKUP(A7,exp!$A$1:$R$333,18,FALSE)</f>
        <v>26.1947735344466</v>
      </c>
      <c r="E7" s="28">
        <v>1190.5497</v>
      </c>
      <c r="F7" s="28">
        <f>VLOOKUP(A7,作业提交情况!$A$1:$Q$333,17,FALSE)</f>
        <v>0</v>
      </c>
      <c r="G7" s="29">
        <f>VLOOKUP(A7,blog!$A$1:$G$333,6,FALSE)</f>
        <v>376.5</v>
      </c>
      <c r="H7" s="29">
        <f>D7+E7/12*0.6+G7/4*0.1</f>
        <v>95.1347585344466</v>
      </c>
      <c r="I7" s="28">
        <f>MIN(10,VLOOKUP(A7,研讨课!$A$2:$H$330,8,FALSE))</f>
        <v>10</v>
      </c>
      <c r="J7" s="28">
        <v>6.79611650485437</v>
      </c>
      <c r="K7" s="28">
        <f>0</f>
        <v>0</v>
      </c>
      <c r="L7" s="28">
        <f>VLOOKUP(A7,Pre加分!$A$1:$J$333,10,FALSE)</f>
        <v>1</v>
      </c>
      <c r="M7" s="29">
        <f>MIN(5,0.4*I7+0.01*J7+K7+L7)</f>
        <v>5</v>
      </c>
      <c r="N7" s="29">
        <f>M7+H7</f>
        <v>100.134758534447</v>
      </c>
      <c r="O7" s="26">
        <f t="shared" si="0"/>
        <v>99</v>
      </c>
    </row>
    <row r="8" spans="1:15">
      <c r="A8" s="28">
        <v>18373494</v>
      </c>
      <c r="B8" s="28" t="s">
        <v>21</v>
      </c>
      <c r="C8" s="28" t="str">
        <f>VLOOKUP(A8,强测!$A$1:$C$333,3,FALSE)</f>
        <v>吴际</v>
      </c>
      <c r="D8" s="29">
        <f>VLOOKUP(A8,exp!$A$1:$R$333,18,FALSE)</f>
        <v>28.0587933259083</v>
      </c>
      <c r="E8" s="28">
        <v>1175.697</v>
      </c>
      <c r="F8" s="28">
        <f>VLOOKUP(A8,作业提交情况!$A$1:$Q$333,17,FALSE)</f>
        <v>0</v>
      </c>
      <c r="G8" s="29">
        <f>VLOOKUP(A8,blog!$A$1:$G$333,6,FALSE)</f>
        <v>379</v>
      </c>
      <c r="H8" s="29">
        <f>D8+E8/12*0.6+G8/4*0.1</f>
        <v>96.3186433259083</v>
      </c>
      <c r="I8" s="28">
        <f>MIN(10,VLOOKUP(A8,研讨课!$A$2:$H$330,8,FALSE))</f>
        <v>7</v>
      </c>
      <c r="J8" s="28">
        <v>0.970873786407767</v>
      </c>
      <c r="K8" s="28">
        <f>0</f>
        <v>0</v>
      </c>
      <c r="L8" s="28">
        <f>VLOOKUP(A8,Pre加分!$A$1:$J$333,10,FALSE)</f>
        <v>1</v>
      </c>
      <c r="M8" s="29">
        <f>MIN(5,0.4*I8+0.01*J8+K8+L8)</f>
        <v>3.80970873786408</v>
      </c>
      <c r="N8" s="29">
        <f>M8+H8</f>
        <v>100.128352063772</v>
      </c>
      <c r="O8" s="26">
        <f t="shared" si="0"/>
        <v>99</v>
      </c>
    </row>
    <row r="9" spans="1:15">
      <c r="A9" s="28">
        <v>18373360</v>
      </c>
      <c r="B9" s="28" t="s">
        <v>22</v>
      </c>
      <c r="C9" s="28" t="str">
        <f>VLOOKUP(A9,强测!$A$1:$C$333,3,FALSE)</f>
        <v>吴际</v>
      </c>
      <c r="D9" s="29">
        <f>VLOOKUP(A9,exp!$A$1:$R$333,18,FALSE)</f>
        <v>26.3321165788239</v>
      </c>
      <c r="E9" s="28">
        <v>1179.6497</v>
      </c>
      <c r="F9" s="28">
        <f>VLOOKUP(A9,作业提交情况!$A$1:$Q$333,17,FALSE)</f>
        <v>0</v>
      </c>
      <c r="G9" s="29">
        <f>VLOOKUP(A9,blog!$A$1:$G$333,6,FALSE)</f>
        <v>383.5</v>
      </c>
      <c r="H9" s="29">
        <f>D9+E9/12*0.6+G9/4*0.1</f>
        <v>94.9021015788239</v>
      </c>
      <c r="I9" s="28">
        <f>MIN(10,VLOOKUP(A9,研讨课!$A$2:$H$330,8,FALSE))</f>
        <v>10</v>
      </c>
      <c r="J9" s="28">
        <v>14.5631067961165</v>
      </c>
      <c r="K9" s="28">
        <f>0</f>
        <v>0</v>
      </c>
      <c r="L9" s="28">
        <f>VLOOKUP(A9,Pre加分!$A$1:$J$333,10,FALSE)</f>
        <v>1</v>
      </c>
      <c r="M9" s="29">
        <f>MIN(5,0.4*I9+0.01*J9+K9+L9)</f>
        <v>5</v>
      </c>
      <c r="N9" s="29">
        <f>M9+H9</f>
        <v>99.9021015788239</v>
      </c>
      <c r="O9" s="26">
        <f t="shared" si="0"/>
        <v>99</v>
      </c>
    </row>
    <row r="10" spans="1:15">
      <c r="A10" s="28">
        <v>18373248</v>
      </c>
      <c r="B10" s="28" t="s">
        <v>23</v>
      </c>
      <c r="C10" s="28" t="str">
        <f>VLOOKUP(A10,强测!$A$1:$C$333,3,FALSE)</f>
        <v>王旭</v>
      </c>
      <c r="D10" s="29">
        <f>VLOOKUP(A10,exp!$A$1:$R$333,18,FALSE)</f>
        <v>28.3484821939938</v>
      </c>
      <c r="E10" s="28">
        <v>1168.7352</v>
      </c>
      <c r="F10" s="28">
        <f>VLOOKUP(A10,作业提交情况!$A$1:$Q$333,17,FALSE)</f>
        <v>0</v>
      </c>
      <c r="G10" s="29">
        <f>VLOOKUP(A10,blog!$A$1:$G$333,6,FALSE)</f>
        <v>385</v>
      </c>
      <c r="H10" s="29">
        <f>D10+E10/12*0.6+G10/4*0.1</f>
        <v>96.4102421939938</v>
      </c>
      <c r="I10" s="28">
        <f>MIN(10,VLOOKUP(A10,研讨课!$A$2:$H$330,8,FALSE))</f>
        <v>5.5</v>
      </c>
      <c r="J10" s="28">
        <v>5.8252427184466</v>
      </c>
      <c r="K10" s="28">
        <f>0</f>
        <v>0</v>
      </c>
      <c r="L10" s="28">
        <f>VLOOKUP(A10,Pre加分!$A$1:$J$333,10,FALSE)</f>
        <v>1</v>
      </c>
      <c r="M10" s="29">
        <f>MIN(5,0.4*I10+0.01*J10+K10+L10)</f>
        <v>3.25825242718447</v>
      </c>
      <c r="N10" s="29">
        <f>M10+H10</f>
        <v>99.6684946211783</v>
      </c>
      <c r="O10" s="26">
        <f t="shared" si="0"/>
        <v>99</v>
      </c>
    </row>
    <row r="11" spans="1:15">
      <c r="A11" s="28">
        <v>18373821</v>
      </c>
      <c r="B11" s="28" t="s">
        <v>24</v>
      </c>
      <c r="C11" s="28" t="str">
        <f>VLOOKUP(A11,强测!$A$1:$C$333,3,FALSE)</f>
        <v>吴际</v>
      </c>
      <c r="D11" s="29">
        <f>VLOOKUP(A11,exp!$A$1:$R$333,18,FALSE)</f>
        <v>28.0003062393087</v>
      </c>
      <c r="E11" s="28">
        <v>1177.0844</v>
      </c>
      <c r="F11" s="28">
        <f>VLOOKUP(A11,作业提交情况!$A$1:$Q$333,17,FALSE)</f>
        <v>0</v>
      </c>
      <c r="G11" s="29">
        <f>VLOOKUP(A11,blog!$A$1:$G$333,6,FALSE)</f>
        <v>371.5</v>
      </c>
      <c r="H11" s="29">
        <f>D11+E11/12*0.6+G11/4*0.1</f>
        <v>96.1420262393087</v>
      </c>
      <c r="I11" s="28">
        <f>MIN(10,VLOOKUP(A11,研讨课!$A$2:$H$330,8,FALSE))</f>
        <v>6</v>
      </c>
      <c r="J11" s="28">
        <v>1.94174757281553</v>
      </c>
      <c r="K11" s="28">
        <f>0</f>
        <v>0</v>
      </c>
      <c r="L11" s="28">
        <f>VLOOKUP(A11,Pre加分!$A$1:$J$333,10,FALSE)</f>
        <v>1</v>
      </c>
      <c r="M11" s="29">
        <f>MIN(5,0.4*I11+0.01*J11+K11+L11)</f>
        <v>3.41941747572816</v>
      </c>
      <c r="N11" s="29">
        <f>M11+H11</f>
        <v>99.5614437150368</v>
      </c>
      <c r="O11" s="26">
        <f t="shared" si="0"/>
        <v>99</v>
      </c>
    </row>
    <row r="12" spans="1:15">
      <c r="A12" s="28">
        <v>18374165</v>
      </c>
      <c r="B12" s="28" t="s">
        <v>25</v>
      </c>
      <c r="C12" s="28" t="str">
        <f>VLOOKUP(A12,强测!$A$1:$C$333,3,FALSE)</f>
        <v>诸彤宇</v>
      </c>
      <c r="D12" s="29">
        <f>VLOOKUP(A12,exp!$A$1:$R$333,18,FALSE)</f>
        <v>26.3161804106941</v>
      </c>
      <c r="E12" s="28">
        <v>1195.8533</v>
      </c>
      <c r="F12" s="28">
        <f>VLOOKUP(A12,作业提交情况!$A$1:$Q$333,17,FALSE)</f>
        <v>0</v>
      </c>
      <c r="G12" s="29">
        <f>VLOOKUP(A12,blog!$A$1:$G$333,6,FALSE)</f>
        <v>354.6</v>
      </c>
      <c r="H12" s="29">
        <f>D12+E12/12*0.6+G12/4*0.1</f>
        <v>94.9738454106941</v>
      </c>
      <c r="I12" s="28">
        <f>MIN(10,VLOOKUP(A12,研讨课!$A$2:$H$330,8,FALSE))</f>
        <v>8</v>
      </c>
      <c r="J12" s="28">
        <v>33.0097087378641</v>
      </c>
      <c r="K12" s="28">
        <f>0</f>
        <v>0</v>
      </c>
      <c r="L12" s="28">
        <f>VLOOKUP(A12,Pre加分!$A$1:$J$333,10,FALSE)</f>
        <v>1</v>
      </c>
      <c r="M12" s="29">
        <f>MIN(5,0.4*I12+0.01*J12+K12+L12)</f>
        <v>4.53009708737864</v>
      </c>
      <c r="N12" s="29">
        <f>M12+H12</f>
        <v>99.5039424980727</v>
      </c>
      <c r="O12" s="26">
        <f t="shared" si="0"/>
        <v>99</v>
      </c>
    </row>
    <row r="13" spans="1:15">
      <c r="A13" s="28">
        <v>18373085</v>
      </c>
      <c r="B13" s="28" t="s">
        <v>26</v>
      </c>
      <c r="C13" s="28" t="str">
        <f>VLOOKUP(A13,强测!$A$1:$C$333,3,FALSE)</f>
        <v>吴际</v>
      </c>
      <c r="D13" s="29">
        <f>VLOOKUP(A13,exp!$A$1:$R$333,18,FALSE)</f>
        <v>27.1662273559841</v>
      </c>
      <c r="E13" s="28">
        <v>1156.8041</v>
      </c>
      <c r="F13" s="28">
        <f>VLOOKUP(A13,作业提交情况!$A$1:$Q$333,17,FALSE)</f>
        <v>0</v>
      </c>
      <c r="G13" s="29">
        <f>VLOOKUP(A13,blog!$A$1:$G$333,6,FALSE)</f>
        <v>363.2</v>
      </c>
      <c r="H13" s="29">
        <f>D13+E13/12*0.6+G13/4*0.1</f>
        <v>94.0864323559841</v>
      </c>
      <c r="I13" s="28">
        <f>MIN(10,VLOOKUP(A13,研讨课!$A$2:$H$330,8,FALSE))</f>
        <v>10</v>
      </c>
      <c r="J13" s="28">
        <v>3.88349514563107</v>
      </c>
      <c r="K13" s="28">
        <f>0</f>
        <v>0</v>
      </c>
      <c r="L13" s="28">
        <f>VLOOKUP(A13,Pre加分!$A$1:$J$333,10,FALSE)</f>
        <v>1</v>
      </c>
      <c r="M13" s="29">
        <f>MIN(5,0.4*I13+0.01*J13+K13+L13)</f>
        <v>5</v>
      </c>
      <c r="N13" s="29">
        <f>M13+H13</f>
        <v>99.0864323559841</v>
      </c>
      <c r="O13" s="26">
        <f t="shared" si="0"/>
        <v>99</v>
      </c>
    </row>
    <row r="14" spans="1:15">
      <c r="A14" s="28">
        <v>18373249</v>
      </c>
      <c r="B14" s="28" t="s">
        <v>27</v>
      </c>
      <c r="C14" s="28" t="str">
        <f>VLOOKUP(A14,强测!$A$1:$C$333,3,FALSE)</f>
        <v>王旭</v>
      </c>
      <c r="D14" s="29">
        <f>VLOOKUP(A14,exp!$A$1:$R$333,18,FALSE)</f>
        <v>26.2227063256046</v>
      </c>
      <c r="E14" s="28">
        <v>1181.9082</v>
      </c>
      <c r="F14" s="28">
        <f>VLOOKUP(A14,作业提交情况!$A$1:$Q$333,17,FALSE)</f>
        <v>0</v>
      </c>
      <c r="G14" s="29">
        <f>VLOOKUP(A14,blog!$A$1:$G$333,6,FALSE)</f>
        <v>344.4</v>
      </c>
      <c r="H14" s="29">
        <f>D14+E14/12*0.6+G14/4*0.1</f>
        <v>93.9281163256046</v>
      </c>
      <c r="I14" s="28">
        <f>MIN(10,VLOOKUP(A14,研讨课!$A$2:$H$330,8,FALSE))</f>
        <v>10</v>
      </c>
      <c r="J14" s="28">
        <v>10.6796116504854</v>
      </c>
      <c r="K14" s="28">
        <f>0</f>
        <v>0</v>
      </c>
      <c r="L14" s="28">
        <f>VLOOKUP(A14,Pre加分!$A$1:$J$333,10,FALSE)</f>
        <v>1</v>
      </c>
      <c r="M14" s="29">
        <f>MIN(5,0.4*I14+0.01*J14+K14+L14)</f>
        <v>5</v>
      </c>
      <c r="N14" s="29">
        <f>M14+H14</f>
        <v>98.9281163256046</v>
      </c>
      <c r="O14" s="26">
        <f t="shared" si="0"/>
        <v>99</v>
      </c>
    </row>
    <row r="15" spans="1:15">
      <c r="A15" s="28">
        <v>18373717</v>
      </c>
      <c r="B15" s="28" t="s">
        <v>28</v>
      </c>
      <c r="C15" s="28" t="str">
        <f>VLOOKUP(A15,强测!$A$1:$C$333,3,FALSE)</f>
        <v>纪一鹏</v>
      </c>
      <c r="D15" s="29">
        <f>VLOOKUP(A15,exp!$A$1:$R$333,18,FALSE)</f>
        <v>26.300240751322</v>
      </c>
      <c r="E15" s="28">
        <v>1188.2654</v>
      </c>
      <c r="F15" s="28">
        <f>VLOOKUP(A15,作业提交情况!$A$1:$Q$333,17,FALSE)</f>
        <v>0</v>
      </c>
      <c r="G15" s="29">
        <f>VLOOKUP(A15,blog!$A$1:$G$333,6,FALSE)</f>
        <v>342.2</v>
      </c>
      <c r="H15" s="29">
        <f>D15+E15/12*0.6+G15/4*0.1</f>
        <v>94.268510751322</v>
      </c>
      <c r="I15" s="28">
        <f>MIN(10,VLOOKUP(A15,研讨课!$A$2:$H$330,8,FALSE))</f>
        <v>8.5</v>
      </c>
      <c r="J15" s="28">
        <v>4.85436893203883</v>
      </c>
      <c r="K15" s="28">
        <f>0</f>
        <v>0</v>
      </c>
      <c r="L15" s="28">
        <f>VLOOKUP(A15,Pre加分!$A$1:$J$333,10,FALSE)</f>
        <v>1</v>
      </c>
      <c r="M15" s="29">
        <f>MIN(5,0.4*I15+0.01*J15+K15+L15)</f>
        <v>4.44854368932039</v>
      </c>
      <c r="N15" s="29">
        <f>M15+H15</f>
        <v>98.7170544406424</v>
      </c>
      <c r="O15" s="26">
        <f t="shared" si="0"/>
        <v>99</v>
      </c>
    </row>
    <row r="16" spans="1:15">
      <c r="A16" s="28">
        <v>18377046</v>
      </c>
      <c r="B16" s="28" t="s">
        <v>29</v>
      </c>
      <c r="C16" s="28" t="str">
        <f>VLOOKUP(A16,强测!$A$1:$C$333,3,FALSE)</f>
        <v>荣文戈</v>
      </c>
      <c r="D16" s="29">
        <f>VLOOKUP(A16,exp!$A$1:$R$333,18,FALSE)</f>
        <v>24.9530279011767</v>
      </c>
      <c r="E16" s="28">
        <v>1191.9362</v>
      </c>
      <c r="F16" s="28">
        <f>VLOOKUP(A16,作业提交情况!$A$1:$Q$333,17,FALSE)</f>
        <v>0</v>
      </c>
      <c r="G16" s="29">
        <f>VLOOKUP(A16,blog!$A$1:$G$333,6,FALSE)</f>
        <v>362.7</v>
      </c>
      <c r="H16" s="29">
        <f>D16+E16/12*0.6+G16/4*0.1</f>
        <v>93.6173379011767</v>
      </c>
      <c r="I16" s="28">
        <f>MIN(10,VLOOKUP(A16,研讨课!$A$2:$H$330,8,FALSE))</f>
        <v>10</v>
      </c>
      <c r="J16" s="28">
        <v>37.8640776699029</v>
      </c>
      <c r="K16" s="28">
        <f>0</f>
        <v>0</v>
      </c>
      <c r="L16" s="28">
        <f>VLOOKUP(A16,Pre加分!$A$1:$J$333,10,FALSE)</f>
        <v>1</v>
      </c>
      <c r="M16" s="29">
        <f>MIN(5,0.4*I16+0.01*J16+K16+L16)</f>
        <v>5</v>
      </c>
      <c r="N16" s="29">
        <f>M16+H16</f>
        <v>98.6173379011767</v>
      </c>
      <c r="O16" s="26">
        <f t="shared" si="0"/>
        <v>99</v>
      </c>
    </row>
    <row r="17" spans="1:15">
      <c r="A17" s="28">
        <v>18373695</v>
      </c>
      <c r="B17" s="28" t="s">
        <v>30</v>
      </c>
      <c r="C17" s="28" t="str">
        <f>VLOOKUP(A17,强测!$A$1:$C$333,3,FALSE)</f>
        <v>荣文戈</v>
      </c>
      <c r="D17" s="29">
        <f>VLOOKUP(A17,exp!$A$1:$R$333,18,FALSE)</f>
        <v>30</v>
      </c>
      <c r="E17" s="28">
        <v>1164.824</v>
      </c>
      <c r="F17" s="28">
        <f>VLOOKUP(A17,作业提交情况!$A$1:$Q$333,17,FALSE)</f>
        <v>0</v>
      </c>
      <c r="G17" s="29">
        <f>VLOOKUP(A17,blog!$A$1:$G$333,6,FALSE)</f>
        <v>370.2</v>
      </c>
      <c r="H17" s="29">
        <f>D17+E17/12*0.6+G17/4*0.1</f>
        <v>97.4962</v>
      </c>
      <c r="I17" s="28">
        <f>MIN(10,VLOOKUP(A17,研讨课!$A$2:$H$330,8,FALSE))</f>
        <v>0</v>
      </c>
      <c r="J17" s="28">
        <v>1.94174757281553</v>
      </c>
      <c r="K17" s="28">
        <f>0</f>
        <v>0</v>
      </c>
      <c r="L17" s="28">
        <f>VLOOKUP(A17,Pre加分!$A$1:$J$333,10,FALSE)</f>
        <v>1</v>
      </c>
      <c r="M17" s="29">
        <f>MIN(5,0.4*I17+0.01*J17+K17+L17)</f>
        <v>1.01941747572816</v>
      </c>
      <c r="N17" s="29">
        <f>M17+H17</f>
        <v>98.5156174757281</v>
      </c>
      <c r="O17" s="26">
        <f t="shared" si="0"/>
        <v>99</v>
      </c>
    </row>
    <row r="18" spans="1:15">
      <c r="A18" s="28">
        <v>18373442</v>
      </c>
      <c r="B18" s="28" t="s">
        <v>31</v>
      </c>
      <c r="C18" s="28" t="str">
        <f>VLOOKUP(A18,强测!$A$1:$C$333,3,FALSE)</f>
        <v>吴际</v>
      </c>
      <c r="D18" s="29">
        <f>VLOOKUP(A18,exp!$A$1:$R$333,18,FALSE)</f>
        <v>26.0144999451116</v>
      </c>
      <c r="E18" s="28">
        <v>1160.37109999999</v>
      </c>
      <c r="F18" s="28">
        <f>VLOOKUP(A18,作业提交情况!$A$1:$Q$333,17,FALSE)</f>
        <v>0</v>
      </c>
      <c r="G18" s="29">
        <f>VLOOKUP(A18,blog!$A$1:$G$333,6,FALSE)</f>
        <v>376</v>
      </c>
      <c r="H18" s="29">
        <f>D18+E18/12*0.6+G18/4*0.1</f>
        <v>93.4330549451111</v>
      </c>
      <c r="I18" s="28">
        <f>MIN(10,VLOOKUP(A18,研讨课!$A$2:$H$330,8,FALSE))</f>
        <v>10</v>
      </c>
      <c r="J18" s="28">
        <v>36.8932038834951</v>
      </c>
      <c r="K18" s="28">
        <f>0</f>
        <v>0</v>
      </c>
      <c r="L18" s="28">
        <f>VLOOKUP(A18,Pre加分!$A$1:$J$333,10,FALSE)</f>
        <v>1</v>
      </c>
      <c r="M18" s="29">
        <f>MIN(5,0.4*I18+0.01*J18+K18+L18)</f>
        <v>5</v>
      </c>
      <c r="N18" s="29">
        <f>M18+H18</f>
        <v>98.4330549451111</v>
      </c>
      <c r="O18" s="26">
        <f t="shared" si="0"/>
        <v>98</v>
      </c>
    </row>
    <row r="19" spans="1:15">
      <c r="A19" s="28">
        <v>18373482</v>
      </c>
      <c r="B19" s="28" t="s">
        <v>32</v>
      </c>
      <c r="C19" s="28" t="str">
        <f>VLOOKUP(A19,强测!$A$1:$C$333,3,FALSE)</f>
        <v>吴际</v>
      </c>
      <c r="D19" s="29">
        <f>VLOOKUP(A19,exp!$A$1:$R$333,18,FALSE)</f>
        <v>26.4285447578107</v>
      </c>
      <c r="E19" s="28">
        <v>1147.9757</v>
      </c>
      <c r="F19" s="28">
        <f>VLOOKUP(A19,作业提交情况!$A$1:$Q$333,17,FALSE)</f>
        <v>0</v>
      </c>
      <c r="G19" s="29">
        <f>VLOOKUP(A19,blog!$A$1:$G$333,6,FALSE)</f>
        <v>381</v>
      </c>
      <c r="H19" s="29">
        <f>D19+E19/12*0.6+G19/4*0.1</f>
        <v>93.3523297578107</v>
      </c>
      <c r="I19" s="28">
        <f>MIN(10,VLOOKUP(A19,研讨课!$A$2:$H$330,8,FALSE))</f>
        <v>10</v>
      </c>
      <c r="J19" s="28">
        <v>4.85436893203883</v>
      </c>
      <c r="K19" s="28">
        <f>0</f>
        <v>0</v>
      </c>
      <c r="L19" s="28">
        <f>VLOOKUP(A19,Pre加分!$A$1:$J$333,10,FALSE)</f>
        <v>1</v>
      </c>
      <c r="M19" s="29">
        <f>MIN(5,0.4*I19+0.01*J19+K19+L19)</f>
        <v>5</v>
      </c>
      <c r="N19" s="29">
        <f>M19+H19</f>
        <v>98.3523297578107</v>
      </c>
      <c r="O19" s="26">
        <f t="shared" si="0"/>
        <v>98</v>
      </c>
    </row>
    <row r="20" spans="1:15">
      <c r="A20" s="28">
        <v>18373808</v>
      </c>
      <c r="B20" s="28" t="s">
        <v>33</v>
      </c>
      <c r="C20" s="28" t="str">
        <f>VLOOKUP(A20,强测!$A$1:$C$333,3,FALSE)</f>
        <v>荣文戈</v>
      </c>
      <c r="D20" s="29">
        <f>VLOOKUP(A20,exp!$A$1:$R$333,18,FALSE)</f>
        <v>26.6038271469055</v>
      </c>
      <c r="E20" s="28">
        <v>1143.0134</v>
      </c>
      <c r="F20" s="28">
        <f>VLOOKUP(A20,作业提交情况!$A$1:$Q$333,17,FALSE)</f>
        <v>0</v>
      </c>
      <c r="G20" s="29">
        <f>VLOOKUP(A20,blog!$A$1:$G$333,6,FALSE)</f>
        <v>382.8</v>
      </c>
      <c r="H20" s="29">
        <f>D20+E20/12*0.6+G20/4*0.1</f>
        <v>93.3244971469055</v>
      </c>
      <c r="I20" s="28">
        <f>MIN(10,VLOOKUP(A20,研讨课!$A$2:$H$330,8,FALSE))</f>
        <v>10</v>
      </c>
      <c r="J20" s="28">
        <v>45.6310679611651</v>
      </c>
      <c r="K20" s="28">
        <f>0</f>
        <v>0</v>
      </c>
      <c r="L20" s="28">
        <f>VLOOKUP(A20,Pre加分!$A$1:$J$333,10,FALSE)</f>
        <v>1</v>
      </c>
      <c r="M20" s="29">
        <f>MIN(5,0.4*I20+0.01*J20+K20+L20)</f>
        <v>5</v>
      </c>
      <c r="N20" s="29">
        <f>M20+H20</f>
        <v>98.3244971469055</v>
      </c>
      <c r="O20" s="26">
        <f t="shared" si="0"/>
        <v>98</v>
      </c>
    </row>
    <row r="21" spans="1:15">
      <c r="A21" s="28">
        <v>18377155</v>
      </c>
      <c r="B21" s="28" t="s">
        <v>34</v>
      </c>
      <c r="C21" s="28" t="str">
        <f>VLOOKUP(A21,强测!$A$1:$C$333,3,FALSE)</f>
        <v>荣文戈</v>
      </c>
      <c r="D21" s="29">
        <f>VLOOKUP(A21,exp!$A$1:$R$333,18,FALSE)</f>
        <v>28.9718066792817</v>
      </c>
      <c r="E21" s="28">
        <v>1149.1138</v>
      </c>
      <c r="F21" s="28">
        <f>VLOOKUP(A21,作业提交情况!$A$1:$Q$333,17,FALSE)</f>
        <v>0</v>
      </c>
      <c r="G21" s="29">
        <f>VLOOKUP(A21,blog!$A$1:$G$333,6,FALSE)</f>
        <v>306</v>
      </c>
      <c r="H21" s="29">
        <f>D21+E21/12*0.6+G21/4*0.1</f>
        <v>94.0774966792817</v>
      </c>
      <c r="I21" s="28">
        <f>MIN(10,VLOOKUP(A21,研讨课!$A$2:$H$330,8,FALSE))</f>
        <v>7.5</v>
      </c>
      <c r="J21" s="28">
        <v>3.88349514563107</v>
      </c>
      <c r="K21" s="28">
        <f>0</f>
        <v>0</v>
      </c>
      <c r="L21" s="28">
        <f>VLOOKUP(A21,Pre加分!$A$1:$J$333,10,FALSE)</f>
        <v>1</v>
      </c>
      <c r="M21" s="29">
        <f>MIN(5,0.4*I21+0.01*J21+K21+L21)</f>
        <v>4.03883495145631</v>
      </c>
      <c r="N21" s="29">
        <f>M21+H21</f>
        <v>98.116331630738</v>
      </c>
      <c r="O21" s="26">
        <f t="shared" si="0"/>
        <v>98</v>
      </c>
    </row>
    <row r="22" spans="1:15">
      <c r="A22" s="28">
        <v>18373293</v>
      </c>
      <c r="B22" s="28" t="s">
        <v>35</v>
      </c>
      <c r="C22" s="28" t="str">
        <f>VLOOKUP(A22,强测!$A$1:$C$333,3,FALSE)</f>
        <v>纪一鹏</v>
      </c>
      <c r="D22" s="29">
        <f>VLOOKUP(A22,exp!$A$1:$R$333,18,FALSE)</f>
        <v>26.0967009367335</v>
      </c>
      <c r="E22" s="28">
        <v>1177.0654</v>
      </c>
      <c r="F22" s="28">
        <f>VLOOKUP(A22,作业提交情况!$A$1:$Q$333,17,FALSE)</f>
        <v>0</v>
      </c>
      <c r="G22" s="29">
        <f>VLOOKUP(A22,blog!$A$1:$G$333,6,FALSE)</f>
        <v>366.5</v>
      </c>
      <c r="H22" s="29">
        <f>D22+E22/12*0.6+G22/4*0.1</f>
        <v>94.1124709367335</v>
      </c>
      <c r="I22" s="28">
        <f>MIN(10,VLOOKUP(A22,研讨课!$A$2:$H$330,8,FALSE))</f>
        <v>3.5</v>
      </c>
      <c r="J22" s="28">
        <v>54.3689320388349</v>
      </c>
      <c r="K22" s="28">
        <v>1</v>
      </c>
      <c r="L22" s="28">
        <f>VLOOKUP(A22,Pre加分!$A$1:$J$333,10,FALSE)</f>
        <v>1</v>
      </c>
      <c r="M22" s="29">
        <f>MIN(5,0.4*I22+0.01*J22+K22+L22)</f>
        <v>3.94368932038835</v>
      </c>
      <c r="N22" s="29">
        <f>M22+H22</f>
        <v>98.0561602571218</v>
      </c>
      <c r="O22" s="26">
        <f t="shared" si="0"/>
        <v>98</v>
      </c>
    </row>
    <row r="23" spans="1:15">
      <c r="A23" s="28">
        <v>18373109</v>
      </c>
      <c r="B23" s="28" t="s">
        <v>36</v>
      </c>
      <c r="C23" s="28" t="str">
        <f>VLOOKUP(A23,强测!$A$1:$C$333,3,FALSE)</f>
        <v>纪一鹏</v>
      </c>
      <c r="D23" s="29">
        <f>VLOOKUP(A23,exp!$A$1:$R$333,18,FALSE)</f>
        <v>28.110748611035</v>
      </c>
      <c r="E23" s="28">
        <v>1166.8191</v>
      </c>
      <c r="F23" s="28">
        <f>VLOOKUP(A23,作业提交情况!$A$1:$Q$333,17,FALSE)</f>
        <v>0</v>
      </c>
      <c r="G23" s="29">
        <f>VLOOKUP(A23,blog!$A$1:$G$333,6,FALSE)</f>
        <v>363</v>
      </c>
      <c r="H23" s="29">
        <f>D23+E23/12*0.6+G23/4*0.1</f>
        <v>95.526703611035</v>
      </c>
      <c r="I23" s="28">
        <f>MIN(10,VLOOKUP(A23,研讨课!$A$2:$H$330,8,FALSE))</f>
        <v>3.5</v>
      </c>
      <c r="J23" s="28">
        <v>4.85436893203883</v>
      </c>
      <c r="K23" s="28">
        <f>0</f>
        <v>0</v>
      </c>
      <c r="L23" s="28">
        <f>VLOOKUP(A23,Pre加分!$A$1:$J$333,10,FALSE)</f>
        <v>1</v>
      </c>
      <c r="M23" s="29">
        <f>MIN(5,0.4*I23+0.01*J23+K23+L23)</f>
        <v>2.44854368932039</v>
      </c>
      <c r="N23" s="29">
        <f>M23+H23</f>
        <v>97.9752473003554</v>
      </c>
      <c r="O23" s="26">
        <f t="shared" si="0"/>
        <v>98</v>
      </c>
    </row>
    <row r="24" spans="1:15">
      <c r="A24" s="28">
        <v>17377416</v>
      </c>
      <c r="B24" s="28" t="s">
        <v>37</v>
      </c>
      <c r="C24" s="28" t="str">
        <f>VLOOKUP(A24,强测!$A$1:$C$333,3,FALSE)</f>
        <v>荣文戈</v>
      </c>
      <c r="D24" s="29">
        <f>VLOOKUP(A24,exp!$A$1:$R$333,18,FALSE)</f>
        <v>25.7856079279311</v>
      </c>
      <c r="E24" s="28">
        <v>1156.6799</v>
      </c>
      <c r="F24" s="28">
        <f>VLOOKUP(A24,作业提交情况!$A$1:$Q$333,17,FALSE)</f>
        <v>0</v>
      </c>
      <c r="G24" s="29">
        <f>VLOOKUP(A24,blog!$A$1:$G$333,6,FALSE)</f>
        <v>368.9</v>
      </c>
      <c r="H24" s="29">
        <f>D24+E24/12*0.6+G24/4*0.1</f>
        <v>92.8421029279311</v>
      </c>
      <c r="I24" s="28">
        <f>MIN(10,VLOOKUP(A24,研讨课!$A$2:$H$330,8,FALSE))</f>
        <v>10</v>
      </c>
      <c r="J24" s="28">
        <v>34.9514563106796</v>
      </c>
      <c r="K24" s="28">
        <f>0</f>
        <v>0</v>
      </c>
      <c r="L24" s="28">
        <f>VLOOKUP(A24,Pre加分!$A$1:$J$333,10,FALSE)</f>
        <v>1</v>
      </c>
      <c r="M24" s="29">
        <f>MIN(5,0.4*I24+0.01*J24+K24+L24)</f>
        <v>5</v>
      </c>
      <c r="N24" s="29">
        <f>M24+H24</f>
        <v>97.8421029279311</v>
      </c>
      <c r="O24" s="26">
        <f t="shared" si="0"/>
        <v>98</v>
      </c>
    </row>
    <row r="25" spans="1:15">
      <c r="A25" s="28">
        <v>18373019</v>
      </c>
      <c r="B25" s="28" t="s">
        <v>38</v>
      </c>
      <c r="C25" s="28" t="str">
        <f>VLOOKUP(A25,强测!$A$1:$C$333,3,FALSE)</f>
        <v>荣文戈</v>
      </c>
      <c r="D25" s="29">
        <f>VLOOKUP(A25,exp!$A$1:$R$333,18,FALSE)</f>
        <v>24.6437402084261</v>
      </c>
      <c r="E25" s="28">
        <v>1180.333</v>
      </c>
      <c r="F25" s="28">
        <f>VLOOKUP(A25,作业提交情况!$A$1:$Q$333,17,FALSE)</f>
        <v>0</v>
      </c>
      <c r="G25" s="29">
        <f>VLOOKUP(A25,blog!$A$1:$G$333,6,FALSE)</f>
        <v>366</v>
      </c>
      <c r="H25" s="29">
        <f>D25+E25/12*0.6+G25/4*0.1</f>
        <v>92.8103902084261</v>
      </c>
      <c r="I25" s="28">
        <f>MIN(10,VLOOKUP(A25,研讨课!$A$2:$H$330,8,FALSE))</f>
        <v>10</v>
      </c>
      <c r="J25" s="28">
        <v>27.1844660194175</v>
      </c>
      <c r="K25" s="28">
        <f>0</f>
        <v>0</v>
      </c>
      <c r="L25" s="28">
        <f>VLOOKUP(A25,Pre加分!$A$1:$J$333,10,FALSE)</f>
        <v>1</v>
      </c>
      <c r="M25" s="29">
        <f>MIN(5,0.4*I25+0.01*J25+K25+L25)</f>
        <v>5</v>
      </c>
      <c r="N25" s="29">
        <f>M25+H25</f>
        <v>97.8103902084261</v>
      </c>
      <c r="O25" s="26">
        <f t="shared" si="0"/>
        <v>98</v>
      </c>
    </row>
    <row r="26" spans="1:15">
      <c r="A26" s="28">
        <v>18231094</v>
      </c>
      <c r="B26" s="28" t="s">
        <v>39</v>
      </c>
      <c r="C26" s="28" t="str">
        <f>VLOOKUP(A26,强测!$A$1:$C$333,3,FALSE)</f>
        <v>王旭</v>
      </c>
      <c r="D26" s="29">
        <f>VLOOKUP(A26,exp!$A$1:$R$333,18,FALSE)</f>
        <v>25.9148416576776</v>
      </c>
      <c r="E26" s="28">
        <v>1164.76409999999</v>
      </c>
      <c r="F26" s="28">
        <f>VLOOKUP(A26,作业提交情况!$A$1:$Q$333,17,FALSE)</f>
        <v>0</v>
      </c>
      <c r="G26" s="29">
        <f>VLOOKUP(A26,blog!$A$1:$G$333,6,FALSE)</f>
        <v>370.1</v>
      </c>
      <c r="H26" s="29">
        <f>D26+E26/12*0.6+G26/4*0.1</f>
        <v>93.4055466576771</v>
      </c>
      <c r="I26" s="28">
        <f>MIN(10,VLOOKUP(A26,研讨课!$A$2:$H$330,8,FALSE))</f>
        <v>8</v>
      </c>
      <c r="J26" s="28">
        <v>16.504854368932</v>
      </c>
      <c r="K26" s="28">
        <f>0</f>
        <v>0</v>
      </c>
      <c r="L26" s="28">
        <f>VLOOKUP(A26,Pre加分!$A$1:$J$333,10,FALSE)</f>
        <v>1</v>
      </c>
      <c r="M26" s="29">
        <f>MIN(5,0.4*I26+0.01*J26+K26+L26)</f>
        <v>4.36504854368932</v>
      </c>
      <c r="N26" s="29">
        <f>M26+H26</f>
        <v>97.7705952013664</v>
      </c>
      <c r="O26" s="26">
        <f t="shared" si="0"/>
        <v>98</v>
      </c>
    </row>
    <row r="27" spans="1:15">
      <c r="A27" s="28">
        <v>18373205</v>
      </c>
      <c r="B27" s="28" t="s">
        <v>40</v>
      </c>
      <c r="C27" s="28" t="str">
        <f>VLOOKUP(A27,强测!$A$1:$C$333,3,FALSE)</f>
        <v>王旭</v>
      </c>
      <c r="D27" s="29">
        <f>VLOOKUP(A27,exp!$A$1:$R$333,18,FALSE)</f>
        <v>26.5500060106002</v>
      </c>
      <c r="E27" s="28">
        <v>1167.0436</v>
      </c>
      <c r="F27" s="28">
        <f>VLOOKUP(A27,作业提交情况!$A$1:$Q$333,17,FALSE)</f>
        <v>0</v>
      </c>
      <c r="G27" s="29">
        <f>VLOOKUP(A27,blog!$A$1:$G$333,6,FALSE)</f>
        <v>345</v>
      </c>
      <c r="H27" s="29">
        <f>D27+E27/12*0.6+G27/4*0.1</f>
        <v>93.5271860106002</v>
      </c>
      <c r="I27" s="28">
        <f>MIN(10,VLOOKUP(A27,研讨课!$A$2:$H$330,8,FALSE))</f>
        <v>7</v>
      </c>
      <c r="J27" s="28">
        <v>35.9223300970874</v>
      </c>
      <c r="K27" s="28">
        <f>0</f>
        <v>0</v>
      </c>
      <c r="L27" s="28">
        <f>VLOOKUP(A27,Pre加分!$A$1:$J$333,10,FALSE)</f>
        <v>1</v>
      </c>
      <c r="M27" s="29">
        <f>MIN(5,0.4*I27+0.01*J27+K27+L27)</f>
        <v>4.15922330097087</v>
      </c>
      <c r="N27" s="29">
        <f>M27+H27</f>
        <v>97.6864093115711</v>
      </c>
      <c r="O27" s="26">
        <f t="shared" si="0"/>
        <v>98</v>
      </c>
    </row>
    <row r="28" spans="1:15">
      <c r="A28" s="28">
        <v>18373812</v>
      </c>
      <c r="B28" s="28" t="s">
        <v>41</v>
      </c>
      <c r="C28" s="28" t="str">
        <f>VLOOKUP(A28,强测!$A$1:$C$333,3,FALSE)</f>
        <v>纪一鹏</v>
      </c>
      <c r="D28" s="29">
        <f>VLOOKUP(A28,exp!$A$1:$R$333,18,FALSE)</f>
        <v>28.1020915604402</v>
      </c>
      <c r="E28" s="28">
        <v>1167.4242</v>
      </c>
      <c r="F28" s="28">
        <f>VLOOKUP(A28,作业提交情况!$A$1:$Q$333,17,FALSE)</f>
        <v>0</v>
      </c>
      <c r="G28" s="29">
        <f>VLOOKUP(A28,blog!$A$1:$G$333,6,FALSE)</f>
        <v>380.3</v>
      </c>
      <c r="H28" s="29">
        <f>D28+E28/12*0.6+G28/4*0.1</f>
        <v>95.9808015604402</v>
      </c>
      <c r="I28" s="28">
        <f>MIN(10,VLOOKUP(A28,研讨课!$A$2:$H$330,8,FALSE))</f>
        <v>1.5</v>
      </c>
      <c r="J28" s="28">
        <v>4.85436893203883</v>
      </c>
      <c r="K28" s="28">
        <f>0</f>
        <v>0</v>
      </c>
      <c r="L28" s="28">
        <f>VLOOKUP(A28,Pre加分!$A$1:$J$333,10,FALSE)</f>
        <v>1</v>
      </c>
      <c r="M28" s="29">
        <f>MIN(5,0.4*I28+0.01*J28+K28+L28)</f>
        <v>1.64854368932039</v>
      </c>
      <c r="N28" s="29">
        <f>M28+H28</f>
        <v>97.6293452497606</v>
      </c>
      <c r="O28" s="26">
        <f t="shared" si="0"/>
        <v>98</v>
      </c>
    </row>
    <row r="29" spans="1:15">
      <c r="A29" s="28">
        <v>18373050</v>
      </c>
      <c r="B29" s="28" t="s">
        <v>42</v>
      </c>
      <c r="C29" s="28" t="str">
        <f>VLOOKUP(A29,强测!$A$1:$C$333,3,FALSE)</f>
        <v>诸彤宇</v>
      </c>
      <c r="D29" s="29">
        <f>VLOOKUP(A29,exp!$A$1:$R$333,18,FALSE)</f>
        <v>26.3254769325923</v>
      </c>
      <c r="E29" s="28">
        <v>1188.4957</v>
      </c>
      <c r="F29" s="28">
        <f>VLOOKUP(A29,作业提交情况!$A$1:$Q$333,17,FALSE)</f>
        <v>0</v>
      </c>
      <c r="G29" s="29">
        <f>VLOOKUP(A29,blog!$A$1:$G$333,6,FALSE)</f>
        <v>350.4</v>
      </c>
      <c r="H29" s="29">
        <f>D29+E29/12*0.6+G29/4*0.1</f>
        <v>94.5102619325923</v>
      </c>
      <c r="I29" s="28">
        <f>MIN(10,VLOOKUP(A29,研讨课!$A$2:$H$330,8,FALSE))</f>
        <v>4.5</v>
      </c>
      <c r="J29" s="28">
        <v>25.2427184466019</v>
      </c>
      <c r="K29" s="28">
        <f>0</f>
        <v>0</v>
      </c>
      <c r="L29" s="28">
        <f>VLOOKUP(A29,Pre加分!$A$1:$J$333,10,FALSE)</f>
        <v>1</v>
      </c>
      <c r="M29" s="29">
        <f>MIN(5,0.4*I29+0.01*J29+K29+L29)</f>
        <v>3.05242718446602</v>
      </c>
      <c r="N29" s="29">
        <f>M29+H29</f>
        <v>97.5626891170583</v>
      </c>
      <c r="O29" s="26">
        <f t="shared" si="0"/>
        <v>98</v>
      </c>
    </row>
    <row r="30" spans="1:15">
      <c r="A30" s="28">
        <v>18231051</v>
      </c>
      <c r="B30" s="28" t="s">
        <v>43</v>
      </c>
      <c r="C30" s="28" t="str">
        <f>VLOOKUP(A30,强测!$A$1:$C$333,3,FALSE)</f>
        <v>纪一鹏</v>
      </c>
      <c r="D30" s="29">
        <f>VLOOKUP(A30,exp!$A$1:$R$333,18,FALSE)</f>
        <v>27.1097322760605</v>
      </c>
      <c r="E30" s="28">
        <v>1167.4167</v>
      </c>
      <c r="F30" s="28">
        <f>VLOOKUP(A30,作业提交情况!$A$1:$Q$333,17,FALSE)</f>
        <v>0</v>
      </c>
      <c r="G30" s="29">
        <f>VLOOKUP(A30,blog!$A$1:$G$333,6,FALSE)</f>
        <v>380.5</v>
      </c>
      <c r="H30" s="29">
        <f>D30+E30/12*0.6+G30/4*0.1</f>
        <v>94.9930672760605</v>
      </c>
      <c r="I30" s="28">
        <f>MIN(10,VLOOKUP(A30,研讨课!$A$2:$H$330,8,FALSE))</f>
        <v>3</v>
      </c>
      <c r="J30" s="28">
        <v>25.2427184466019</v>
      </c>
      <c r="K30" s="28">
        <f>0</f>
        <v>0</v>
      </c>
      <c r="L30" s="28">
        <f>VLOOKUP(A30,Pre加分!$A$1:$J$333,10,FALSE)</f>
        <v>1</v>
      </c>
      <c r="M30" s="29">
        <f>MIN(5,0.4*I30+0.01*J30+K30+L30)</f>
        <v>2.45242718446602</v>
      </c>
      <c r="N30" s="29">
        <f>M30+H30</f>
        <v>97.4454944605265</v>
      </c>
      <c r="O30" s="26">
        <f t="shared" si="0"/>
        <v>97</v>
      </c>
    </row>
    <row r="31" spans="1:15">
      <c r="A31" s="28">
        <v>18374472</v>
      </c>
      <c r="B31" s="28" t="s">
        <v>44</v>
      </c>
      <c r="C31" s="28" t="str">
        <f>VLOOKUP(A31,强测!$A$1:$C$333,3,FALSE)</f>
        <v>纪一鹏</v>
      </c>
      <c r="D31" s="29">
        <f>VLOOKUP(A31,exp!$A$1:$R$333,18,FALSE)</f>
        <v>25.8814421919625</v>
      </c>
      <c r="E31" s="28">
        <v>1163.7198</v>
      </c>
      <c r="F31" s="28">
        <f>VLOOKUP(A31,作业提交情况!$A$1:$Q$333,17,FALSE)</f>
        <v>0</v>
      </c>
      <c r="G31" s="29">
        <f>VLOOKUP(A31,blog!$A$1:$G$333,6,FALSE)</f>
        <v>367.7</v>
      </c>
      <c r="H31" s="29">
        <f>D31+E31/12*0.6+G31/4*0.1</f>
        <v>93.2599321919625</v>
      </c>
      <c r="I31" s="28">
        <f>MIN(10,VLOOKUP(A31,研讨课!$A$2:$H$330,8,FALSE))</f>
        <v>6.5</v>
      </c>
      <c r="J31" s="28">
        <v>38.8349514563107</v>
      </c>
      <c r="K31" s="28">
        <f>0</f>
        <v>0</v>
      </c>
      <c r="L31" s="28">
        <f>VLOOKUP(A31,Pre加分!$A$1:$J$333,10,FALSE)</f>
        <v>1</v>
      </c>
      <c r="M31" s="29">
        <f>MIN(5,0.4*I31+0.01*J31+K31+L31)</f>
        <v>3.98834951456311</v>
      </c>
      <c r="N31" s="29">
        <f>M31+H31</f>
        <v>97.2482817065256</v>
      </c>
      <c r="O31" s="26">
        <f t="shared" si="0"/>
        <v>97</v>
      </c>
    </row>
    <row r="32" spans="1:15">
      <c r="A32" s="28">
        <v>18373214</v>
      </c>
      <c r="B32" s="28" t="s">
        <v>45</v>
      </c>
      <c r="C32" s="28" t="str">
        <f>VLOOKUP(A32,强测!$A$1:$C$333,3,FALSE)</f>
        <v>王旭</v>
      </c>
      <c r="D32" s="29">
        <f>VLOOKUP(A32,exp!$A$1:$R$333,18,FALSE)</f>
        <v>28.0492648037187</v>
      </c>
      <c r="E32" s="28">
        <v>1100.2692</v>
      </c>
      <c r="F32" s="28">
        <f>VLOOKUP(A32,作业提交情况!$A$1:$Q$333,17,FALSE)</f>
        <v>0</v>
      </c>
      <c r="G32" s="29">
        <f>VLOOKUP(A32,blog!$A$1:$G$333,6,FALSE)</f>
        <v>366.8</v>
      </c>
      <c r="H32" s="29">
        <f>D32+E32/12*0.6+G32/4*0.1</f>
        <v>92.2327248037187</v>
      </c>
      <c r="I32" s="28">
        <f>MIN(10,VLOOKUP(A32,研讨课!$A$2:$H$330,8,FALSE))</f>
        <v>10</v>
      </c>
      <c r="J32" s="28">
        <v>21.3592233009709</v>
      </c>
      <c r="K32" s="28">
        <f>0</f>
        <v>0</v>
      </c>
      <c r="L32" s="28">
        <f>VLOOKUP(A32,Pre加分!$A$1:$J$333,10,FALSE)</f>
        <v>1</v>
      </c>
      <c r="M32" s="29">
        <f>MIN(5,0.4*I32+0.01*J32+K32+L32)</f>
        <v>5</v>
      </c>
      <c r="N32" s="29">
        <f>M32+H32</f>
        <v>97.2327248037187</v>
      </c>
      <c r="O32" s="26">
        <f t="shared" si="0"/>
        <v>97</v>
      </c>
    </row>
    <row r="33" spans="1:15">
      <c r="A33" s="28">
        <v>18373531</v>
      </c>
      <c r="B33" s="28" t="s">
        <v>46</v>
      </c>
      <c r="C33" s="28" t="str">
        <f>VLOOKUP(A33,强测!$A$1:$C$333,3,FALSE)</f>
        <v>吴际</v>
      </c>
      <c r="D33" s="29">
        <f>VLOOKUP(A33,exp!$A$1:$R$333,18,FALSE)</f>
        <v>28.5705112700645</v>
      </c>
      <c r="E33" s="28">
        <v>1126.2296</v>
      </c>
      <c r="F33" s="28">
        <f>VLOOKUP(A33,作业提交情况!$A$1:$Q$333,17,FALSE)</f>
        <v>0</v>
      </c>
      <c r="G33" s="29">
        <f>VLOOKUP(A33,blog!$A$1:$G$333,6,FALSE)</f>
        <v>284.5</v>
      </c>
      <c r="H33" s="29">
        <f>D33+E33/12*0.6+G33/4*0.1</f>
        <v>91.9944912700645</v>
      </c>
      <c r="I33" s="28">
        <f>MIN(10,VLOOKUP(A33,研讨课!$A$2:$H$330,8,FALSE))</f>
        <v>10</v>
      </c>
      <c r="J33" s="28">
        <v>4.85436893203883</v>
      </c>
      <c r="K33" s="28">
        <v>1</v>
      </c>
      <c r="L33" s="28">
        <f>VLOOKUP(A33,Pre加分!$A$1:$J$333,10,FALSE)</f>
        <v>1</v>
      </c>
      <c r="M33" s="29">
        <f>MIN(5,0.4*I33+0.01*J33+K33+L33)</f>
        <v>5</v>
      </c>
      <c r="N33" s="29">
        <f>M33+H33</f>
        <v>96.9944912700645</v>
      </c>
      <c r="O33" s="26">
        <f t="shared" si="0"/>
        <v>97</v>
      </c>
    </row>
    <row r="34" spans="1:15">
      <c r="A34" s="28">
        <v>18377347</v>
      </c>
      <c r="B34" s="28" t="s">
        <v>47</v>
      </c>
      <c r="C34" s="28" t="str">
        <f>VLOOKUP(A34,强测!$A$1:$C$333,3,FALSE)</f>
        <v>诸彤宇</v>
      </c>
      <c r="D34" s="29">
        <f>VLOOKUP(A34,exp!$A$1:$R$333,18,FALSE)</f>
        <v>24.8422596867865</v>
      </c>
      <c r="E34" s="28">
        <v>1179.7582</v>
      </c>
      <c r="F34" s="28">
        <f>VLOOKUP(A34,作业提交情况!$A$1:$Q$333,17,FALSE)</f>
        <v>0</v>
      </c>
      <c r="G34" s="29">
        <f>VLOOKUP(A34,blog!$A$1:$G$333,6,FALSE)</f>
        <v>375</v>
      </c>
      <c r="H34" s="29">
        <f>D34+E34/12*0.6+G34/4*0.1</f>
        <v>93.2051696867865</v>
      </c>
      <c r="I34" s="28">
        <f>MIN(10,VLOOKUP(A34,研讨课!$A$2:$H$330,8,FALSE))</f>
        <v>6.5</v>
      </c>
      <c r="J34" s="28">
        <v>0</v>
      </c>
      <c r="K34" s="28">
        <f>0</f>
        <v>0</v>
      </c>
      <c r="L34" s="28">
        <f>VLOOKUP(A34,Pre加分!$A$1:$J$333,10,FALSE)</f>
        <v>1</v>
      </c>
      <c r="M34" s="29">
        <f>MIN(5,0.4*I34+0.01*J34+K34+L34)</f>
        <v>3.6</v>
      </c>
      <c r="N34" s="29">
        <f>M34+H34</f>
        <v>96.8051696867865</v>
      </c>
      <c r="O34" s="26">
        <f t="shared" si="0"/>
        <v>97</v>
      </c>
    </row>
    <row r="35" spans="1:15">
      <c r="A35" s="28">
        <v>18373173</v>
      </c>
      <c r="B35" s="28" t="s">
        <v>48</v>
      </c>
      <c r="C35" s="28" t="str">
        <f>VLOOKUP(A35,强测!$A$1:$C$333,3,FALSE)</f>
        <v>荣文戈</v>
      </c>
      <c r="D35" s="29">
        <f>VLOOKUP(A35,exp!$A$1:$R$333,18,FALSE)</f>
        <v>26.132661721313</v>
      </c>
      <c r="E35" s="28">
        <v>1166.3581</v>
      </c>
      <c r="F35" s="28">
        <f>VLOOKUP(A35,作业提交情况!$A$1:$Q$333,17,FALSE)</f>
        <v>0</v>
      </c>
      <c r="G35" s="29">
        <f>VLOOKUP(A35,blog!$A$1:$G$333,6,FALSE)</f>
        <v>283.5</v>
      </c>
      <c r="H35" s="29">
        <f>D35+E35/12*0.6+G35/4*0.1</f>
        <v>91.538066721313</v>
      </c>
      <c r="I35" s="28">
        <f>MIN(10,VLOOKUP(A35,研讨课!$A$2:$H$330,8,FALSE))</f>
        <v>10</v>
      </c>
      <c r="J35" s="28">
        <v>90.2912621359223</v>
      </c>
      <c r="K35" s="28">
        <v>1</v>
      </c>
      <c r="L35" s="28">
        <f>VLOOKUP(A35,Pre加分!$A$1:$J$333,10,FALSE)</f>
        <v>1</v>
      </c>
      <c r="M35" s="29">
        <f>MIN(5,0.4*I35+0.01*J35+K35+L35)</f>
        <v>5</v>
      </c>
      <c r="N35" s="29">
        <f>M35+H35</f>
        <v>96.538066721313</v>
      </c>
      <c r="O35" s="26">
        <f t="shared" si="0"/>
        <v>97</v>
      </c>
    </row>
    <row r="36" spans="1:15">
      <c r="A36" s="28">
        <v>18373184</v>
      </c>
      <c r="B36" s="28" t="s">
        <v>49</v>
      </c>
      <c r="C36" s="28" t="str">
        <f>VLOOKUP(A36,强测!$A$1:$C$333,3,FALSE)</f>
        <v>诸彤宇</v>
      </c>
      <c r="D36" s="29">
        <f>VLOOKUP(A36,exp!$A$1:$R$333,18,FALSE)</f>
        <v>26.9961814541057</v>
      </c>
      <c r="E36" s="28">
        <v>1158.2732</v>
      </c>
      <c r="F36" s="28">
        <f>VLOOKUP(A36,作业提交情况!$A$1:$Q$333,17,FALSE)</f>
        <v>0</v>
      </c>
      <c r="G36" s="29">
        <f>VLOOKUP(A36,blog!$A$1:$G$333,6,FALSE)</f>
        <v>344.5</v>
      </c>
      <c r="H36" s="29">
        <f>D36+E36/12*0.6+G36/4*0.1</f>
        <v>93.5223414541057</v>
      </c>
      <c r="I36" s="28">
        <f>MIN(10,VLOOKUP(A36,研讨课!$A$2:$H$330,8,FALSE))</f>
        <v>5</v>
      </c>
      <c r="J36" s="28">
        <v>0</v>
      </c>
      <c r="K36" s="28">
        <f>0</f>
        <v>0</v>
      </c>
      <c r="L36" s="28">
        <f>VLOOKUP(A36,Pre加分!$A$1:$J$333,10,FALSE)</f>
        <v>1</v>
      </c>
      <c r="M36" s="29">
        <f>MIN(5,0.4*I36+0.01*J36+K36+L36)</f>
        <v>3</v>
      </c>
      <c r="N36" s="29">
        <f>M36+H36</f>
        <v>96.5223414541057</v>
      </c>
      <c r="O36" s="26">
        <f t="shared" si="0"/>
        <v>97</v>
      </c>
    </row>
    <row r="37" spans="1:15">
      <c r="A37" s="28">
        <v>18231122</v>
      </c>
      <c r="B37" s="28" t="s">
        <v>50</v>
      </c>
      <c r="C37" s="28" t="str">
        <f>VLOOKUP(A37,强测!$A$1:$C$333,3,FALSE)</f>
        <v>诸彤宇</v>
      </c>
      <c r="D37" s="29">
        <f>VLOOKUP(A37,exp!$A$1:$R$333,18,FALSE)</f>
        <v>26.1393191370446</v>
      </c>
      <c r="E37" s="28">
        <v>1154.92629999999</v>
      </c>
      <c r="F37" s="28">
        <f>VLOOKUP(A37,作业提交情况!$A$1:$Q$333,17,FALSE)</f>
        <v>0</v>
      </c>
      <c r="G37" s="29">
        <f>VLOOKUP(A37,blog!$A$1:$G$333,6,FALSE)</f>
        <v>365.55</v>
      </c>
      <c r="H37" s="29">
        <f>D37+E37/12*0.6+G37/4*0.1</f>
        <v>93.0243841370441</v>
      </c>
      <c r="I37" s="28">
        <f>MIN(10,VLOOKUP(A37,研讨课!$A$2:$H$330,8,FALSE))</f>
        <v>6</v>
      </c>
      <c r="J37" s="28">
        <v>1.94174757281553</v>
      </c>
      <c r="K37" s="28">
        <f>0</f>
        <v>0</v>
      </c>
      <c r="L37" s="28">
        <f>VLOOKUP(A37,Pre加分!$A$1:$J$333,10,FALSE)</f>
        <v>1</v>
      </c>
      <c r="M37" s="29">
        <f>MIN(5,0.4*I37+0.01*J37+K37+L37)</f>
        <v>3.41941747572816</v>
      </c>
      <c r="N37" s="29">
        <f>M37+H37</f>
        <v>96.4438016127723</v>
      </c>
      <c r="O37" s="26">
        <f t="shared" si="0"/>
        <v>96</v>
      </c>
    </row>
    <row r="38" spans="1:15">
      <c r="A38" s="28">
        <v>18231111</v>
      </c>
      <c r="B38" s="28" t="s">
        <v>51</v>
      </c>
      <c r="C38" s="28" t="str">
        <f>VLOOKUP(A38,强测!$A$1:$C$333,3,FALSE)</f>
        <v>王旭</v>
      </c>
      <c r="D38" s="29">
        <f>VLOOKUP(A38,exp!$A$1:$R$333,18,FALSE)</f>
        <v>26.1969908189141</v>
      </c>
      <c r="E38" s="28">
        <v>1135.3215</v>
      </c>
      <c r="F38" s="28">
        <f>VLOOKUP(A38,作业提交情况!$A$1:$Q$333,17,FALSE)</f>
        <v>0</v>
      </c>
      <c r="G38" s="29">
        <f>VLOOKUP(A38,blog!$A$1:$G$333,6,FALSE)</f>
        <v>348.6</v>
      </c>
      <c r="H38" s="29">
        <f>D38+E38/12*0.6+G38/4*0.1</f>
        <v>91.6780658189141</v>
      </c>
      <c r="I38" s="28">
        <f>MIN(10,VLOOKUP(A38,研讨课!$A$2:$H$330,8,FALSE))</f>
        <v>9</v>
      </c>
      <c r="J38" s="28">
        <v>5.8252427184466</v>
      </c>
      <c r="K38" s="28">
        <f>0</f>
        <v>0</v>
      </c>
      <c r="L38" s="28">
        <f>VLOOKUP(A38,Pre加分!$A$1:$J$333,10,FALSE)</f>
        <v>1</v>
      </c>
      <c r="M38" s="29">
        <f>MIN(5,0.4*I38+0.01*J38+K38+L38)</f>
        <v>4.65825242718447</v>
      </c>
      <c r="N38" s="29">
        <f>M38+H38</f>
        <v>96.3363182460986</v>
      </c>
      <c r="O38" s="26">
        <f t="shared" si="0"/>
        <v>96</v>
      </c>
    </row>
    <row r="39" spans="1:15">
      <c r="A39" s="28">
        <v>17377280</v>
      </c>
      <c r="B39" s="28" t="s">
        <v>52</v>
      </c>
      <c r="C39" s="28" t="str">
        <f>VLOOKUP(A39,强测!$A$1:$C$333,3,FALSE)</f>
        <v>吴际</v>
      </c>
      <c r="D39" s="29">
        <f>VLOOKUP(A39,exp!$A$1:$R$333,18,FALSE)</f>
        <v>26.8284017119334</v>
      </c>
      <c r="E39" s="28">
        <v>1103.92729999999</v>
      </c>
      <c r="F39" s="28">
        <f>VLOOKUP(A39,作业提交情况!$A$1:$Q$333,17,FALSE)</f>
        <v>0</v>
      </c>
      <c r="G39" s="29">
        <f>VLOOKUP(A39,blog!$A$1:$G$333,6,FALSE)</f>
        <v>363</v>
      </c>
      <c r="H39" s="29">
        <f>D39+E39/12*0.6+G39/4*0.1</f>
        <v>91.0997667119329</v>
      </c>
      <c r="I39" s="28">
        <f>MIN(10,VLOOKUP(A39,研讨课!$A$2:$H$330,8,FALSE))</f>
        <v>10</v>
      </c>
      <c r="J39" s="28">
        <v>2.9126213592233</v>
      </c>
      <c r="K39" s="28">
        <f>0</f>
        <v>0</v>
      </c>
      <c r="L39" s="28">
        <f>VLOOKUP(A39,Pre加分!$A$1:$J$333,10,FALSE)</f>
        <v>1</v>
      </c>
      <c r="M39" s="29">
        <f>MIN(5,0.4*I39+0.01*J39+K39+L39)</f>
        <v>5</v>
      </c>
      <c r="N39" s="29">
        <f>M39+H39</f>
        <v>96.0997667119329</v>
      </c>
      <c r="O39" s="26">
        <f t="shared" si="0"/>
        <v>96</v>
      </c>
    </row>
    <row r="40" spans="1:15">
      <c r="A40" s="28">
        <v>18373636</v>
      </c>
      <c r="B40" s="28" t="s">
        <v>53</v>
      </c>
      <c r="C40" s="28" t="str">
        <f>VLOOKUP(A40,强测!$A$1:$C$333,3,FALSE)</f>
        <v>王旭</v>
      </c>
      <c r="D40" s="29">
        <f>VLOOKUP(A40,exp!$A$1:$R$333,18,FALSE)</f>
        <v>27.9521870119571</v>
      </c>
      <c r="E40" s="28">
        <v>1101.2164</v>
      </c>
      <c r="F40" s="28">
        <f>VLOOKUP(A40,作业提交情况!$A$1:$Q$333,17,FALSE)</f>
        <v>0</v>
      </c>
      <c r="G40" s="29">
        <f>VLOOKUP(A40,blog!$A$1:$G$333,6,FALSE)</f>
        <v>321.4</v>
      </c>
      <c r="H40" s="29">
        <f>D40+E40/12*0.6+G40/4*0.1</f>
        <v>91.0480070119571</v>
      </c>
      <c r="I40" s="28">
        <f>MIN(10,VLOOKUP(A40,研讨课!$A$2:$H$330,8,FALSE))</f>
        <v>8.5</v>
      </c>
      <c r="J40" s="28">
        <v>17.4757281553398</v>
      </c>
      <c r="K40" s="28">
        <v>1</v>
      </c>
      <c r="L40" s="28">
        <f>VLOOKUP(A40,Pre加分!$A$1:$J$333,10,FALSE)</f>
        <v>1</v>
      </c>
      <c r="M40" s="29">
        <f>MIN(5,0.4*I40+0.01*J40+K40+L40)</f>
        <v>5</v>
      </c>
      <c r="N40" s="29">
        <f>M40+H40</f>
        <v>96.0480070119571</v>
      </c>
      <c r="O40" s="26">
        <f t="shared" si="0"/>
        <v>96</v>
      </c>
    </row>
    <row r="41" spans="1:15">
      <c r="A41" s="28">
        <v>18376161</v>
      </c>
      <c r="B41" s="28" t="s">
        <v>54</v>
      </c>
      <c r="C41" s="28" t="str">
        <f>VLOOKUP(A41,强测!$A$1:$C$333,3,FALSE)</f>
        <v>纪一鹏</v>
      </c>
      <c r="D41" s="29">
        <f>VLOOKUP(A41,exp!$A$1:$R$333,18,FALSE)</f>
        <v>27.3778367410336</v>
      </c>
      <c r="E41" s="28">
        <v>1169.5672</v>
      </c>
      <c r="F41" s="28">
        <f>VLOOKUP(A41,作业提交情况!$A$1:$Q$333,17,FALSE)</f>
        <v>0</v>
      </c>
      <c r="G41" s="29">
        <f>VLOOKUP(A41,blog!$A$1:$G$333,6,FALSE)</f>
        <v>342</v>
      </c>
      <c r="H41" s="29">
        <f>D41+E41/12*0.6+G41/4*0.1</f>
        <v>94.4061967410336</v>
      </c>
      <c r="I41" s="28">
        <f>MIN(10,VLOOKUP(A41,研讨课!$A$2:$H$330,8,FALSE))</f>
        <v>0.5</v>
      </c>
      <c r="J41" s="28">
        <v>29.126213592233</v>
      </c>
      <c r="K41" s="28">
        <f>0</f>
        <v>0</v>
      </c>
      <c r="L41" s="28">
        <f>VLOOKUP(A41,Pre加分!$A$1:$J$333,10,FALSE)</f>
        <v>1</v>
      </c>
      <c r="M41" s="29">
        <f>MIN(5,0.4*I41+0.01*J41+K41+L41)</f>
        <v>1.49126213592233</v>
      </c>
      <c r="N41" s="29">
        <f>M41+H41</f>
        <v>95.8974588769559</v>
      </c>
      <c r="O41" s="26">
        <f t="shared" si="0"/>
        <v>96</v>
      </c>
    </row>
    <row r="42" spans="1:15">
      <c r="A42" s="28">
        <v>18373377</v>
      </c>
      <c r="B42" s="28" t="s">
        <v>55</v>
      </c>
      <c r="C42" s="28" t="str">
        <f>VLOOKUP(A42,强测!$A$1:$C$333,3,FALSE)</f>
        <v>纪一鹏</v>
      </c>
      <c r="D42" s="29">
        <f>VLOOKUP(A42,exp!$A$1:$R$333,18,FALSE)</f>
        <v>27.1114846691497</v>
      </c>
      <c r="E42" s="28">
        <v>1180.2295</v>
      </c>
      <c r="F42" s="28">
        <f>VLOOKUP(A42,作业提交情况!$A$1:$Q$333,17,FALSE)</f>
        <v>0</v>
      </c>
      <c r="G42" s="29">
        <f>VLOOKUP(A42,blog!$A$1:$G$333,6,FALSE)</f>
        <v>346.5</v>
      </c>
      <c r="H42" s="29">
        <f>D42+E42/12*0.6+G42/4*0.1</f>
        <v>94.7854596691497</v>
      </c>
      <c r="I42" s="28">
        <f>MIN(10,VLOOKUP(A42,研讨课!$A$2:$H$330,8,FALSE))</f>
        <v>0</v>
      </c>
      <c r="J42" s="28">
        <v>0</v>
      </c>
      <c r="K42" s="28">
        <f>0</f>
        <v>0</v>
      </c>
      <c r="L42" s="28">
        <f>VLOOKUP(A42,Pre加分!$A$1:$J$333,10,FALSE)</f>
        <v>1</v>
      </c>
      <c r="M42" s="29">
        <f>MIN(5,0.4*I42+0.01*J42+K42+L42)</f>
        <v>1</v>
      </c>
      <c r="N42" s="29">
        <f>M42+H42</f>
        <v>95.7854596691497</v>
      </c>
      <c r="O42" s="26">
        <f t="shared" si="0"/>
        <v>96</v>
      </c>
    </row>
    <row r="43" spans="1:15">
      <c r="A43" s="28">
        <v>18373580</v>
      </c>
      <c r="B43" s="28" t="s">
        <v>56</v>
      </c>
      <c r="C43" s="28" t="str">
        <f>VLOOKUP(A43,强测!$A$1:$C$333,3,FALSE)</f>
        <v>荣文戈</v>
      </c>
      <c r="D43" s="29">
        <f>VLOOKUP(A43,exp!$A$1:$R$333,18,FALSE)</f>
        <v>26.2368902630518</v>
      </c>
      <c r="E43" s="28">
        <v>1112.6487</v>
      </c>
      <c r="F43" s="28">
        <f>VLOOKUP(A43,作业提交情况!$A$1:$Q$333,17,FALSE)</f>
        <v>0</v>
      </c>
      <c r="G43" s="29">
        <f>VLOOKUP(A43,blog!$A$1:$G$333,6,FALSE)</f>
        <v>379.1</v>
      </c>
      <c r="H43" s="29">
        <f>D43+E43/12*0.6+G43/4*0.1</f>
        <v>91.3468252630518</v>
      </c>
      <c r="I43" s="28">
        <f>MIN(10,VLOOKUP(A43,研讨课!$A$2:$H$330,8,FALSE))</f>
        <v>7.5</v>
      </c>
      <c r="J43" s="28">
        <v>28.1553398058252</v>
      </c>
      <c r="K43" s="28">
        <f>0</f>
        <v>0</v>
      </c>
      <c r="L43" s="28">
        <f>VLOOKUP(A43,Pre加分!$A$1:$J$333,10,FALSE)</f>
        <v>1</v>
      </c>
      <c r="M43" s="29">
        <f>MIN(5,0.4*I43+0.01*J43+K43+L43)</f>
        <v>4.28155339805825</v>
      </c>
      <c r="N43" s="29">
        <f>M43+H43</f>
        <v>95.6283786611101</v>
      </c>
      <c r="O43" s="26">
        <f t="shared" si="0"/>
        <v>96</v>
      </c>
    </row>
    <row r="44" spans="1:15">
      <c r="A44" s="28">
        <v>18373444</v>
      </c>
      <c r="B44" s="28" t="s">
        <v>57</v>
      </c>
      <c r="C44" s="28" t="str">
        <f>VLOOKUP(A44,强测!$A$1:$C$333,3,FALSE)</f>
        <v>荣文戈</v>
      </c>
      <c r="D44" s="29">
        <f>VLOOKUP(A44,exp!$A$1:$R$333,18,FALSE)</f>
        <v>25.6427231931029</v>
      </c>
      <c r="E44" s="28">
        <v>1182.4468</v>
      </c>
      <c r="F44" s="28">
        <f>VLOOKUP(A44,作业提交情况!$A$1:$Q$333,17,FALSE)</f>
        <v>0</v>
      </c>
      <c r="G44" s="29">
        <f>VLOOKUP(A44,blog!$A$1:$G$333,6,FALSE)</f>
        <v>283.6</v>
      </c>
      <c r="H44" s="29">
        <f>D44+E44/12*0.6+G44/4*0.1</f>
        <v>91.8550631931029</v>
      </c>
      <c r="I44" s="28">
        <f>MIN(10,VLOOKUP(A44,研讨课!$A$2:$H$330,8,FALSE))</f>
        <v>6.5</v>
      </c>
      <c r="J44" s="28">
        <v>9.70873786407767</v>
      </c>
      <c r="K44" s="28">
        <f>0</f>
        <v>0</v>
      </c>
      <c r="L44" s="28">
        <f>VLOOKUP(A44,Pre加分!$A$1:$J$333,10,FALSE)</f>
        <v>1</v>
      </c>
      <c r="M44" s="29">
        <f>MIN(5,0.4*I44+0.01*J44+K44+L44)</f>
        <v>3.69708737864078</v>
      </c>
      <c r="N44" s="29">
        <f>M44+H44</f>
        <v>95.5521505717437</v>
      </c>
      <c r="O44" s="26">
        <f t="shared" si="0"/>
        <v>96</v>
      </c>
    </row>
    <row r="45" spans="1:15">
      <c r="A45" s="28">
        <v>18373803</v>
      </c>
      <c r="B45" s="28" t="s">
        <v>58</v>
      </c>
      <c r="C45" s="28" t="str">
        <f>VLOOKUP(A45,强测!$A$1:$C$333,3,FALSE)</f>
        <v>吴际</v>
      </c>
      <c r="D45" s="29">
        <f>VLOOKUP(A45,exp!$A$1:$R$333,18,FALSE)</f>
        <v>26.8899340127345</v>
      </c>
      <c r="E45" s="28">
        <v>1107.9745</v>
      </c>
      <c r="F45" s="28">
        <f>VLOOKUP(A45,作业提交情况!$A$1:$Q$333,17,FALSE)</f>
        <v>0</v>
      </c>
      <c r="G45" s="29">
        <f>VLOOKUP(A45,blog!$A$1:$G$333,6,FALSE)</f>
        <v>345.2</v>
      </c>
      <c r="H45" s="29">
        <f>D45+E45/12*0.6+G45/4*0.1</f>
        <v>90.9186590127345</v>
      </c>
      <c r="I45" s="28">
        <f>MIN(10,VLOOKUP(A45,研讨课!$A$2:$H$330,8,FALSE))</f>
        <v>9</v>
      </c>
      <c r="J45" s="28">
        <v>0.970873786407767</v>
      </c>
      <c r="K45" s="28">
        <f>0</f>
        <v>0</v>
      </c>
      <c r="L45" s="28">
        <f>VLOOKUP(A45,Pre加分!$A$1:$J$333,10,FALSE)</f>
        <v>1</v>
      </c>
      <c r="M45" s="29">
        <f>MIN(5,0.4*I45+0.01*J45+K45+L45)</f>
        <v>4.60970873786408</v>
      </c>
      <c r="N45" s="29">
        <f>M45+H45</f>
        <v>95.5283677505986</v>
      </c>
      <c r="O45" s="26">
        <f t="shared" si="0"/>
        <v>96</v>
      </c>
    </row>
    <row r="46" spans="1:15">
      <c r="A46" s="28">
        <v>18373625</v>
      </c>
      <c r="B46" s="28" t="s">
        <v>59</v>
      </c>
      <c r="C46" s="28" t="str">
        <f>VLOOKUP(A46,强测!$A$1:$C$333,3,FALSE)</f>
        <v>荣文戈</v>
      </c>
      <c r="D46" s="29">
        <f>VLOOKUP(A46,exp!$A$1:$R$333,18,FALSE)</f>
        <v>27.1311964077215</v>
      </c>
      <c r="E46" s="28">
        <v>1122.9671</v>
      </c>
      <c r="F46" s="28">
        <f>VLOOKUP(A46,作业提交情况!$A$1:$Q$333,17,FALSE)</f>
        <v>0</v>
      </c>
      <c r="G46" s="29">
        <f>VLOOKUP(A46,blog!$A$1:$G$333,6,FALSE)</f>
        <v>344.7</v>
      </c>
      <c r="H46" s="29">
        <f>D46+E46/12*0.6+G46/4*0.1</f>
        <v>91.8970514077215</v>
      </c>
      <c r="I46" s="28">
        <f>MIN(10,VLOOKUP(A46,研讨课!$A$2:$H$330,8,FALSE))</f>
        <v>6.5</v>
      </c>
      <c r="J46" s="28">
        <v>1.94174757281553</v>
      </c>
      <c r="K46" s="28">
        <f>0</f>
        <v>0</v>
      </c>
      <c r="L46" s="28">
        <f>VLOOKUP(A46,Pre加分!$A$1:$J$333,10,FALSE)</f>
        <v>1</v>
      </c>
      <c r="M46" s="29">
        <f>MIN(5,0.4*I46+0.01*J46+K46+L46)</f>
        <v>3.61941747572816</v>
      </c>
      <c r="N46" s="29">
        <f>M46+H46</f>
        <v>95.5164688834497</v>
      </c>
      <c r="O46" s="26">
        <f t="shared" si="0"/>
        <v>96</v>
      </c>
    </row>
    <row r="47" spans="1:15">
      <c r="A47" s="28">
        <v>18373688</v>
      </c>
      <c r="B47" s="28" t="s">
        <v>60</v>
      </c>
      <c r="C47" s="28" t="str">
        <f>VLOOKUP(A47,强测!$A$1:$C$333,3,FALSE)</f>
        <v>王旭</v>
      </c>
      <c r="D47" s="29">
        <f>VLOOKUP(A47,exp!$A$1:$R$333,18,FALSE)</f>
        <v>26.982140550522</v>
      </c>
      <c r="E47" s="28">
        <v>1163.3016</v>
      </c>
      <c r="F47" s="28">
        <f>VLOOKUP(A47,作业提交情况!$A$1:$Q$333,17,FALSE)</f>
        <v>0</v>
      </c>
      <c r="G47" s="29">
        <f>VLOOKUP(A47,blog!$A$1:$G$333,6,FALSE)</f>
        <v>315</v>
      </c>
      <c r="H47" s="29">
        <f>D47+E47/12*0.6+G47/4*0.1</f>
        <v>93.022220550522</v>
      </c>
      <c r="I47" s="28">
        <f>MIN(10,VLOOKUP(A47,研讨课!$A$2:$H$330,8,FALSE))</f>
        <v>3</v>
      </c>
      <c r="J47" s="28">
        <v>0.970873786407767</v>
      </c>
      <c r="K47" s="28">
        <f>0</f>
        <v>0</v>
      </c>
      <c r="L47" s="28">
        <f>VLOOKUP(A47,Pre加分!$A$1:$J$333,10,FALSE)</f>
        <v>1</v>
      </c>
      <c r="M47" s="29">
        <f>MIN(5,0.4*I47+0.01*J47+K47+L47)</f>
        <v>2.20970873786408</v>
      </c>
      <c r="N47" s="29">
        <f>M47+H47</f>
        <v>95.2319292883861</v>
      </c>
      <c r="O47" s="26">
        <f t="shared" si="0"/>
        <v>95</v>
      </c>
    </row>
    <row r="48" spans="1:15">
      <c r="A48" s="28">
        <v>18373201</v>
      </c>
      <c r="B48" s="28" t="s">
        <v>61</v>
      </c>
      <c r="C48" s="28" t="str">
        <f>VLOOKUP(A48,强测!$A$1:$C$333,3,FALSE)</f>
        <v>纪一鹏</v>
      </c>
      <c r="D48" s="29">
        <f>VLOOKUP(A48,exp!$A$1:$R$333,18,FALSE)</f>
        <v>27.4044670358534</v>
      </c>
      <c r="E48" s="28">
        <v>1155.5718</v>
      </c>
      <c r="F48" s="28">
        <f>VLOOKUP(A48,作业提交情况!$A$1:$Q$333,17,FALSE)</f>
        <v>0</v>
      </c>
      <c r="G48" s="29">
        <f>VLOOKUP(A48,blog!$A$1:$G$333,6,FALSE)</f>
        <v>360.3</v>
      </c>
      <c r="H48" s="29">
        <f>D48+E48/12*0.6+G48/4*0.1</f>
        <v>94.1905570358534</v>
      </c>
      <c r="I48" s="28">
        <f>MIN(10,VLOOKUP(A48,研讨课!$A$2:$H$330,8,FALSE))</f>
        <v>0</v>
      </c>
      <c r="J48" s="28">
        <v>1.94174757281553</v>
      </c>
      <c r="K48" s="28">
        <f>0</f>
        <v>0</v>
      </c>
      <c r="L48" s="28">
        <f>VLOOKUP(A48,Pre加分!$A$1:$J$333,10,FALSE)</f>
        <v>1</v>
      </c>
      <c r="M48" s="29">
        <f>MIN(5,0.4*I48+0.01*J48+K48+L48)</f>
        <v>1.01941747572816</v>
      </c>
      <c r="N48" s="29">
        <f>M48+H48</f>
        <v>95.2099745115816</v>
      </c>
      <c r="O48" s="26">
        <f t="shared" si="0"/>
        <v>95</v>
      </c>
    </row>
    <row r="49" spans="1:15">
      <c r="A49" s="28">
        <v>18373502</v>
      </c>
      <c r="B49" s="28" t="s">
        <v>62</v>
      </c>
      <c r="C49" s="28" t="str">
        <f>VLOOKUP(A49,强测!$A$1:$C$333,3,FALSE)</f>
        <v>吴际</v>
      </c>
      <c r="D49" s="29">
        <f>VLOOKUP(A49,exp!$A$1:$R$333,18,FALSE)</f>
        <v>27.1727939328459</v>
      </c>
      <c r="E49" s="28">
        <v>1083.5813</v>
      </c>
      <c r="F49" s="28">
        <f>VLOOKUP(A49,作业提交情况!$A$1:$Q$333,17,FALSE)</f>
        <v>0</v>
      </c>
      <c r="G49" s="29">
        <f>VLOOKUP(A49,blog!$A$1:$G$333,6,FALSE)</f>
        <v>352</v>
      </c>
      <c r="H49" s="29">
        <f>D49+E49/12*0.6+G49/4*0.1</f>
        <v>90.1518589328459</v>
      </c>
      <c r="I49" s="28">
        <f>MIN(10,VLOOKUP(A49,研讨课!$A$2:$H$330,8,FALSE))</f>
        <v>10</v>
      </c>
      <c r="J49" s="28">
        <v>4.85436893203883</v>
      </c>
      <c r="K49" s="28">
        <f>0</f>
        <v>0</v>
      </c>
      <c r="L49" s="28">
        <f>VLOOKUP(A49,Pre加分!$A$1:$J$333,10,FALSE)</f>
        <v>1</v>
      </c>
      <c r="M49" s="29">
        <f>MIN(5,0.4*I49+0.01*J49+K49+L49)</f>
        <v>5</v>
      </c>
      <c r="N49" s="29">
        <f>M49+H49</f>
        <v>95.1518589328459</v>
      </c>
      <c r="O49" s="26">
        <f t="shared" si="0"/>
        <v>95</v>
      </c>
    </row>
    <row r="50" spans="1:15">
      <c r="A50" s="28">
        <v>18231115</v>
      </c>
      <c r="B50" s="28" t="s">
        <v>63</v>
      </c>
      <c r="C50" s="28" t="str">
        <f>VLOOKUP(A50,强测!$A$1:$C$333,3,FALSE)</f>
        <v>纪一鹏</v>
      </c>
      <c r="D50" s="29">
        <f>VLOOKUP(A50,exp!$A$1:$R$333,18,FALSE)</f>
        <v>24.3926266573702</v>
      </c>
      <c r="E50" s="28">
        <v>1186.9458</v>
      </c>
      <c r="F50" s="28">
        <f>VLOOKUP(A50,作业提交情况!$A$1:$Q$333,17,FALSE)</f>
        <v>0</v>
      </c>
      <c r="G50" s="29">
        <f>VLOOKUP(A50,blog!$A$1:$G$333,6,FALSE)</f>
        <v>361.3</v>
      </c>
      <c r="H50" s="29">
        <f>D50+E50/12*0.6+G50/4*0.1</f>
        <v>92.7724166573702</v>
      </c>
      <c r="I50" s="28">
        <f>MIN(10,VLOOKUP(A50,研讨课!$A$2:$H$330,8,FALSE))</f>
        <v>3</v>
      </c>
      <c r="J50" s="28">
        <v>0</v>
      </c>
      <c r="K50" s="28">
        <f>0</f>
        <v>0</v>
      </c>
      <c r="L50" s="28">
        <f>VLOOKUP(A50,Pre加分!$A$1:$J$333,10,FALSE)</f>
        <v>1</v>
      </c>
      <c r="M50" s="29">
        <f>MIN(5,0.4*I50+0.01*J50+K50+L50)</f>
        <v>2.2</v>
      </c>
      <c r="N50" s="29">
        <f>M50+H50</f>
        <v>94.9724166573702</v>
      </c>
      <c r="O50" s="26">
        <f t="shared" si="0"/>
        <v>95</v>
      </c>
    </row>
    <row r="51" spans="1:15">
      <c r="A51" s="28">
        <v>18373204</v>
      </c>
      <c r="B51" s="28" t="s">
        <v>64</v>
      </c>
      <c r="C51" s="28" t="str">
        <f>VLOOKUP(A51,强测!$A$1:$C$333,3,FALSE)</f>
        <v>王旭</v>
      </c>
      <c r="D51" s="29">
        <f>VLOOKUP(A51,exp!$A$1:$R$333,18,FALSE)</f>
        <v>22.1379836908843</v>
      </c>
      <c r="E51" s="28">
        <v>1165.11</v>
      </c>
      <c r="F51" s="28">
        <f>VLOOKUP(A51,作业提交情况!$A$1:$Q$333,17,FALSE)</f>
        <v>0</v>
      </c>
      <c r="G51" s="29">
        <f>VLOOKUP(A51,blog!$A$1:$G$333,6,FALSE)</f>
        <v>379</v>
      </c>
      <c r="H51" s="29">
        <f>D51+E51/12*0.6+G51/4*0.1</f>
        <v>89.8684836908843</v>
      </c>
      <c r="I51" s="28">
        <f>MIN(10,VLOOKUP(A51,研讨课!$A$2:$H$330,8,FALSE))</f>
        <v>10</v>
      </c>
      <c r="J51" s="28">
        <v>5.8252427184466</v>
      </c>
      <c r="K51" s="28">
        <f>0</f>
        <v>0</v>
      </c>
      <c r="L51" s="28">
        <f>VLOOKUP(A51,Pre加分!$A$1:$J$333,10,FALSE)</f>
        <v>1</v>
      </c>
      <c r="M51" s="29">
        <f>MIN(5,0.4*I51+0.01*J51+K51+L51)</f>
        <v>5</v>
      </c>
      <c r="N51" s="29">
        <f>M51+H51</f>
        <v>94.8684836908843</v>
      </c>
      <c r="O51" s="26">
        <f t="shared" si="0"/>
        <v>95</v>
      </c>
    </row>
    <row r="52" spans="1:15">
      <c r="A52" s="28">
        <v>18375362</v>
      </c>
      <c r="B52" s="28" t="s">
        <v>65</v>
      </c>
      <c r="C52" s="28" t="str">
        <f>VLOOKUP(A52,强测!$A$1:$C$333,3,FALSE)</f>
        <v>王旭</v>
      </c>
      <c r="D52" s="29">
        <f>VLOOKUP(A52,exp!$A$1:$R$333,18,FALSE)</f>
        <v>28.0717850715334</v>
      </c>
      <c r="E52" s="28">
        <v>1066.7781</v>
      </c>
      <c r="F52" s="28">
        <f>VLOOKUP(A52,作业提交情况!$A$1:$Q$333,17,FALSE)</f>
        <v>0</v>
      </c>
      <c r="G52" s="29">
        <f>VLOOKUP(A52,blog!$A$1:$G$333,6,FALSE)</f>
        <v>364</v>
      </c>
      <c r="H52" s="29">
        <f>D52+E52/12*0.6+G52/4*0.1</f>
        <v>90.5106900715334</v>
      </c>
      <c r="I52" s="28">
        <f>MIN(10,VLOOKUP(A52,研讨课!$A$2:$H$330,8,FALSE))</f>
        <v>8</v>
      </c>
      <c r="J52" s="28">
        <v>7.76699029126214</v>
      </c>
      <c r="K52" s="28">
        <f>0</f>
        <v>0</v>
      </c>
      <c r="L52" s="28">
        <f>VLOOKUP(A52,Pre加分!$A$1:$J$333,10,FALSE)</f>
        <v>1</v>
      </c>
      <c r="M52" s="29">
        <f>MIN(5,0.4*I52+0.01*J52+K52+L52)</f>
        <v>4.27766990291262</v>
      </c>
      <c r="N52" s="29">
        <f>M52+H52</f>
        <v>94.788359974446</v>
      </c>
      <c r="O52" s="26">
        <f t="shared" si="0"/>
        <v>95</v>
      </c>
    </row>
    <row r="53" spans="1:15">
      <c r="A53" s="28">
        <v>18231078</v>
      </c>
      <c r="B53" s="28" t="s">
        <v>66</v>
      </c>
      <c r="C53" s="28" t="str">
        <f>VLOOKUP(A53,强测!$A$1:$C$333,3,FALSE)</f>
        <v>王旭</v>
      </c>
      <c r="D53" s="29">
        <f>VLOOKUP(A53,exp!$A$1:$R$333,18,FALSE)</f>
        <v>25.4739999964173</v>
      </c>
      <c r="E53" s="28">
        <v>1148.8271</v>
      </c>
      <c r="F53" s="28">
        <f>VLOOKUP(A53,作业提交情况!$A$1:$Q$333,17,FALSE)</f>
        <v>0</v>
      </c>
      <c r="G53" s="29">
        <f>VLOOKUP(A53,blog!$A$1:$G$333,6,FALSE)</f>
        <v>354.5</v>
      </c>
      <c r="H53" s="29">
        <f>D53+E53/12*0.6+G53/4*0.1</f>
        <v>91.7778549964173</v>
      </c>
      <c r="I53" s="28">
        <f>MIN(10,VLOOKUP(A53,研讨课!$A$2:$H$330,8,FALSE))</f>
        <v>5</v>
      </c>
      <c r="J53" s="28">
        <v>0</v>
      </c>
      <c r="K53" s="28">
        <f>0</f>
        <v>0</v>
      </c>
      <c r="L53" s="28">
        <f>VLOOKUP(A53,Pre加分!$A$1:$J$333,10,FALSE)</f>
        <v>1</v>
      </c>
      <c r="M53" s="29">
        <f>MIN(5,0.4*I53+0.01*J53+K53+L53)</f>
        <v>3</v>
      </c>
      <c r="N53" s="29">
        <f>M53+H53</f>
        <v>94.7778549964173</v>
      </c>
      <c r="O53" s="26">
        <f t="shared" si="0"/>
        <v>95</v>
      </c>
    </row>
    <row r="54" spans="1:15">
      <c r="A54" s="28">
        <v>18373629</v>
      </c>
      <c r="B54" s="28" t="s">
        <v>67</v>
      </c>
      <c r="C54" s="28" t="str">
        <f>VLOOKUP(A54,强测!$A$1:$C$333,3,FALSE)</f>
        <v>吴际</v>
      </c>
      <c r="D54" s="29">
        <f>VLOOKUP(A54,exp!$A$1:$R$333,18,FALSE)</f>
        <v>27.4262886247565</v>
      </c>
      <c r="E54" s="28">
        <v>1148.3831</v>
      </c>
      <c r="F54" s="28">
        <f>VLOOKUP(A54,作业提交情况!$A$1:$Q$333,17,FALSE)</f>
        <v>0</v>
      </c>
      <c r="G54" s="29">
        <f>VLOOKUP(A54,blog!$A$1:$G$333,6,FALSE)</f>
        <v>356.5</v>
      </c>
      <c r="H54" s="29">
        <f>D54+E54/12*0.6+G54/4*0.1</f>
        <v>93.7579436247565</v>
      </c>
      <c r="I54" s="28">
        <f>MIN(10,VLOOKUP(A54,研讨课!$A$2:$H$330,8,FALSE))</f>
        <v>0</v>
      </c>
      <c r="J54" s="28">
        <v>0</v>
      </c>
      <c r="K54" s="28">
        <f>0</f>
        <v>0</v>
      </c>
      <c r="L54" s="28">
        <f>VLOOKUP(A54,Pre加分!$A$1:$J$333,10,FALSE)</f>
        <v>1</v>
      </c>
      <c r="M54" s="29">
        <f>MIN(5,0.4*I54+0.01*J54+K54+L54)</f>
        <v>1</v>
      </c>
      <c r="N54" s="29">
        <f>M54+H54</f>
        <v>94.7579436247565</v>
      </c>
      <c r="O54" s="26">
        <f t="shared" si="0"/>
        <v>95</v>
      </c>
    </row>
    <row r="55" spans="1:15">
      <c r="A55" s="28">
        <v>18373181</v>
      </c>
      <c r="B55" s="28" t="s">
        <v>68</v>
      </c>
      <c r="C55" s="28" t="str">
        <f>VLOOKUP(A55,强测!$A$1:$C$333,3,FALSE)</f>
        <v>诸彤宇</v>
      </c>
      <c r="D55" s="29">
        <f>VLOOKUP(A55,exp!$A$1:$R$333,18,FALSE)</f>
        <v>20.8015655834973</v>
      </c>
      <c r="E55" s="28">
        <v>1183.703</v>
      </c>
      <c r="F55" s="28">
        <f>VLOOKUP(A55,作业提交情况!$A$1:$Q$333,17,FALSE)</f>
        <v>0</v>
      </c>
      <c r="G55" s="29">
        <f>VLOOKUP(A55,blog!$A$1:$G$333,6,FALSE)</f>
        <v>383</v>
      </c>
      <c r="H55" s="29">
        <f>D55+E55/12*0.6+G55/4*0.1</f>
        <v>89.5617155834973</v>
      </c>
      <c r="I55" s="28">
        <f>MIN(10,VLOOKUP(A55,研讨课!$A$2:$H$330,8,FALSE))</f>
        <v>7.5</v>
      </c>
      <c r="J55" s="28">
        <v>16.504854368932</v>
      </c>
      <c r="K55" s="28">
        <v>1</v>
      </c>
      <c r="L55" s="28">
        <f>VLOOKUP(A55,Pre加分!$A$1:$J$333,10,FALSE)</f>
        <v>1</v>
      </c>
      <c r="M55" s="29">
        <f>MIN(5,0.4*I55+0.01*J55+K55+L55)</f>
        <v>5</v>
      </c>
      <c r="N55" s="29">
        <f>M55+H55</f>
        <v>94.5617155834973</v>
      </c>
      <c r="O55" s="26">
        <f t="shared" si="0"/>
        <v>95</v>
      </c>
    </row>
    <row r="56" spans="1:15">
      <c r="A56" s="28">
        <v>18376317</v>
      </c>
      <c r="B56" s="28" t="s">
        <v>69</v>
      </c>
      <c r="C56" s="28" t="str">
        <f>VLOOKUP(A56,强测!$A$1:$C$333,3,FALSE)</f>
        <v>荣文戈</v>
      </c>
      <c r="D56" s="29">
        <f>VLOOKUP(A56,exp!$A$1:$R$333,18,FALSE)</f>
        <v>23.2218401921459</v>
      </c>
      <c r="E56" s="28">
        <v>1144.82119999999</v>
      </c>
      <c r="F56" s="28">
        <f>VLOOKUP(A56,作业提交情况!$A$1:$Q$333,17,FALSE)</f>
        <v>0</v>
      </c>
      <c r="G56" s="29">
        <f>VLOOKUP(A56,blog!$A$1:$G$333,6,FALSE)</f>
        <v>355.5</v>
      </c>
      <c r="H56" s="29">
        <f>D56+E56/12*0.6+G56/4*0.1</f>
        <v>89.3504001921454</v>
      </c>
      <c r="I56" s="28">
        <f>MIN(10,VLOOKUP(A56,研讨课!$A$2:$H$330,8,FALSE))</f>
        <v>10</v>
      </c>
      <c r="J56" s="28">
        <v>30.0970873786408</v>
      </c>
      <c r="K56" s="28">
        <f>0</f>
        <v>0</v>
      </c>
      <c r="L56" s="28">
        <f>VLOOKUP(A56,Pre加分!$A$1:$J$333,10,FALSE)</f>
        <v>1</v>
      </c>
      <c r="M56" s="29">
        <f>MIN(5,0.4*I56+0.01*J56+K56+L56)</f>
        <v>5</v>
      </c>
      <c r="N56" s="29">
        <f>M56+H56</f>
        <v>94.3504001921454</v>
      </c>
      <c r="O56" s="26">
        <f t="shared" si="0"/>
        <v>94</v>
      </c>
    </row>
    <row r="57" spans="1:15">
      <c r="A57" s="28">
        <v>18373563</v>
      </c>
      <c r="B57" s="28" t="s">
        <v>70</v>
      </c>
      <c r="C57" s="28" t="str">
        <f>VLOOKUP(A57,强测!$A$1:$C$333,3,FALSE)</f>
        <v>诸彤宇</v>
      </c>
      <c r="D57" s="29">
        <f>VLOOKUP(A57,exp!$A$1:$R$333,18,FALSE)</f>
        <v>23.6595197067989</v>
      </c>
      <c r="E57" s="28">
        <v>1167.3328</v>
      </c>
      <c r="F57" s="28">
        <f>VLOOKUP(A57,作业提交情况!$A$1:$Q$333,17,FALSE)</f>
        <v>0</v>
      </c>
      <c r="G57" s="29">
        <f>VLOOKUP(A57,blog!$A$1:$G$333,6,FALSE)</f>
        <v>368.4</v>
      </c>
      <c r="H57" s="29">
        <f>D57+E57/12*0.6+G57/4*0.1</f>
        <v>91.2361597067989</v>
      </c>
      <c r="I57" s="28">
        <f>MIN(10,VLOOKUP(A57,研讨课!$A$2:$H$330,8,FALSE))</f>
        <v>5</v>
      </c>
      <c r="J57" s="28">
        <v>2.9126213592233</v>
      </c>
      <c r="K57" s="28">
        <f>0</f>
        <v>0</v>
      </c>
      <c r="L57" s="28">
        <f>VLOOKUP(A57,Pre加分!$A$1:$J$333,10,FALSE)</f>
        <v>1</v>
      </c>
      <c r="M57" s="29">
        <f>MIN(5,0.4*I57+0.01*J57+K57+L57)</f>
        <v>3.02912621359223</v>
      </c>
      <c r="N57" s="29">
        <f>M57+H57</f>
        <v>94.2652859203911</v>
      </c>
      <c r="O57" s="26">
        <f t="shared" si="0"/>
        <v>94</v>
      </c>
    </row>
    <row r="58" spans="1:15">
      <c r="A58" s="28">
        <v>16231201</v>
      </c>
      <c r="B58" s="28" t="s">
        <v>71</v>
      </c>
      <c r="C58" s="28" t="str">
        <f>VLOOKUP(A58,强测!$A$1:$C$333,3,FALSE)</f>
        <v>诸彤宇</v>
      </c>
      <c r="D58" s="29">
        <f>VLOOKUP(A58,exp!$A$1:$R$333,18,FALSE)</f>
        <v>25.4757923916011</v>
      </c>
      <c r="E58" s="28">
        <v>1157.2176</v>
      </c>
      <c r="F58" s="28">
        <f>VLOOKUP(A58,作业提交情况!$A$1:$Q$333,17,FALSE)</f>
        <v>0</v>
      </c>
      <c r="G58" s="29">
        <f>VLOOKUP(A58,blog!$A$1:$G$333,6,FALSE)</f>
        <v>370.6</v>
      </c>
      <c r="H58" s="29">
        <f>D58+E58/12*0.6+G58/4*0.1</f>
        <v>92.6016723916011</v>
      </c>
      <c r="I58" s="28">
        <f>MIN(10,VLOOKUP(A58,研讨课!$A$2:$H$330,8,FALSE))</f>
        <v>1</v>
      </c>
      <c r="J58" s="28">
        <v>15.5339805825243</v>
      </c>
      <c r="K58" s="28">
        <f>0</f>
        <v>0</v>
      </c>
      <c r="L58" s="28">
        <f>VLOOKUP(A58,Pre加分!$A$1:$J$333,10,FALSE)</f>
        <v>1</v>
      </c>
      <c r="M58" s="29">
        <f>MIN(5,0.4*I58+0.01*J58+K58+L58)</f>
        <v>1.55533980582524</v>
      </c>
      <c r="N58" s="29">
        <f>M58+H58</f>
        <v>94.1570121974263</v>
      </c>
      <c r="O58" s="26">
        <f t="shared" si="0"/>
        <v>94</v>
      </c>
    </row>
    <row r="59" spans="1:15">
      <c r="A59" s="28">
        <v>18231156</v>
      </c>
      <c r="B59" s="28" t="s">
        <v>72</v>
      </c>
      <c r="C59" s="28" t="str">
        <f>VLOOKUP(A59,强测!$A$1:$C$333,3,FALSE)</f>
        <v>荣文戈</v>
      </c>
      <c r="D59" s="29">
        <f>VLOOKUP(A59,exp!$A$1:$R$333,18,FALSE)</f>
        <v>26.4692012650146</v>
      </c>
      <c r="E59" s="28">
        <v>1149.8308</v>
      </c>
      <c r="F59" s="28">
        <f>VLOOKUP(A59,作业提交情况!$A$1:$Q$333,17,FALSE)</f>
        <v>0</v>
      </c>
      <c r="G59" s="29">
        <f>VLOOKUP(A59,blog!$A$1:$G$333,6,FALSE)</f>
        <v>364.6</v>
      </c>
      <c r="H59" s="29">
        <f>D59+E59/12*0.6+G59/4*0.1</f>
        <v>93.0757412650146</v>
      </c>
      <c r="I59" s="28">
        <f>MIN(10,VLOOKUP(A59,研讨课!$A$2:$H$330,8,FALSE))</f>
        <v>0</v>
      </c>
      <c r="J59" s="28">
        <v>1.94174757281553</v>
      </c>
      <c r="K59" s="28">
        <f>0</f>
        <v>0</v>
      </c>
      <c r="L59" s="28">
        <f>VLOOKUP(A59,Pre加分!$A$1:$J$333,10,FALSE)</f>
        <v>1</v>
      </c>
      <c r="M59" s="29">
        <f>MIN(5,0.4*I59+0.01*J59+K59+L59)</f>
        <v>1.01941747572816</v>
      </c>
      <c r="N59" s="29">
        <f>M59+H59</f>
        <v>94.0951587407427</v>
      </c>
      <c r="O59" s="26">
        <f t="shared" si="0"/>
        <v>94</v>
      </c>
    </row>
    <row r="60" spans="1:15">
      <c r="A60" s="28">
        <v>18373235</v>
      </c>
      <c r="B60" s="28" t="s">
        <v>73</v>
      </c>
      <c r="C60" s="28" t="str">
        <f>VLOOKUP(A60,强测!$A$1:$C$333,3,FALSE)</f>
        <v>吴际</v>
      </c>
      <c r="D60" s="29">
        <f>VLOOKUP(A60,exp!$A$1:$R$333,18,FALSE)</f>
        <v>25.3784850879496</v>
      </c>
      <c r="E60" s="28">
        <v>1140.07849999999</v>
      </c>
      <c r="F60" s="28">
        <f>VLOOKUP(A60,作业提交情况!$A$1:$Q$333,17,FALSE)</f>
        <v>0</v>
      </c>
      <c r="G60" s="29">
        <f>VLOOKUP(A60,blog!$A$1:$G$333,6,FALSE)</f>
        <v>360.5</v>
      </c>
      <c r="H60" s="29">
        <f>D60+E60/12*0.6+G60/4*0.1</f>
        <v>91.3949100879491</v>
      </c>
      <c r="I60" s="28">
        <f>MIN(10,VLOOKUP(A60,研讨课!$A$2:$H$330,8,FALSE))</f>
        <v>4</v>
      </c>
      <c r="J60" s="28">
        <v>2.9126213592233</v>
      </c>
      <c r="K60" s="28">
        <f>0</f>
        <v>0</v>
      </c>
      <c r="L60" s="28">
        <f>VLOOKUP(A60,Pre加分!$A$1:$J$333,10,FALSE)</f>
        <v>1</v>
      </c>
      <c r="M60" s="29">
        <f>MIN(5,0.4*I60+0.01*J60+K60+L60)</f>
        <v>2.62912621359223</v>
      </c>
      <c r="N60" s="29">
        <f>M60+H60</f>
        <v>94.0240363015413</v>
      </c>
      <c r="O60" s="26">
        <f t="shared" si="0"/>
        <v>94</v>
      </c>
    </row>
    <row r="61" spans="1:15">
      <c r="A61" s="28">
        <v>18373310</v>
      </c>
      <c r="B61" s="28" t="s">
        <v>74</v>
      </c>
      <c r="C61" s="28" t="str">
        <f>VLOOKUP(A61,强测!$A$1:$C$333,3,FALSE)</f>
        <v>纪一鹏</v>
      </c>
      <c r="D61" s="29">
        <f>VLOOKUP(A61,exp!$A$1:$R$333,18,FALSE)</f>
        <v>27.7268349886125</v>
      </c>
      <c r="E61" s="28">
        <v>1132.2459</v>
      </c>
      <c r="F61" s="28">
        <f>VLOOKUP(A61,作业提交情况!$A$1:$Q$333,17,FALSE)</f>
        <v>0</v>
      </c>
      <c r="G61" s="29">
        <f>VLOOKUP(A61,blog!$A$1:$G$333,6,FALSE)</f>
        <v>243.5</v>
      </c>
      <c r="H61" s="29">
        <f>D61+E61/12*0.6+G61/4*0.1</f>
        <v>90.4266299886125</v>
      </c>
      <c r="I61" s="28">
        <f>MIN(10,VLOOKUP(A61,研讨课!$A$2:$H$330,8,FALSE))</f>
        <v>5</v>
      </c>
      <c r="J61" s="28">
        <v>22.3300970873786</v>
      </c>
      <c r="K61" s="28">
        <f>0</f>
        <v>0</v>
      </c>
      <c r="L61" s="28">
        <f>VLOOKUP(A61,Pre加分!$A$1:$J$333,10,FALSE)</f>
        <v>1</v>
      </c>
      <c r="M61" s="29">
        <f>MIN(5,0.4*I61+0.01*J61+K61+L61)</f>
        <v>3.22330097087379</v>
      </c>
      <c r="N61" s="29">
        <f>M61+H61</f>
        <v>93.6499309594863</v>
      </c>
      <c r="O61" s="26">
        <f t="shared" si="0"/>
        <v>94</v>
      </c>
    </row>
    <row r="62" spans="1:15">
      <c r="A62" s="28">
        <v>18373233</v>
      </c>
      <c r="B62" s="28" t="s">
        <v>75</v>
      </c>
      <c r="C62" s="28" t="str">
        <f>VLOOKUP(A62,强测!$A$1:$C$333,3,FALSE)</f>
        <v>纪一鹏</v>
      </c>
      <c r="D62" s="29">
        <f>VLOOKUP(A62,exp!$A$1:$R$333,18,FALSE)</f>
        <v>25.1897387415105</v>
      </c>
      <c r="E62" s="28">
        <v>1147.9579</v>
      </c>
      <c r="F62" s="28">
        <f>VLOOKUP(A62,作业提交情况!$A$1:$Q$333,17,FALSE)</f>
        <v>0</v>
      </c>
      <c r="G62" s="29">
        <f>VLOOKUP(A62,blog!$A$1:$G$333,6,FALSE)</f>
        <v>351.1</v>
      </c>
      <c r="H62" s="29">
        <f>D62+E62/12*0.6+G62/4*0.1</f>
        <v>91.3651337415105</v>
      </c>
      <c r="I62" s="28">
        <f>MIN(10,VLOOKUP(A62,研讨课!$A$2:$H$330,8,FALSE))</f>
        <v>2.5</v>
      </c>
      <c r="J62" s="28">
        <v>2.9126213592233</v>
      </c>
      <c r="K62" s="28">
        <f>0</f>
        <v>0</v>
      </c>
      <c r="L62" s="28">
        <f>VLOOKUP(A62,Pre加分!$A$1:$J$333,10,FALSE)</f>
        <v>1</v>
      </c>
      <c r="M62" s="29">
        <f>MIN(5,0.4*I62+0.01*J62+K62+L62)</f>
        <v>2.02912621359223</v>
      </c>
      <c r="N62" s="29">
        <f>M62+H62</f>
        <v>93.3942599551027</v>
      </c>
      <c r="O62" s="26">
        <f t="shared" si="0"/>
        <v>93</v>
      </c>
    </row>
    <row r="63" spans="1:15">
      <c r="A63" s="28">
        <v>18375074</v>
      </c>
      <c r="B63" s="28" t="s">
        <v>76</v>
      </c>
      <c r="C63" s="28" t="str">
        <f>VLOOKUP(A63,强测!$A$1:$C$333,3,FALSE)</f>
        <v>王旭</v>
      </c>
      <c r="D63" s="29">
        <f>VLOOKUP(A63,exp!$A$1:$R$333,18,FALSE)</f>
        <v>23.8314898865365</v>
      </c>
      <c r="E63" s="28">
        <v>1126.4982</v>
      </c>
      <c r="F63" s="28">
        <f>VLOOKUP(A63,作业提交情况!$A$1:$Q$333,17,FALSE)</f>
        <v>0</v>
      </c>
      <c r="G63" s="29">
        <f>VLOOKUP(A63,blog!$A$1:$G$333,6,FALSE)</f>
        <v>344.4</v>
      </c>
      <c r="H63" s="29">
        <f>D63+E63/12*0.6+G63/4*0.1</f>
        <v>88.7663998865365</v>
      </c>
      <c r="I63" s="28">
        <f>MIN(10,VLOOKUP(A63,研讨课!$A$2:$H$330,8,FALSE))</f>
        <v>9</v>
      </c>
      <c r="J63" s="28">
        <v>0</v>
      </c>
      <c r="K63" s="28">
        <f>0</f>
        <v>0</v>
      </c>
      <c r="L63" s="28">
        <f>VLOOKUP(A63,Pre加分!$A$1:$J$333,10,FALSE)</f>
        <v>1</v>
      </c>
      <c r="M63" s="29">
        <f>MIN(5,0.4*I63+0.01*J63+K63+L63)</f>
        <v>4.6</v>
      </c>
      <c r="N63" s="29">
        <f>M63+H63</f>
        <v>93.3663998865365</v>
      </c>
      <c r="O63" s="26">
        <f t="shared" si="0"/>
        <v>93</v>
      </c>
    </row>
    <row r="64" spans="1:15">
      <c r="A64" s="28">
        <v>18373584</v>
      </c>
      <c r="B64" s="28" t="s">
        <v>77</v>
      </c>
      <c r="C64" s="28" t="str">
        <f>VLOOKUP(A64,强测!$A$1:$C$333,3,FALSE)</f>
        <v>诸彤宇</v>
      </c>
      <c r="D64" s="29">
        <f>VLOOKUP(A64,exp!$A$1:$R$333,18,FALSE)</f>
        <v>25.5868273076332</v>
      </c>
      <c r="E64" s="28">
        <v>1145.5271</v>
      </c>
      <c r="F64" s="28">
        <f>VLOOKUP(A64,作业提交情况!$A$1:$Q$333,17,FALSE)</f>
        <v>0</v>
      </c>
      <c r="G64" s="29">
        <f>VLOOKUP(A64,blog!$A$1:$G$333,6,FALSE)</f>
        <v>369.5</v>
      </c>
      <c r="H64" s="29">
        <f>D64+E64/12*0.6+G64/4*0.1</f>
        <v>92.1006823076332</v>
      </c>
      <c r="I64" s="28">
        <f>MIN(10,VLOOKUP(A64,研讨课!$A$2:$H$330,8,FALSE))</f>
        <v>0.5</v>
      </c>
      <c r="J64" s="28">
        <v>0</v>
      </c>
      <c r="K64" s="28">
        <f>0</f>
        <v>0</v>
      </c>
      <c r="L64" s="28">
        <f>VLOOKUP(A64,Pre加分!$A$1:$J$333,10,FALSE)</f>
        <v>1</v>
      </c>
      <c r="M64" s="29">
        <f>MIN(5,0.4*I64+0.01*J64+K64+L64)</f>
        <v>1.2</v>
      </c>
      <c r="N64" s="29">
        <f>M64+H64</f>
        <v>93.3006823076332</v>
      </c>
      <c r="O64" s="26">
        <f t="shared" si="0"/>
        <v>93</v>
      </c>
    </row>
    <row r="65" spans="1:15">
      <c r="A65" s="28">
        <v>18375238</v>
      </c>
      <c r="B65" s="28" t="s">
        <v>78</v>
      </c>
      <c r="C65" s="28" t="str">
        <f>VLOOKUP(A65,强测!$A$1:$C$333,3,FALSE)</f>
        <v>诸彤宇</v>
      </c>
      <c r="D65" s="29">
        <f>VLOOKUP(A65,exp!$A$1:$R$333,18,FALSE)</f>
        <v>24.8309457797526</v>
      </c>
      <c r="E65" s="28">
        <v>1083.8895</v>
      </c>
      <c r="F65" s="28">
        <f>VLOOKUP(A65,作业提交情况!$A$1:$Q$333,17,FALSE)</f>
        <v>0</v>
      </c>
      <c r="G65" s="29">
        <f>VLOOKUP(A65,blog!$A$1:$G$333,6,FALSE)</f>
        <v>384.8</v>
      </c>
      <c r="H65" s="29">
        <f>D65+E65/12*0.6+G65/4*0.1</f>
        <v>88.6454207797526</v>
      </c>
      <c r="I65" s="28">
        <f>MIN(10,VLOOKUP(A65,研讨课!$A$2:$H$330,8,FALSE))</f>
        <v>8.5</v>
      </c>
      <c r="J65" s="28">
        <v>16.504854368932</v>
      </c>
      <c r="K65" s="28">
        <f>0</f>
        <v>0</v>
      </c>
      <c r="L65" s="28">
        <f>VLOOKUP(A65,Pre加分!$A$1:$J$333,10,FALSE)</f>
        <v>1</v>
      </c>
      <c r="M65" s="29">
        <f>MIN(5,0.4*I65+0.01*J65+K65+L65)</f>
        <v>4.56504854368932</v>
      </c>
      <c r="N65" s="29">
        <f>M65+H65</f>
        <v>93.2104693234419</v>
      </c>
      <c r="O65" s="26">
        <f t="shared" si="0"/>
        <v>93</v>
      </c>
    </row>
    <row r="66" spans="1:15">
      <c r="A66" s="28">
        <v>18373172</v>
      </c>
      <c r="B66" s="28" t="s">
        <v>79</v>
      </c>
      <c r="C66" s="28" t="str">
        <f>VLOOKUP(A66,强测!$A$1:$C$333,3,FALSE)</f>
        <v>吴际</v>
      </c>
      <c r="D66" s="29">
        <f>VLOOKUP(A66,exp!$A$1:$R$333,18,FALSE)</f>
        <v>27.0457431796231</v>
      </c>
      <c r="E66" s="28">
        <v>1104.70969999999</v>
      </c>
      <c r="F66" s="28">
        <f>VLOOKUP(A66,作业提交情况!$A$1:$Q$333,17,FALSE)</f>
        <v>0</v>
      </c>
      <c r="G66" s="29">
        <f>VLOOKUP(A66,blog!$A$1:$G$333,6,FALSE)</f>
        <v>361.1</v>
      </c>
      <c r="H66" s="29">
        <f>D66+E66/12*0.6+G66/4*0.1</f>
        <v>91.3087281796226</v>
      </c>
      <c r="I66" s="28">
        <f>MIN(10,VLOOKUP(A66,研讨课!$A$2:$H$330,8,FALSE))</f>
        <v>2</v>
      </c>
      <c r="J66" s="28">
        <v>1.94174757281553</v>
      </c>
      <c r="K66" s="28">
        <f>0</f>
        <v>0</v>
      </c>
      <c r="L66" s="28">
        <f>VLOOKUP(A66,Pre加分!$A$1:$J$333,10,FALSE)</f>
        <v>1</v>
      </c>
      <c r="M66" s="29">
        <f>MIN(5,0.4*I66+0.01*J66+K66+L66)</f>
        <v>1.81941747572816</v>
      </c>
      <c r="N66" s="29">
        <f>M66+H66</f>
        <v>93.1281456553508</v>
      </c>
      <c r="O66" s="26">
        <f t="shared" si="0"/>
        <v>93</v>
      </c>
    </row>
    <row r="67" spans="1:15">
      <c r="A67" s="28">
        <v>17374216</v>
      </c>
      <c r="B67" s="28" t="s">
        <v>80</v>
      </c>
      <c r="C67" s="28" t="str">
        <f>VLOOKUP(A67,强测!$A$1:$C$333,3,FALSE)</f>
        <v>荣文戈</v>
      </c>
      <c r="D67" s="29">
        <f>VLOOKUP(A67,exp!$A$1:$R$333,18,FALSE)</f>
        <v>27.8463159371936</v>
      </c>
      <c r="E67" s="28">
        <v>1100.8531</v>
      </c>
      <c r="F67" s="28">
        <f>VLOOKUP(A67,作业提交情况!$A$1:$Q$333,17,FALSE)</f>
        <v>0</v>
      </c>
      <c r="G67" s="29">
        <f>VLOOKUP(A67,blog!$A$1:$G$333,6,FALSE)</f>
        <v>369.2</v>
      </c>
      <c r="H67" s="29">
        <f>D67+E67/12*0.6+G67/4*0.1</f>
        <v>92.1189709371936</v>
      </c>
      <c r="I67" s="28">
        <f>MIN(10,VLOOKUP(A67,研讨课!$A$2:$H$330,8,FALSE))</f>
        <v>0</v>
      </c>
      <c r="J67" s="28">
        <v>0</v>
      </c>
      <c r="K67" s="28">
        <f>0</f>
        <v>0</v>
      </c>
      <c r="L67" s="28">
        <f>VLOOKUP(A67,Pre加分!$A$1:$J$333,10,FALSE)</f>
        <v>1</v>
      </c>
      <c r="M67" s="29">
        <f>MIN(5,0.4*I67+0.01*J67+K67+L67)</f>
        <v>1</v>
      </c>
      <c r="N67" s="29">
        <f>M67+H67</f>
        <v>93.1189709371936</v>
      </c>
      <c r="O67" s="26">
        <f t="shared" ref="O67:O130" si="1">MIN(99,INT(N67+0.5))</f>
        <v>93</v>
      </c>
    </row>
    <row r="68" spans="1:15">
      <c r="A68" s="28">
        <v>18374189</v>
      </c>
      <c r="B68" s="28" t="s">
        <v>81</v>
      </c>
      <c r="C68" s="28" t="str">
        <f>VLOOKUP(A68,强测!$A$1:$C$333,3,FALSE)</f>
        <v>诸彤宇</v>
      </c>
      <c r="D68" s="29">
        <f>VLOOKUP(A68,exp!$A$1:$R$333,18,FALSE)</f>
        <v>27.0518813831037</v>
      </c>
      <c r="E68" s="28">
        <v>1110.5337</v>
      </c>
      <c r="F68" s="28">
        <f>VLOOKUP(A68,作业提交情况!$A$1:$Q$333,17,FALSE)</f>
        <v>0</v>
      </c>
      <c r="G68" s="29">
        <f>VLOOKUP(A68,blog!$A$1:$G$333,6,FALSE)</f>
        <v>366.8</v>
      </c>
      <c r="H68" s="29">
        <f>D68+E68/12*0.6+G68/4*0.1</f>
        <v>91.7485663831037</v>
      </c>
      <c r="I68" s="28">
        <f>MIN(10,VLOOKUP(A68,研讨课!$A$2:$H$330,8,FALSE))</f>
        <v>0.5</v>
      </c>
      <c r="J68" s="28">
        <v>0</v>
      </c>
      <c r="K68" s="28">
        <f>0</f>
        <v>0</v>
      </c>
      <c r="L68" s="28">
        <f>VLOOKUP(A68,Pre加分!$A$1:$J$333,10,FALSE)</f>
        <v>1</v>
      </c>
      <c r="M68" s="29">
        <f>MIN(5,0.4*I68+0.01*J68+K68+L68)</f>
        <v>1.2</v>
      </c>
      <c r="N68" s="29">
        <f>M68+H68</f>
        <v>92.9485663831037</v>
      </c>
      <c r="O68" s="26">
        <f t="shared" si="1"/>
        <v>93</v>
      </c>
    </row>
    <row r="69" spans="1:15">
      <c r="A69" s="28">
        <v>18373667</v>
      </c>
      <c r="B69" s="28" t="s">
        <v>82</v>
      </c>
      <c r="C69" s="28" t="str">
        <f>VLOOKUP(A69,强测!$A$1:$C$333,3,FALSE)</f>
        <v>纪一鹏</v>
      </c>
      <c r="D69" s="29">
        <f>VLOOKUP(A69,exp!$A$1:$R$333,18,FALSE)</f>
        <v>28.731840770861</v>
      </c>
      <c r="E69" s="28">
        <v>1073.1558</v>
      </c>
      <c r="F69" s="28">
        <f>VLOOKUP(A69,作业提交情况!$A$1:$Q$333,17,FALSE)</f>
        <v>0</v>
      </c>
      <c r="G69" s="29">
        <f>VLOOKUP(A69,blog!$A$1:$G$333,6,FALSE)</f>
        <v>361</v>
      </c>
      <c r="H69" s="29">
        <f>D69+E69/12*0.6+G69/4*0.1</f>
        <v>91.414630770861</v>
      </c>
      <c r="I69" s="28">
        <f>MIN(10,VLOOKUP(A69,研讨课!$A$2:$H$330,8,FALSE))</f>
        <v>1</v>
      </c>
      <c r="J69" s="28">
        <v>0</v>
      </c>
      <c r="K69" s="28">
        <f>0</f>
        <v>0</v>
      </c>
      <c r="L69" s="28">
        <f>VLOOKUP(A69,Pre加分!$A$1:$J$333,10,FALSE)</f>
        <v>1</v>
      </c>
      <c r="M69" s="29">
        <f>MIN(5,0.4*I69+0.01*J69+K69+L69)</f>
        <v>1.4</v>
      </c>
      <c r="N69" s="29">
        <f>M69+H69</f>
        <v>92.814630770861</v>
      </c>
      <c r="O69" s="26">
        <f t="shared" si="1"/>
        <v>93</v>
      </c>
    </row>
    <row r="70" spans="1:15">
      <c r="A70" s="28">
        <v>18373317</v>
      </c>
      <c r="B70" s="28" t="s">
        <v>83</v>
      </c>
      <c r="C70" s="28" t="str">
        <f>VLOOKUP(A70,强测!$A$1:$C$333,3,FALSE)</f>
        <v>诸彤宇</v>
      </c>
      <c r="D70" s="29">
        <f>VLOOKUP(A70,exp!$A$1:$R$333,18,FALSE)</f>
        <v>27.3179957022759</v>
      </c>
      <c r="E70" s="28">
        <v>1067.83039999999</v>
      </c>
      <c r="F70" s="28">
        <f>VLOOKUP(A70,作业提交情况!$A$1:$Q$333,17,FALSE)</f>
        <v>0</v>
      </c>
      <c r="G70" s="29">
        <f>VLOOKUP(A70,blog!$A$1:$G$333,6,FALSE)</f>
        <v>354.4</v>
      </c>
      <c r="H70" s="29">
        <f>D70+E70/12*0.6+G70/4*0.1</f>
        <v>89.5695157022754</v>
      </c>
      <c r="I70" s="28">
        <f>MIN(10,VLOOKUP(A70,研讨课!$A$2:$H$330,8,FALSE))</f>
        <v>5.5</v>
      </c>
      <c r="J70" s="28">
        <v>0</v>
      </c>
      <c r="K70" s="28">
        <f>0</f>
        <v>0</v>
      </c>
      <c r="L70" s="28">
        <f>VLOOKUP(A70,Pre加分!$A$1:$J$333,10,FALSE)</f>
        <v>1</v>
      </c>
      <c r="M70" s="29">
        <f>MIN(5,0.4*I70+0.01*J70+K70+L70)</f>
        <v>3.2</v>
      </c>
      <c r="N70" s="29">
        <f>M70+H70</f>
        <v>92.7695157022754</v>
      </c>
      <c r="O70" s="26">
        <f t="shared" si="1"/>
        <v>93</v>
      </c>
    </row>
    <row r="71" spans="1:15">
      <c r="A71" s="28">
        <v>18231217</v>
      </c>
      <c r="B71" s="28" t="s">
        <v>84</v>
      </c>
      <c r="C71" s="28" t="str">
        <f>VLOOKUP(A71,强测!$A$1:$C$333,3,FALSE)</f>
        <v>诸彤宇</v>
      </c>
      <c r="D71" s="29">
        <f>VLOOKUP(A71,exp!$A$1:$R$333,18,FALSE)</f>
        <v>25.0103699786088</v>
      </c>
      <c r="E71" s="28">
        <v>1094.2135</v>
      </c>
      <c r="F71" s="28">
        <f>VLOOKUP(A71,作业提交情况!$A$1:$Q$333,17,FALSE)</f>
        <v>0</v>
      </c>
      <c r="G71" s="29">
        <f>VLOOKUP(A71,blog!$A$1:$G$333,6,FALSE)</f>
        <v>376.8</v>
      </c>
      <c r="H71" s="29">
        <f>D71+E71/12*0.6+G71/4*0.1</f>
        <v>89.1410449786088</v>
      </c>
      <c r="I71" s="28">
        <f>MIN(10,VLOOKUP(A71,研讨课!$A$2:$H$330,8,FALSE))</f>
        <v>6.5</v>
      </c>
      <c r="J71" s="28">
        <v>1.94174757281553</v>
      </c>
      <c r="K71" s="28">
        <f>0</f>
        <v>0</v>
      </c>
      <c r="L71" s="28">
        <f>VLOOKUP(A71,Pre加分!$A$1:$J$333,10,FALSE)</f>
        <v>1</v>
      </c>
      <c r="M71" s="29">
        <f>MIN(5,0.4*I71+0.01*J71+K71+L71)</f>
        <v>3.61941747572816</v>
      </c>
      <c r="N71" s="29">
        <f>M71+H71</f>
        <v>92.760462454337</v>
      </c>
      <c r="O71" s="26">
        <f t="shared" si="1"/>
        <v>93</v>
      </c>
    </row>
    <row r="72" spans="1:15">
      <c r="A72" s="28">
        <v>17377017</v>
      </c>
      <c r="B72" s="28" t="s">
        <v>85</v>
      </c>
      <c r="C72" s="28" t="str">
        <f>VLOOKUP(A72,强测!$A$1:$C$333,3,FALSE)</f>
        <v>纪一鹏</v>
      </c>
      <c r="D72" s="29">
        <f>VLOOKUP(A72,exp!$A$1:$R$333,18,FALSE)</f>
        <v>25.173985160877</v>
      </c>
      <c r="E72" s="28">
        <v>1093.5849</v>
      </c>
      <c r="F72" s="28">
        <f>VLOOKUP(A72,作业提交情况!$A$1:$Q$333,17,FALSE)</f>
        <v>0</v>
      </c>
      <c r="G72" s="29">
        <f>VLOOKUP(A72,blog!$A$1:$G$333,6,FALSE)</f>
        <v>374</v>
      </c>
      <c r="H72" s="29">
        <f>D72+E72/12*0.6+G72/4*0.1</f>
        <v>89.203230160877</v>
      </c>
      <c r="I72" s="28">
        <f>MIN(10,VLOOKUP(A72,研讨课!$A$2:$H$330,8,FALSE))</f>
        <v>5</v>
      </c>
      <c r="J72" s="28">
        <v>53.3980582524272</v>
      </c>
      <c r="K72" s="28">
        <f>0</f>
        <v>0</v>
      </c>
      <c r="L72" s="28">
        <f>VLOOKUP(A72,Pre加分!$A$1:$J$333,10,FALSE)</f>
        <v>1</v>
      </c>
      <c r="M72" s="29">
        <f>MIN(5,0.4*I72+0.01*J72+K72+L72)</f>
        <v>3.53398058252427</v>
      </c>
      <c r="N72" s="29">
        <f>M72+H72</f>
        <v>92.7372107434013</v>
      </c>
      <c r="O72" s="26">
        <f t="shared" si="1"/>
        <v>93</v>
      </c>
    </row>
    <row r="73" spans="1:15">
      <c r="A73" s="28">
        <v>18373436</v>
      </c>
      <c r="B73" s="28" t="s">
        <v>86</v>
      </c>
      <c r="C73" s="28" t="str">
        <f>VLOOKUP(A73,强测!$A$1:$C$333,3,FALSE)</f>
        <v>王旭</v>
      </c>
      <c r="D73" s="29">
        <f>VLOOKUP(A73,exp!$A$1:$R$333,18,FALSE)</f>
        <v>26.8525809937354</v>
      </c>
      <c r="E73" s="28">
        <v>1120.331</v>
      </c>
      <c r="F73" s="28">
        <f>VLOOKUP(A73,作业提交情况!$A$1:$Q$333,17,FALSE)</f>
        <v>0</v>
      </c>
      <c r="G73" s="29">
        <f>VLOOKUP(A73,blog!$A$1:$G$333,6,FALSE)</f>
        <v>343</v>
      </c>
      <c r="H73" s="29">
        <f>D73+E73/12*0.6+G73/4*0.1</f>
        <v>91.4441309937354</v>
      </c>
      <c r="I73" s="28">
        <f>MIN(10,VLOOKUP(A73,研讨课!$A$2:$H$330,8,FALSE))</f>
        <v>0.5</v>
      </c>
      <c r="J73" s="28">
        <v>5.8252427184466</v>
      </c>
      <c r="K73" s="28">
        <f>0</f>
        <v>0</v>
      </c>
      <c r="L73" s="28">
        <f>VLOOKUP(A73,Pre加分!$A$1:$J$333,10,FALSE)</f>
        <v>1</v>
      </c>
      <c r="M73" s="29">
        <f>MIN(5,0.4*I73+0.01*J73+K73+L73)</f>
        <v>1.25825242718447</v>
      </c>
      <c r="N73" s="29">
        <f>M73+H73</f>
        <v>92.7023834209198</v>
      </c>
      <c r="O73" s="26">
        <f t="shared" si="1"/>
        <v>93</v>
      </c>
    </row>
    <row r="74" spans="1:15">
      <c r="A74" s="28">
        <v>18373463</v>
      </c>
      <c r="B74" s="28" t="s">
        <v>87</v>
      </c>
      <c r="C74" s="28" t="str">
        <f>VLOOKUP(A74,强测!$A$1:$C$333,3,FALSE)</f>
        <v>诸彤宇</v>
      </c>
      <c r="D74" s="29">
        <f>VLOOKUP(A74,exp!$A$1:$R$333,18,FALSE)</f>
        <v>26.6545247982616</v>
      </c>
      <c r="E74" s="28">
        <v>1071.5153</v>
      </c>
      <c r="F74" s="28">
        <f>VLOOKUP(A74,作业提交情况!$A$1:$Q$333,17,FALSE)</f>
        <v>0</v>
      </c>
      <c r="G74" s="29">
        <f>VLOOKUP(A74,blog!$A$1:$G$333,6,FALSE)</f>
        <v>353.3</v>
      </c>
      <c r="H74" s="29">
        <f>D74+E74/12*0.6+G74/4*0.1</f>
        <v>89.0627897982616</v>
      </c>
      <c r="I74" s="28">
        <f>MIN(10,VLOOKUP(A74,研讨课!$A$2:$H$330,8,FALSE))</f>
        <v>6.5</v>
      </c>
      <c r="J74" s="28">
        <v>2.9126213592233</v>
      </c>
      <c r="K74" s="28">
        <f>0</f>
        <v>0</v>
      </c>
      <c r="L74" s="28">
        <f>VLOOKUP(A74,Pre加分!$A$1:$J$333,10,FALSE)</f>
        <v>1</v>
      </c>
      <c r="M74" s="29">
        <f>MIN(5,0.4*I74+0.01*J74+K74+L74)</f>
        <v>3.62912621359223</v>
      </c>
      <c r="N74" s="29">
        <f>M74+H74</f>
        <v>92.6919160118538</v>
      </c>
      <c r="O74" s="26">
        <f t="shared" si="1"/>
        <v>93</v>
      </c>
    </row>
    <row r="75" spans="1:15">
      <c r="A75" s="28">
        <v>18373488</v>
      </c>
      <c r="B75" s="28" t="s">
        <v>88</v>
      </c>
      <c r="C75" s="28" t="str">
        <f>VLOOKUP(A75,强测!$A$1:$C$333,3,FALSE)</f>
        <v>诸彤宇</v>
      </c>
      <c r="D75" s="29">
        <f>VLOOKUP(A75,exp!$A$1:$R$333,18,FALSE)</f>
        <v>25.9415497305477</v>
      </c>
      <c r="E75" s="28">
        <v>1082.6701</v>
      </c>
      <c r="F75" s="28">
        <f>VLOOKUP(A75,作业提交情况!$A$1:$Q$333,17,FALSE)</f>
        <v>0</v>
      </c>
      <c r="G75" s="29">
        <f>VLOOKUP(A75,blog!$A$1:$G$333,6,FALSE)</f>
        <v>369.8</v>
      </c>
      <c r="H75" s="29">
        <f>D75+E75/12*0.6+G75/4*0.1</f>
        <v>89.3200547305477</v>
      </c>
      <c r="I75" s="28">
        <f>MIN(10,VLOOKUP(A75,研讨课!$A$2:$H$330,8,FALSE))</f>
        <v>5</v>
      </c>
      <c r="J75" s="28">
        <v>12.621359223301</v>
      </c>
      <c r="K75" s="28">
        <f>0</f>
        <v>0</v>
      </c>
      <c r="L75" s="28">
        <f>VLOOKUP(A75,Pre加分!$A$1:$J$333,10,FALSE)</f>
        <v>1</v>
      </c>
      <c r="M75" s="29">
        <f>MIN(5,0.4*I75+0.01*J75+K75+L75)</f>
        <v>3.12621359223301</v>
      </c>
      <c r="N75" s="29">
        <f>M75+H75</f>
        <v>92.4462683227807</v>
      </c>
      <c r="O75" s="26">
        <f t="shared" si="1"/>
        <v>92</v>
      </c>
    </row>
    <row r="76" spans="1:15">
      <c r="A76" s="28">
        <v>18231047</v>
      </c>
      <c r="B76" s="28" t="s">
        <v>89</v>
      </c>
      <c r="C76" s="28" t="str">
        <f>VLOOKUP(A76,强测!$A$1:$C$333,3,FALSE)</f>
        <v>荣文戈</v>
      </c>
      <c r="D76" s="29">
        <f>VLOOKUP(A76,exp!$A$1:$R$333,18,FALSE)</f>
        <v>24.6882134048434</v>
      </c>
      <c r="E76" s="28">
        <v>1092.4982</v>
      </c>
      <c r="F76" s="28">
        <f>VLOOKUP(A76,作业提交情况!$A$1:$Q$333,17,FALSE)</f>
        <v>0</v>
      </c>
      <c r="G76" s="29">
        <f>VLOOKUP(A76,blog!$A$1:$G$333,6,FALSE)</f>
        <v>353.3</v>
      </c>
      <c r="H76" s="29">
        <f>D76+E76/12*0.6+G76/4*0.1</f>
        <v>88.1456234048434</v>
      </c>
      <c r="I76" s="28">
        <f>MIN(10,VLOOKUP(A76,研讨课!$A$2:$H$330,8,FALSE))</f>
        <v>7.5</v>
      </c>
      <c r="J76" s="28">
        <v>17.4757281553398</v>
      </c>
      <c r="K76" s="28">
        <f>0</f>
        <v>0</v>
      </c>
      <c r="L76" s="28">
        <f>VLOOKUP(A76,Pre加分!$A$1:$J$333,10,FALSE)</f>
        <v>1</v>
      </c>
      <c r="M76" s="29">
        <f>MIN(5,0.4*I76+0.01*J76+K76+L76)</f>
        <v>4.1747572815534</v>
      </c>
      <c r="N76" s="29">
        <f>M76+H76</f>
        <v>92.3203806863968</v>
      </c>
      <c r="O76" s="26">
        <f t="shared" si="1"/>
        <v>92</v>
      </c>
    </row>
    <row r="77" spans="1:15">
      <c r="A77" s="28">
        <v>17375205</v>
      </c>
      <c r="B77" s="28" t="s">
        <v>90</v>
      </c>
      <c r="C77" s="28" t="str">
        <f>VLOOKUP(A77,强测!$A$1:$C$333,3,FALSE)</f>
        <v>荣文戈</v>
      </c>
      <c r="D77" s="29">
        <f>VLOOKUP(A77,exp!$A$1:$R$333,18,FALSE)</f>
        <v>26.2213764384001</v>
      </c>
      <c r="E77" s="28">
        <v>1072.6622</v>
      </c>
      <c r="F77" s="28">
        <f>VLOOKUP(A77,作业提交情况!$A$1:$Q$333,17,FALSE)</f>
        <v>0</v>
      </c>
      <c r="G77" s="29">
        <f>VLOOKUP(A77,blog!$A$1:$G$333,6,FALSE)</f>
        <v>366.8</v>
      </c>
      <c r="H77" s="29">
        <f>D77+E77/12*0.6+G77/4*0.1</f>
        <v>89.0244864384001</v>
      </c>
      <c r="I77" s="28">
        <f>MIN(10,VLOOKUP(A77,研讨课!$A$2:$H$330,8,FALSE))</f>
        <v>5.5</v>
      </c>
      <c r="J77" s="28">
        <v>3.88349514563107</v>
      </c>
      <c r="K77" s="28">
        <f>0</f>
        <v>0</v>
      </c>
      <c r="L77" s="28">
        <f>VLOOKUP(A77,Pre加分!$A$1:$J$333,10,FALSE)</f>
        <v>1</v>
      </c>
      <c r="M77" s="29">
        <f>MIN(5,0.4*I77+0.01*J77+K77+L77)</f>
        <v>3.23883495145631</v>
      </c>
      <c r="N77" s="29">
        <f>M77+H77</f>
        <v>92.2633213898564</v>
      </c>
      <c r="O77" s="26">
        <f t="shared" si="1"/>
        <v>92</v>
      </c>
    </row>
    <row r="78" spans="1:15">
      <c r="A78" s="28">
        <v>18377290</v>
      </c>
      <c r="B78" s="28" t="s">
        <v>91</v>
      </c>
      <c r="C78" s="28" t="str">
        <f>VLOOKUP(A78,强测!$A$1:$C$333,3,FALSE)</f>
        <v>王旭</v>
      </c>
      <c r="D78" s="29">
        <f>VLOOKUP(A78,exp!$A$1:$R$333,18,FALSE)</f>
        <v>26.8006960618484</v>
      </c>
      <c r="E78" s="28">
        <v>1040.4649</v>
      </c>
      <c r="F78" s="28">
        <f>VLOOKUP(A78,作业提交情况!$A$1:$Q$333,17,FALSE)</f>
        <v>0</v>
      </c>
      <c r="G78" s="29">
        <f>VLOOKUP(A78,blog!$A$1:$G$333,6,FALSE)</f>
        <v>330.3</v>
      </c>
      <c r="H78" s="29">
        <f>D78+E78/12*0.6+G78/4*0.1</f>
        <v>87.0814410618484</v>
      </c>
      <c r="I78" s="28">
        <f>MIN(10,VLOOKUP(A78,研讨课!$A$2:$H$330,8,FALSE))</f>
        <v>10</v>
      </c>
      <c r="J78" s="28">
        <v>0.970873786407767</v>
      </c>
      <c r="K78" s="28">
        <f>0</f>
        <v>0</v>
      </c>
      <c r="L78" s="28">
        <f>VLOOKUP(A78,Pre加分!$A$1:$J$333,10,FALSE)</f>
        <v>1</v>
      </c>
      <c r="M78" s="29">
        <f>MIN(5,0.4*I78+0.01*J78+K78+L78)</f>
        <v>5</v>
      </c>
      <c r="N78" s="29">
        <f>M78+H78</f>
        <v>92.0814410618484</v>
      </c>
      <c r="O78" s="26">
        <f t="shared" si="1"/>
        <v>92</v>
      </c>
    </row>
    <row r="79" spans="1:15">
      <c r="A79" s="28">
        <v>18376334</v>
      </c>
      <c r="B79" s="28" t="s">
        <v>92</v>
      </c>
      <c r="C79" s="28" t="str">
        <f>VLOOKUP(A79,强测!$A$1:$C$333,3,FALSE)</f>
        <v>荣文戈</v>
      </c>
      <c r="D79" s="29">
        <f>VLOOKUP(A79,exp!$A$1:$R$333,18,FALSE)</f>
        <v>26.8284017119334</v>
      </c>
      <c r="E79" s="28">
        <v>1025.2872</v>
      </c>
      <c r="F79" s="28">
        <f>VLOOKUP(A79,作业提交情况!$A$1:$Q$333,17,FALSE)</f>
        <v>0</v>
      </c>
      <c r="G79" s="29">
        <f>VLOOKUP(A79,blog!$A$1:$G$333,6,FALSE)</f>
        <v>354</v>
      </c>
      <c r="H79" s="29">
        <f>D79+E79/12*0.6+G79/4*0.1</f>
        <v>86.9427617119334</v>
      </c>
      <c r="I79" s="28">
        <f>MIN(10,VLOOKUP(A79,研讨课!$A$2:$H$330,8,FALSE))</f>
        <v>10</v>
      </c>
      <c r="J79" s="28">
        <v>10.6796116504854</v>
      </c>
      <c r="K79" s="28">
        <f>0</f>
        <v>0</v>
      </c>
      <c r="L79" s="28">
        <f>VLOOKUP(A79,Pre加分!$A$1:$J$333,10,FALSE)</f>
        <v>1</v>
      </c>
      <c r="M79" s="29">
        <f>MIN(5,0.4*I79+0.01*J79+K79+L79)</f>
        <v>5</v>
      </c>
      <c r="N79" s="29">
        <f>M79+H79</f>
        <v>91.9427617119334</v>
      </c>
      <c r="O79" s="26">
        <f t="shared" si="1"/>
        <v>92</v>
      </c>
    </row>
    <row r="80" spans="1:15">
      <c r="A80" s="28">
        <v>18231070</v>
      </c>
      <c r="B80" s="28" t="s">
        <v>93</v>
      </c>
      <c r="C80" s="28" t="str">
        <f>VLOOKUP(A80,强测!$A$1:$C$333,3,FALSE)</f>
        <v>荣文戈</v>
      </c>
      <c r="D80" s="29">
        <f>VLOOKUP(A80,exp!$A$1:$R$333,18,FALSE)</f>
        <v>25.8649592190705</v>
      </c>
      <c r="E80" s="28">
        <v>1040.5778</v>
      </c>
      <c r="F80" s="28">
        <f>VLOOKUP(A80,作业提交情况!$A$1:$Q$333,17,FALSE)</f>
        <v>0</v>
      </c>
      <c r="G80" s="29">
        <f>VLOOKUP(A80,blog!$A$1:$G$333,6,FALSE)</f>
        <v>357</v>
      </c>
      <c r="H80" s="29">
        <f>D80+E80/12*0.6+G80/4*0.1</f>
        <v>86.8188492190705</v>
      </c>
      <c r="I80" s="28">
        <f>MIN(10,VLOOKUP(A80,研讨课!$A$2:$H$330,8,FALSE))</f>
        <v>10</v>
      </c>
      <c r="J80" s="28">
        <v>100</v>
      </c>
      <c r="K80" s="28">
        <v>2</v>
      </c>
      <c r="L80" s="28">
        <f>VLOOKUP(A80,Pre加分!$A$1:$J$333,10,FALSE)</f>
        <v>1</v>
      </c>
      <c r="M80" s="29">
        <f>MIN(5,0.4*I80+0.01*J80+K80+L80)</f>
        <v>5</v>
      </c>
      <c r="N80" s="29">
        <f>M80+H80</f>
        <v>91.8188492190705</v>
      </c>
      <c r="O80" s="26">
        <f t="shared" si="1"/>
        <v>92</v>
      </c>
    </row>
    <row r="81" spans="1:15">
      <c r="A81" s="28">
        <v>18373251</v>
      </c>
      <c r="B81" s="28" t="s">
        <v>94</v>
      </c>
      <c r="C81" s="28" t="str">
        <f>VLOOKUP(A81,强测!$A$1:$C$333,3,FALSE)</f>
        <v>纪一鹏</v>
      </c>
      <c r="D81" s="29">
        <f>VLOOKUP(A81,exp!$A$1:$R$333,18,FALSE)</f>
        <v>25.1082286990116</v>
      </c>
      <c r="E81" s="28">
        <v>1145.1494</v>
      </c>
      <c r="F81" s="28">
        <f>VLOOKUP(A81,作业提交情况!$A$1:$Q$333,17,FALSE)</f>
        <v>0</v>
      </c>
      <c r="G81" s="29">
        <f>VLOOKUP(A81,blog!$A$1:$G$333,6,FALSE)</f>
        <v>334.5</v>
      </c>
      <c r="H81" s="29">
        <f>D81+E81/12*0.6+G81/4*0.1</f>
        <v>90.7281986990116</v>
      </c>
      <c r="I81" s="28">
        <f>MIN(10,VLOOKUP(A81,研讨课!$A$2:$H$330,8,FALSE))</f>
        <v>0</v>
      </c>
      <c r="J81" s="28">
        <v>0</v>
      </c>
      <c r="K81" s="28">
        <f>0</f>
        <v>0</v>
      </c>
      <c r="L81" s="28">
        <f>VLOOKUP(A81,Pre加分!$A$1:$J$333,10,FALSE)</f>
        <v>1</v>
      </c>
      <c r="M81" s="29">
        <f>MIN(5,0.4*I81+0.01*J81+K81+L81)</f>
        <v>1</v>
      </c>
      <c r="N81" s="29">
        <f>M81+H81</f>
        <v>91.7281986990116</v>
      </c>
      <c r="O81" s="26">
        <f t="shared" si="1"/>
        <v>92</v>
      </c>
    </row>
    <row r="82" spans="1:15">
      <c r="A82" s="28">
        <v>18373080</v>
      </c>
      <c r="B82" s="28" t="s">
        <v>95</v>
      </c>
      <c r="C82" s="28" t="str">
        <f>VLOOKUP(A82,强测!$A$1:$C$333,3,FALSE)</f>
        <v>诸彤宇</v>
      </c>
      <c r="D82" s="29">
        <f>VLOOKUP(A82,exp!$A$1:$R$333,18,FALSE)</f>
        <v>25.9540100108337</v>
      </c>
      <c r="E82" s="28">
        <v>1105.1357</v>
      </c>
      <c r="F82" s="28">
        <f>VLOOKUP(A82,作业提交情况!$A$1:$Q$333,17,FALSE)</f>
        <v>0</v>
      </c>
      <c r="G82" s="29">
        <f>VLOOKUP(A82,blog!$A$1:$G$333,6,FALSE)</f>
        <v>369.2</v>
      </c>
      <c r="H82" s="29">
        <f>D82+E82/12*0.6+G82/4*0.1</f>
        <v>90.4407950108337</v>
      </c>
      <c r="I82" s="28">
        <f>MIN(10,VLOOKUP(A82,研讨课!$A$2:$H$330,8,FALSE))</f>
        <v>0.5</v>
      </c>
      <c r="J82" s="28">
        <v>8.7378640776699</v>
      </c>
      <c r="K82" s="28">
        <f>0</f>
        <v>0</v>
      </c>
      <c r="L82" s="28">
        <f>VLOOKUP(A82,Pre加分!$A$1:$J$333,10,FALSE)</f>
        <v>1</v>
      </c>
      <c r="M82" s="29">
        <f>MIN(5,0.4*I82+0.01*J82+K82+L82)</f>
        <v>1.2873786407767</v>
      </c>
      <c r="N82" s="29">
        <f>M82+H82</f>
        <v>91.7281736516104</v>
      </c>
      <c r="O82" s="26">
        <f t="shared" si="1"/>
        <v>92</v>
      </c>
    </row>
    <row r="83" spans="1:15">
      <c r="A83" s="28">
        <v>18373528</v>
      </c>
      <c r="B83" s="28" t="s">
        <v>96</v>
      </c>
      <c r="C83" s="28" t="str">
        <f>VLOOKUP(A83,强测!$A$1:$C$333,3,FALSE)</f>
        <v>诸彤宇</v>
      </c>
      <c r="D83" s="29">
        <f>VLOOKUP(A83,exp!$A$1:$R$333,18,FALSE)</f>
        <v>25.4031617402795</v>
      </c>
      <c r="E83" s="28">
        <v>1039.6242</v>
      </c>
      <c r="F83" s="28">
        <f>VLOOKUP(A83,作业提交情况!$A$1:$Q$333,17,FALSE)</f>
        <v>0</v>
      </c>
      <c r="G83" s="29">
        <f>VLOOKUP(A83,blog!$A$1:$G$333,6,FALSE)</f>
        <v>378.2</v>
      </c>
      <c r="H83" s="29">
        <f>D83+E83/12*0.6+G83/4*0.1</f>
        <v>86.8393717402795</v>
      </c>
      <c r="I83" s="28">
        <f>MIN(10,VLOOKUP(A83,研讨课!$A$2:$H$330,8,FALSE))</f>
        <v>8</v>
      </c>
      <c r="J83" s="28">
        <v>21.3592233009709</v>
      </c>
      <c r="K83" s="28">
        <f>0</f>
        <v>0</v>
      </c>
      <c r="L83" s="28">
        <f>VLOOKUP(A83,Pre加分!$A$1:$J$333,10,FALSE)</f>
        <v>1</v>
      </c>
      <c r="M83" s="29">
        <f>MIN(5,0.4*I83+0.01*J83+K83+L83)</f>
        <v>4.41359223300971</v>
      </c>
      <c r="N83" s="29">
        <f>M83+H83</f>
        <v>91.2529639732892</v>
      </c>
      <c r="O83" s="26">
        <f t="shared" si="1"/>
        <v>91</v>
      </c>
    </row>
    <row r="84" spans="1:15">
      <c r="A84" s="28">
        <v>18373762</v>
      </c>
      <c r="B84" s="28" t="s">
        <v>97</v>
      </c>
      <c r="C84" s="28" t="str">
        <f>VLOOKUP(A84,强测!$A$1:$C$333,3,FALSE)</f>
        <v>诸彤宇</v>
      </c>
      <c r="D84" s="29">
        <f>VLOOKUP(A84,exp!$A$1:$R$333,18,FALSE)</f>
        <v>26.3400833559146</v>
      </c>
      <c r="E84" s="28">
        <v>1092.1274</v>
      </c>
      <c r="F84" s="28">
        <f>VLOOKUP(A84,作业提交情况!$A$1:$Q$333,17,FALSE)</f>
        <v>0</v>
      </c>
      <c r="G84" s="29">
        <f>VLOOKUP(A84,blog!$A$1:$G$333,6,FALSE)</f>
        <v>348.2</v>
      </c>
      <c r="H84" s="29">
        <f>D84+E84/12*0.6+G84/4*0.1</f>
        <v>89.6514533559146</v>
      </c>
      <c r="I84" s="28">
        <f>MIN(10,VLOOKUP(A84,研讨课!$A$2:$H$330,8,FALSE))</f>
        <v>1.5</v>
      </c>
      <c r="J84" s="28">
        <v>0</v>
      </c>
      <c r="K84" s="28">
        <f>0</f>
        <v>0</v>
      </c>
      <c r="L84" s="28">
        <f>VLOOKUP(A84,Pre加分!$A$1:$J$333,10,FALSE)</f>
        <v>1</v>
      </c>
      <c r="M84" s="29">
        <f>MIN(5,0.4*I84+0.01*J84+K84+L84)</f>
        <v>1.6</v>
      </c>
      <c r="N84" s="29">
        <f>M84+H84</f>
        <v>91.2514533559146</v>
      </c>
      <c r="O84" s="26">
        <f t="shared" si="1"/>
        <v>91</v>
      </c>
    </row>
    <row r="85" spans="1:15">
      <c r="A85" s="28">
        <v>18373161</v>
      </c>
      <c r="B85" s="28" t="s">
        <v>98</v>
      </c>
      <c r="C85" s="28" t="str">
        <f>VLOOKUP(A85,强测!$A$1:$C$333,3,FALSE)</f>
        <v>纪一鹏</v>
      </c>
      <c r="D85" s="29">
        <f>VLOOKUP(A85,exp!$A$1:$R$333,18,FALSE)</f>
        <v>25.4367969101561</v>
      </c>
      <c r="E85" s="28">
        <v>1068.5398</v>
      </c>
      <c r="F85" s="28">
        <f>VLOOKUP(A85,作业提交情况!$A$1:$Q$333,17,FALSE)</f>
        <v>0</v>
      </c>
      <c r="G85" s="29">
        <f>VLOOKUP(A85,blog!$A$1:$G$333,6,FALSE)</f>
        <v>366.5</v>
      </c>
      <c r="H85" s="29">
        <f>D85+E85/12*0.6+G85/4*0.1</f>
        <v>88.0262869101561</v>
      </c>
      <c r="I85" s="28">
        <f>MIN(10,VLOOKUP(A85,研讨课!$A$2:$H$330,8,FALSE))</f>
        <v>5</v>
      </c>
      <c r="J85" s="28">
        <v>11.6504854368932</v>
      </c>
      <c r="K85" s="28">
        <f>0</f>
        <v>0</v>
      </c>
      <c r="L85" s="28">
        <f>VLOOKUP(A85,Pre加分!$A$1:$J$333,10,FALSE)</f>
        <v>1</v>
      </c>
      <c r="M85" s="29">
        <f>MIN(5,0.4*I85+0.01*J85+K85+L85)</f>
        <v>3.11650485436893</v>
      </c>
      <c r="N85" s="29">
        <f>M85+H85</f>
        <v>91.142791764525</v>
      </c>
      <c r="O85" s="26">
        <f t="shared" si="1"/>
        <v>91</v>
      </c>
    </row>
    <row r="86" spans="1:15">
      <c r="A86" s="28">
        <v>18373743</v>
      </c>
      <c r="B86" s="28" t="s">
        <v>99</v>
      </c>
      <c r="C86" s="28" t="str">
        <f>VLOOKUP(A86,强测!$A$1:$C$333,3,FALSE)</f>
        <v>诸彤宇</v>
      </c>
      <c r="D86" s="29">
        <f>VLOOKUP(A86,exp!$A$1:$R$333,18,FALSE)</f>
        <v>24.8037840126969</v>
      </c>
      <c r="E86" s="28">
        <v>1102.1791</v>
      </c>
      <c r="F86" s="28">
        <f>VLOOKUP(A86,作业提交情况!$A$1:$Q$333,17,FALSE)</f>
        <v>0</v>
      </c>
      <c r="G86" s="29">
        <f>VLOOKUP(A86,blog!$A$1:$G$333,6,FALSE)</f>
        <v>375.3</v>
      </c>
      <c r="H86" s="29">
        <f>D86+E86/12*0.6+G86/4*0.1</f>
        <v>89.2952390126969</v>
      </c>
      <c r="I86" s="28">
        <f>MIN(10,VLOOKUP(A86,研讨课!$A$2:$H$330,8,FALSE))</f>
        <v>2</v>
      </c>
      <c r="J86" s="28">
        <v>0.970873786407767</v>
      </c>
      <c r="K86" s="28">
        <f>0</f>
        <v>0</v>
      </c>
      <c r="L86" s="28">
        <f>VLOOKUP(A86,Pre加分!$A$1:$J$333,10,FALSE)</f>
        <v>1</v>
      </c>
      <c r="M86" s="29">
        <f>MIN(5,0.4*I86+0.01*J86+K86+L86)</f>
        <v>1.80970873786408</v>
      </c>
      <c r="N86" s="29">
        <f>M86+H86</f>
        <v>91.104947750561</v>
      </c>
      <c r="O86" s="26">
        <f t="shared" si="1"/>
        <v>91</v>
      </c>
    </row>
    <row r="87" spans="1:15">
      <c r="A87" s="28">
        <v>18373339</v>
      </c>
      <c r="B87" s="28" t="s">
        <v>100</v>
      </c>
      <c r="C87" s="28" t="str">
        <f>VLOOKUP(A87,强测!$A$1:$C$333,3,FALSE)</f>
        <v>荣文戈</v>
      </c>
      <c r="D87" s="29">
        <f>VLOOKUP(A87,exp!$A$1:$R$333,18,FALSE)</f>
        <v>26.3728265297869</v>
      </c>
      <c r="E87" s="28">
        <v>1090.9404</v>
      </c>
      <c r="F87" s="28">
        <f>VLOOKUP(A87,作业提交情况!$A$1:$Q$333,17,FALSE)</f>
        <v>0</v>
      </c>
      <c r="G87" s="29">
        <f>VLOOKUP(A87,blog!$A$1:$G$333,6,FALSE)</f>
        <v>365.5</v>
      </c>
      <c r="H87" s="29">
        <f>D87+E87/12*0.6+G87/4*0.1</f>
        <v>90.0573465297869</v>
      </c>
      <c r="I87" s="28">
        <f>MIN(10,VLOOKUP(A87,研讨课!$A$2:$H$330,8,FALSE))</f>
        <v>0</v>
      </c>
      <c r="J87" s="28">
        <v>0</v>
      </c>
      <c r="K87" s="28">
        <f>0</f>
        <v>0</v>
      </c>
      <c r="L87" s="28">
        <f>VLOOKUP(A87,Pre加分!$A$1:$J$333,10,FALSE)</f>
        <v>1</v>
      </c>
      <c r="M87" s="29">
        <f>MIN(5,0.4*I87+0.01*J87+K87+L87)</f>
        <v>1</v>
      </c>
      <c r="N87" s="29">
        <f>M87+H87</f>
        <v>91.0573465297869</v>
      </c>
      <c r="O87" s="26">
        <f t="shared" si="1"/>
        <v>91</v>
      </c>
    </row>
    <row r="88" spans="1:15">
      <c r="A88" s="28">
        <v>18231045</v>
      </c>
      <c r="B88" s="28" t="s">
        <v>101</v>
      </c>
      <c r="C88" s="28" t="str">
        <f>VLOOKUP(A88,强测!$A$1:$C$333,3,FALSE)</f>
        <v>王旭</v>
      </c>
      <c r="D88" s="29">
        <f>VLOOKUP(A88,exp!$A$1:$R$333,18,FALSE)</f>
        <v>25.7798090356988</v>
      </c>
      <c r="E88" s="28">
        <v>1035.7653</v>
      </c>
      <c r="F88" s="28">
        <f>VLOOKUP(A88,作业提交情况!$A$1:$Q$333,17,FALSE)</f>
        <v>0</v>
      </c>
      <c r="G88" s="29">
        <f>VLOOKUP(A88,blog!$A$1:$G$333,6,FALSE)</f>
        <v>364.7</v>
      </c>
      <c r="H88" s="29">
        <f>D88+E88/12*0.6+G88/4*0.1</f>
        <v>86.6855740356988</v>
      </c>
      <c r="I88" s="28">
        <f>MIN(10,VLOOKUP(A88,研讨课!$A$2:$H$330,8,FALSE))</f>
        <v>8</v>
      </c>
      <c r="J88" s="28">
        <v>14.5631067961165</v>
      </c>
      <c r="K88" s="28">
        <f>0</f>
        <v>0</v>
      </c>
      <c r="L88" s="28">
        <f>VLOOKUP(A88,Pre加分!$A$1:$J$333,10,FALSE)</f>
        <v>1</v>
      </c>
      <c r="M88" s="29">
        <f>MIN(5,0.4*I88+0.01*J88+K88+L88)</f>
        <v>4.34563106796116</v>
      </c>
      <c r="N88" s="29">
        <f>M88+H88</f>
        <v>91.03120510366</v>
      </c>
      <c r="O88" s="26">
        <f t="shared" si="1"/>
        <v>91</v>
      </c>
    </row>
    <row r="89" spans="1:15">
      <c r="A89" s="28">
        <v>18373814</v>
      </c>
      <c r="B89" s="28" t="s">
        <v>102</v>
      </c>
      <c r="C89" s="28" t="str">
        <f>VLOOKUP(A89,强测!$A$1:$C$333,3,FALSE)</f>
        <v>吴际</v>
      </c>
      <c r="D89" s="29">
        <f>VLOOKUP(A89,exp!$A$1:$R$333,18,FALSE)</f>
        <v>22.0855949372701</v>
      </c>
      <c r="E89" s="28">
        <v>1113.2606</v>
      </c>
      <c r="F89" s="28">
        <f>VLOOKUP(A89,作业提交情况!$A$1:$Q$333,17,FALSE)</f>
        <v>0</v>
      </c>
      <c r="G89" s="29">
        <f>VLOOKUP(A89,blog!$A$1:$G$333,6,FALSE)</f>
        <v>375.8</v>
      </c>
      <c r="H89" s="29">
        <f>D89+E89/12*0.6+G89/4*0.1</f>
        <v>87.1436249372701</v>
      </c>
      <c r="I89" s="28">
        <f>MIN(10,VLOOKUP(A89,研讨课!$A$2:$H$330,8,FALSE))</f>
        <v>6</v>
      </c>
      <c r="J89" s="28">
        <v>15.5339805825243</v>
      </c>
      <c r="K89" s="28">
        <f>0</f>
        <v>0</v>
      </c>
      <c r="L89" s="28">
        <f>VLOOKUP(A89,Pre加分!$A$1:$J$333,10,FALSE)</f>
        <v>1</v>
      </c>
      <c r="M89" s="29">
        <f>MIN(5,0.4*I89+0.01*J89+K89+L89)</f>
        <v>3.55533980582524</v>
      </c>
      <c r="N89" s="29">
        <f>M89+H89</f>
        <v>90.6989647430953</v>
      </c>
      <c r="O89" s="26">
        <f t="shared" si="1"/>
        <v>91</v>
      </c>
    </row>
    <row r="90" spans="1:15">
      <c r="A90" s="28">
        <v>18373197</v>
      </c>
      <c r="B90" s="28" t="s">
        <v>103</v>
      </c>
      <c r="C90" s="28" t="str">
        <f>VLOOKUP(A90,强测!$A$1:$C$333,3,FALSE)</f>
        <v>诸彤宇</v>
      </c>
      <c r="D90" s="29">
        <f>VLOOKUP(A90,exp!$A$1:$R$333,18,FALSE)</f>
        <v>23.3088281103905</v>
      </c>
      <c r="E90" s="28">
        <v>1119.8437</v>
      </c>
      <c r="F90" s="28">
        <f>VLOOKUP(A90,作业提交情况!$A$1:$Q$333,17,FALSE)</f>
        <v>0</v>
      </c>
      <c r="G90" s="29">
        <f>VLOOKUP(A90,blog!$A$1:$G$333,6,FALSE)</f>
        <v>381.6</v>
      </c>
      <c r="H90" s="29">
        <f>D90+E90/12*0.6+G90/4*0.1</f>
        <v>88.8410131103905</v>
      </c>
      <c r="I90" s="28">
        <f>MIN(10,VLOOKUP(A90,研讨课!$A$2:$H$330,8,FALSE))</f>
        <v>1.5</v>
      </c>
      <c r="J90" s="28">
        <v>0.970873786407767</v>
      </c>
      <c r="K90" s="28">
        <f>0</f>
        <v>0</v>
      </c>
      <c r="L90" s="28">
        <f>VLOOKUP(A90,Pre加分!$A$1:$J$333,10,FALSE)</f>
        <v>1</v>
      </c>
      <c r="M90" s="29">
        <f>MIN(5,0.4*I90+0.01*J90+K90+L90)</f>
        <v>1.60970873786408</v>
      </c>
      <c r="N90" s="29">
        <f>M90+H90</f>
        <v>90.4507218482546</v>
      </c>
      <c r="O90" s="26">
        <f t="shared" si="1"/>
        <v>90</v>
      </c>
    </row>
    <row r="91" spans="1:15">
      <c r="A91" s="28">
        <v>18373163</v>
      </c>
      <c r="B91" s="28" t="s">
        <v>104</v>
      </c>
      <c r="C91" s="28" t="str">
        <f>VLOOKUP(A91,强测!$A$1:$C$333,3,FALSE)</f>
        <v>王旭</v>
      </c>
      <c r="D91" s="29">
        <f>VLOOKUP(A91,exp!$A$1:$R$333,18,FALSE)</f>
        <v>26.3365426735723</v>
      </c>
      <c r="E91" s="28">
        <v>1092.6047</v>
      </c>
      <c r="F91" s="28">
        <f>VLOOKUP(A91,作业提交情况!$A$1:$Q$333,17,FALSE)</f>
        <v>0</v>
      </c>
      <c r="G91" s="29">
        <f>VLOOKUP(A91,blog!$A$1:$G$333,6,FALSE)</f>
        <v>281.3</v>
      </c>
      <c r="H91" s="29">
        <f>D91+E91/12*0.6+G91/4*0.1</f>
        <v>87.9992776735723</v>
      </c>
      <c r="I91" s="28">
        <f>MIN(10,VLOOKUP(A91,研讨课!$A$2:$H$330,8,FALSE))</f>
        <v>3</v>
      </c>
      <c r="J91" s="28">
        <v>7.76699029126214</v>
      </c>
      <c r="K91" s="28">
        <f>0</f>
        <v>0</v>
      </c>
      <c r="L91" s="28">
        <f>VLOOKUP(A91,Pre加分!$A$1:$J$333,10,FALSE)</f>
        <v>1</v>
      </c>
      <c r="M91" s="29">
        <f>MIN(5,0.4*I91+0.01*J91+K91+L91)</f>
        <v>2.27766990291262</v>
      </c>
      <c r="N91" s="29">
        <f>M91+H91</f>
        <v>90.2769475764849</v>
      </c>
      <c r="O91" s="26">
        <f t="shared" si="1"/>
        <v>90</v>
      </c>
    </row>
    <row r="92" spans="1:15">
      <c r="A92" s="28">
        <v>18373631</v>
      </c>
      <c r="B92" s="28" t="s">
        <v>105</v>
      </c>
      <c r="C92" s="28" t="str">
        <f>VLOOKUP(A92,强测!$A$1:$C$333,3,FALSE)</f>
        <v>王旭</v>
      </c>
      <c r="D92" s="29">
        <f>VLOOKUP(A92,exp!$A$1:$R$333,18,FALSE)</f>
        <v>25.6306535871833</v>
      </c>
      <c r="E92" s="28">
        <v>1053.1886</v>
      </c>
      <c r="F92" s="28">
        <f>VLOOKUP(A92,作业提交情况!$A$1:$Q$333,17,FALSE)</f>
        <v>0</v>
      </c>
      <c r="G92" s="29">
        <f>VLOOKUP(A92,blog!$A$1:$G$333,6,FALSE)</f>
        <v>343.1</v>
      </c>
      <c r="H92" s="29">
        <f>D92+E92/12*0.6+G92/4*0.1</f>
        <v>86.8675835871833</v>
      </c>
      <c r="I92" s="28">
        <f>MIN(10,VLOOKUP(A92,研讨课!$A$2:$H$330,8,FALSE))</f>
        <v>6</v>
      </c>
      <c r="J92" s="28">
        <v>0</v>
      </c>
      <c r="K92" s="28">
        <f>0</f>
        <v>0</v>
      </c>
      <c r="L92" s="28">
        <f>VLOOKUP(A92,Pre加分!$A$1:$J$333,10,FALSE)</f>
        <v>1</v>
      </c>
      <c r="M92" s="29">
        <f>MIN(5,0.4*I92+0.01*J92+K92+L92)</f>
        <v>3.4</v>
      </c>
      <c r="N92" s="29">
        <f>M92+H92</f>
        <v>90.2675835871833</v>
      </c>
      <c r="O92" s="26">
        <f t="shared" si="1"/>
        <v>90</v>
      </c>
    </row>
    <row r="93" spans="1:15">
      <c r="A93" s="28">
        <v>18373597</v>
      </c>
      <c r="B93" s="28" t="s">
        <v>106</v>
      </c>
      <c r="C93" s="28" t="str">
        <f>VLOOKUP(A93,强测!$A$1:$C$333,3,FALSE)</f>
        <v>诸彤宇</v>
      </c>
      <c r="D93" s="29">
        <f>VLOOKUP(A93,exp!$A$1:$R$333,18,FALSE)</f>
        <v>27.3485769636131</v>
      </c>
      <c r="E93" s="28">
        <v>1034.41079999999</v>
      </c>
      <c r="F93" s="28">
        <f>VLOOKUP(A93,作业提交情况!$A$1:$Q$333,17,FALSE)</f>
        <v>0</v>
      </c>
      <c r="G93" s="29">
        <f>VLOOKUP(A93,blog!$A$1:$G$333,6,FALSE)</f>
        <v>294.2</v>
      </c>
      <c r="H93" s="29">
        <f>D93+E93/12*0.6+G93/4*0.1</f>
        <v>86.4241169636126</v>
      </c>
      <c r="I93" s="28">
        <f>MIN(10,VLOOKUP(A93,研讨课!$A$2:$H$330,8,FALSE))</f>
        <v>7</v>
      </c>
      <c r="J93" s="28">
        <v>0</v>
      </c>
      <c r="K93" s="28">
        <f>0</f>
        <v>0</v>
      </c>
      <c r="L93" s="28">
        <f>VLOOKUP(A93,Pre加分!$A$1:$J$333,10,FALSE)</f>
        <v>1</v>
      </c>
      <c r="M93" s="29">
        <f>MIN(5,0.4*I93+0.01*J93+K93+L93)</f>
        <v>3.8</v>
      </c>
      <c r="N93" s="29">
        <f>M93+H93</f>
        <v>90.2241169636126</v>
      </c>
      <c r="O93" s="26">
        <f t="shared" si="1"/>
        <v>90</v>
      </c>
    </row>
    <row r="94" spans="1:15">
      <c r="A94" s="28">
        <v>18373046</v>
      </c>
      <c r="B94" s="28" t="s">
        <v>107</v>
      </c>
      <c r="C94" s="28" t="str">
        <f>VLOOKUP(A94,强测!$A$1:$C$333,3,FALSE)</f>
        <v>王旭</v>
      </c>
      <c r="D94" s="29">
        <f>VLOOKUP(A94,exp!$A$1:$R$333,18,FALSE)</f>
        <v>26.4678758626019</v>
      </c>
      <c r="E94" s="28">
        <v>988.6237</v>
      </c>
      <c r="F94" s="28">
        <f>VLOOKUP(A94,作业提交情况!$A$1:$Q$333,17,FALSE)</f>
        <v>0</v>
      </c>
      <c r="G94" s="29">
        <f>VLOOKUP(A94,blog!$A$1:$G$333,6,FALSE)</f>
        <v>364.2</v>
      </c>
      <c r="H94" s="29">
        <f>D94+E94/12*0.6+G94/4*0.1</f>
        <v>85.0040608626019</v>
      </c>
      <c r="I94" s="28">
        <f>MIN(10,VLOOKUP(A94,研讨课!$A$2:$H$330,8,FALSE))</f>
        <v>10</v>
      </c>
      <c r="J94" s="28">
        <v>12.621359223301</v>
      </c>
      <c r="K94" s="28">
        <f>0</f>
        <v>0</v>
      </c>
      <c r="L94" s="28">
        <f>VLOOKUP(A94,Pre加分!$A$1:$J$333,10,FALSE)</f>
        <v>1</v>
      </c>
      <c r="M94" s="29">
        <f>MIN(5,0.4*I94+0.01*J94+K94+L94)</f>
        <v>5</v>
      </c>
      <c r="N94" s="29">
        <f>M94+H94</f>
        <v>90.0040608626019</v>
      </c>
      <c r="O94" s="26">
        <f t="shared" si="1"/>
        <v>90</v>
      </c>
    </row>
    <row r="95" spans="1:15">
      <c r="A95" s="28">
        <v>18373171</v>
      </c>
      <c r="B95" s="28" t="s">
        <v>108</v>
      </c>
      <c r="C95" s="28" t="str">
        <f>VLOOKUP(A95,强测!$A$1:$C$333,3,FALSE)</f>
        <v>纪一鹏</v>
      </c>
      <c r="D95" s="29">
        <f>VLOOKUP(A95,exp!$A$1:$R$333,18,FALSE)</f>
        <v>24.4882825409632</v>
      </c>
      <c r="E95" s="28">
        <v>1108.1122</v>
      </c>
      <c r="F95" s="28">
        <f>VLOOKUP(A95,作业提交情况!$A$1:$Q$333,17,FALSE)</f>
        <v>0</v>
      </c>
      <c r="G95" s="29">
        <f>VLOOKUP(A95,blog!$A$1:$G$333,6,FALSE)</f>
        <v>355.1</v>
      </c>
      <c r="H95" s="29">
        <f>D95+E95/12*0.6+G95/4*0.1</f>
        <v>88.7713925409632</v>
      </c>
      <c r="I95" s="28">
        <f>MIN(10,VLOOKUP(A95,研讨课!$A$2:$H$330,8,FALSE))</f>
        <v>0</v>
      </c>
      <c r="J95" s="28">
        <v>0.970873786407767</v>
      </c>
      <c r="K95" s="28">
        <f>0</f>
        <v>0</v>
      </c>
      <c r="L95" s="28">
        <f>VLOOKUP(A95,Pre加分!$A$1:$J$333,10,FALSE)</f>
        <v>1</v>
      </c>
      <c r="M95" s="29">
        <f>MIN(5,0.4*I95+0.01*J95+K95+L95)</f>
        <v>1.00970873786408</v>
      </c>
      <c r="N95" s="29">
        <f>M95+H95</f>
        <v>89.7811012788273</v>
      </c>
      <c r="O95" s="26">
        <f t="shared" si="1"/>
        <v>90</v>
      </c>
    </row>
    <row r="96" spans="1:15">
      <c r="A96" s="28">
        <v>18373754</v>
      </c>
      <c r="B96" s="28" t="s">
        <v>109</v>
      </c>
      <c r="C96" s="28" t="str">
        <f>VLOOKUP(A96,强测!$A$1:$C$333,3,FALSE)</f>
        <v>荣文戈</v>
      </c>
      <c r="D96" s="29">
        <f>VLOOKUP(A96,exp!$A$1:$R$333,18,FALSE)</f>
        <v>25.7543773535916</v>
      </c>
      <c r="E96" s="28">
        <v>1057.3337</v>
      </c>
      <c r="F96" s="28">
        <f>VLOOKUP(A96,作业提交情况!$A$1:$Q$333,17,FALSE)</f>
        <v>1</v>
      </c>
      <c r="G96" s="29">
        <f>VLOOKUP(A96,blog!$A$1:$G$333,6,FALSE)</f>
        <v>381.1</v>
      </c>
      <c r="H96" s="29">
        <f>D96+E96/12*0.6+G96/4*0.1</f>
        <v>88.1485623535916</v>
      </c>
      <c r="I96" s="28">
        <f>MIN(10,VLOOKUP(A96,研讨课!$A$2:$H$330,8,FALSE))</f>
        <v>1.5</v>
      </c>
      <c r="J96" s="28">
        <v>2.9126213592233</v>
      </c>
      <c r="K96" s="28">
        <f>0</f>
        <v>0</v>
      </c>
      <c r="L96" s="28">
        <f>VLOOKUP(A96,Pre加分!$A$1:$J$333,10,FALSE)</f>
        <v>1</v>
      </c>
      <c r="M96" s="29">
        <f>MIN(5,0.4*I96+0.01*J96+K96+L96)</f>
        <v>1.62912621359223</v>
      </c>
      <c r="N96" s="29">
        <f>M96+H96</f>
        <v>89.7776885671838</v>
      </c>
      <c r="O96" s="26">
        <f t="shared" si="1"/>
        <v>90</v>
      </c>
    </row>
    <row r="97" spans="1:15">
      <c r="A97" s="28">
        <v>17005016</v>
      </c>
      <c r="B97" s="28" t="s">
        <v>110</v>
      </c>
      <c r="C97" s="28" t="str">
        <f>VLOOKUP(A97,强测!$A$1:$C$333,3,FALSE)</f>
        <v>纪一鹏</v>
      </c>
      <c r="D97" s="29">
        <f>VLOOKUP(A97,exp!$A$1:$R$333,18,FALSE)</f>
        <v>23.8070869336436</v>
      </c>
      <c r="E97" s="28">
        <v>1107.0111</v>
      </c>
      <c r="F97" s="28">
        <f>VLOOKUP(A97,作业提交情况!$A$1:$Q$333,17,FALSE)</f>
        <v>0</v>
      </c>
      <c r="G97" s="29">
        <f>VLOOKUP(A97,blog!$A$1:$G$333,6,FALSE)</f>
        <v>372.6</v>
      </c>
      <c r="H97" s="29">
        <f>D97+E97/12*0.6+G97/4*0.1</f>
        <v>88.4726419336436</v>
      </c>
      <c r="I97" s="28">
        <f>MIN(10,VLOOKUP(A97,研讨课!$A$2:$H$330,8,FALSE))</f>
        <v>0</v>
      </c>
      <c r="J97" s="28">
        <v>14.5631067961165</v>
      </c>
      <c r="K97" s="28">
        <f>0</f>
        <v>0</v>
      </c>
      <c r="L97" s="28">
        <f>VLOOKUP(A97,Pre加分!$A$1:$J$333,10,FALSE)</f>
        <v>1</v>
      </c>
      <c r="M97" s="29">
        <f>MIN(5,0.4*I97+0.01*J97+K97+L97)</f>
        <v>1.14563106796116</v>
      </c>
      <c r="N97" s="29">
        <f>M97+H97</f>
        <v>89.6182730016047</v>
      </c>
      <c r="O97" s="26">
        <f t="shared" si="1"/>
        <v>90</v>
      </c>
    </row>
    <row r="98" spans="1:15">
      <c r="A98" s="28">
        <v>18373212</v>
      </c>
      <c r="B98" s="28" t="s">
        <v>111</v>
      </c>
      <c r="C98" s="28" t="str">
        <f>VLOOKUP(A98,强测!$A$1:$C$333,3,FALSE)</f>
        <v>王旭</v>
      </c>
      <c r="D98" s="29">
        <f>VLOOKUP(A98,exp!$A$1:$R$333,18,FALSE)</f>
        <v>22.8142552860379</v>
      </c>
      <c r="E98" s="28">
        <v>1054.2595</v>
      </c>
      <c r="F98" s="28">
        <f>VLOOKUP(A98,作业提交情况!$A$1:$Q$333,17,FALSE)</f>
        <v>0</v>
      </c>
      <c r="G98" s="29">
        <f>VLOOKUP(A98,blog!$A$1:$G$333,6,FALSE)</f>
        <v>368</v>
      </c>
      <c r="H98" s="29">
        <f>D98+E98/12*0.6+G98/4*0.1</f>
        <v>84.7272302860379</v>
      </c>
      <c r="I98" s="28">
        <f>MIN(10,VLOOKUP(A98,研讨课!$A$2:$H$330,8,FALSE))</f>
        <v>9</v>
      </c>
      <c r="J98" s="28">
        <v>0</v>
      </c>
      <c r="K98" s="28">
        <f>0</f>
        <v>0</v>
      </c>
      <c r="L98" s="28">
        <f>VLOOKUP(A98,Pre加分!$A$1:$J$333,10,FALSE)</f>
        <v>1</v>
      </c>
      <c r="M98" s="29">
        <f>MIN(5,0.4*I98+0.01*J98+K98+L98)</f>
        <v>4.6</v>
      </c>
      <c r="N98" s="29">
        <f>M98+H98</f>
        <v>89.3272302860379</v>
      </c>
      <c r="O98" s="26">
        <f t="shared" si="1"/>
        <v>89</v>
      </c>
    </row>
    <row r="99" spans="1:15">
      <c r="A99" s="28">
        <v>18373515</v>
      </c>
      <c r="B99" s="28" t="s">
        <v>112</v>
      </c>
      <c r="C99" s="28" t="str">
        <f>VLOOKUP(A99,强测!$A$1:$C$333,3,FALSE)</f>
        <v>诸彤宇</v>
      </c>
      <c r="D99" s="29">
        <f>VLOOKUP(A99,exp!$A$1:$R$333,18,FALSE)</f>
        <v>25.9135059860855</v>
      </c>
      <c r="E99" s="28">
        <v>1038.1725</v>
      </c>
      <c r="F99" s="28">
        <f>VLOOKUP(A99,作业提交情况!$A$1:$Q$333,17,FALSE)</f>
        <v>0</v>
      </c>
      <c r="G99" s="29">
        <f>VLOOKUP(A99,blog!$A$1:$G$333,6,FALSE)</f>
        <v>370.1</v>
      </c>
      <c r="H99" s="29">
        <f>D99+E99/12*0.6+G99/4*0.1</f>
        <v>87.0746309860855</v>
      </c>
      <c r="I99" s="28">
        <f>MIN(10,VLOOKUP(A99,研讨课!$A$2:$H$330,8,FALSE))</f>
        <v>3</v>
      </c>
      <c r="J99" s="28">
        <v>0.970873786407767</v>
      </c>
      <c r="K99" s="28">
        <f>0</f>
        <v>0</v>
      </c>
      <c r="L99" s="28">
        <f>VLOOKUP(A99,Pre加分!$A$1:$J$333,10,FALSE)</f>
        <v>1</v>
      </c>
      <c r="M99" s="29">
        <f>MIN(5,0.4*I99+0.01*J99+K99+L99)</f>
        <v>2.20970873786408</v>
      </c>
      <c r="N99" s="29">
        <f>M99+H99</f>
        <v>89.2843397239496</v>
      </c>
      <c r="O99" s="26">
        <f t="shared" si="1"/>
        <v>89</v>
      </c>
    </row>
    <row r="100" spans="1:15">
      <c r="A100" s="28">
        <v>18373118</v>
      </c>
      <c r="B100" s="28" t="s">
        <v>113</v>
      </c>
      <c r="C100" s="28" t="str">
        <f>VLOOKUP(A100,强测!$A$1:$C$333,3,FALSE)</f>
        <v>纪一鹏</v>
      </c>
      <c r="D100" s="29">
        <f>VLOOKUP(A100,exp!$A$1:$R$333,18,FALSE)</f>
        <v>25.6337829504731</v>
      </c>
      <c r="E100" s="28">
        <v>1052.9744</v>
      </c>
      <c r="F100" s="28">
        <f>VLOOKUP(A100,作业提交情况!$A$1:$Q$333,17,FALSE)</f>
        <v>0</v>
      </c>
      <c r="G100" s="29">
        <f>VLOOKUP(A100,blog!$A$1:$G$333,6,FALSE)</f>
        <v>359.5</v>
      </c>
      <c r="H100" s="29">
        <f>D100+E100/12*0.6+G100/4*0.1</f>
        <v>87.2700029504731</v>
      </c>
      <c r="I100" s="28">
        <f>MIN(10,VLOOKUP(A100,研讨课!$A$2:$H$330,8,FALSE))</f>
        <v>2.5</v>
      </c>
      <c r="J100" s="28">
        <v>0.970873786407767</v>
      </c>
      <c r="K100" s="28">
        <f>0</f>
        <v>0</v>
      </c>
      <c r="L100" s="28">
        <f>VLOOKUP(A100,Pre加分!$A$1:$J$333,10,FALSE)</f>
        <v>1</v>
      </c>
      <c r="M100" s="29">
        <f>MIN(5,0.4*I100+0.01*J100+K100+L100)</f>
        <v>2.00970873786408</v>
      </c>
      <c r="N100" s="29">
        <f>M100+H100</f>
        <v>89.2797116883372</v>
      </c>
      <c r="O100" s="26">
        <f t="shared" si="1"/>
        <v>89</v>
      </c>
    </row>
    <row r="101" spans="1:15">
      <c r="A101" s="28">
        <v>18231052</v>
      </c>
      <c r="B101" s="28" t="s">
        <v>114</v>
      </c>
      <c r="C101" s="28" t="str">
        <f>VLOOKUP(A101,强测!$A$1:$C$333,3,FALSE)</f>
        <v>纪一鹏</v>
      </c>
      <c r="D101" s="29">
        <f>VLOOKUP(A101,exp!$A$1:$R$333,18,FALSE)</f>
        <v>26.2453106569554</v>
      </c>
      <c r="E101" s="28">
        <v>1048.3924</v>
      </c>
      <c r="F101" s="28">
        <f>VLOOKUP(A101,作业提交情况!$A$1:$Q$333,17,FALSE)</f>
        <v>0</v>
      </c>
      <c r="G101" s="29">
        <f>VLOOKUP(A101,blog!$A$1:$G$333,6,FALSE)</f>
        <v>364.7</v>
      </c>
      <c r="H101" s="29">
        <f>D101+E101/12*0.6+G101/4*0.1</f>
        <v>87.7824306569554</v>
      </c>
      <c r="I101" s="28">
        <f>MIN(10,VLOOKUP(A101,研讨课!$A$2:$H$330,8,FALSE))</f>
        <v>0</v>
      </c>
      <c r="J101" s="28">
        <v>0</v>
      </c>
      <c r="K101" s="28">
        <f>0</f>
        <v>0</v>
      </c>
      <c r="L101" s="28">
        <f>VLOOKUP(A101,Pre加分!$A$1:$J$333,10,FALSE)</f>
        <v>1</v>
      </c>
      <c r="M101" s="29">
        <f>MIN(5,0.4*I101+0.01*J101+K101+L101)</f>
        <v>1</v>
      </c>
      <c r="N101" s="29">
        <f>M101+H101</f>
        <v>88.7824306569554</v>
      </c>
      <c r="O101" s="26">
        <f t="shared" si="1"/>
        <v>89</v>
      </c>
    </row>
    <row r="102" spans="1:15">
      <c r="A102" s="28">
        <v>18182676</v>
      </c>
      <c r="B102" s="28" t="s">
        <v>115</v>
      </c>
      <c r="C102" s="28" t="str">
        <f>VLOOKUP(A102,强测!$A$1:$C$333,3,FALSE)</f>
        <v>纪一鹏</v>
      </c>
      <c r="D102" s="29">
        <f>VLOOKUP(A102,exp!$A$1:$R$333,18,FALSE)</f>
        <v>25.7713328530865</v>
      </c>
      <c r="E102" s="28">
        <v>1045.9598</v>
      </c>
      <c r="F102" s="28">
        <f>VLOOKUP(A102,作业提交情况!$A$1:$Q$333,17,FALSE)</f>
        <v>1</v>
      </c>
      <c r="G102" s="29">
        <f>VLOOKUP(A102,blog!$A$1:$G$333,6,FALSE)</f>
        <v>360.7</v>
      </c>
      <c r="H102" s="29">
        <f>D102+E102/12*0.6+G102/4*0.1</f>
        <v>87.0868228530865</v>
      </c>
      <c r="I102" s="28">
        <f>MIN(10,VLOOKUP(A102,研讨课!$A$2:$H$330,8,FALSE))</f>
        <v>1</v>
      </c>
      <c r="J102" s="28">
        <v>17.4757281553398</v>
      </c>
      <c r="K102" s="28">
        <f>0</f>
        <v>0</v>
      </c>
      <c r="L102" s="28">
        <f>VLOOKUP(A102,Pre加分!$A$1:$J$333,10,FALSE)</f>
        <v>1</v>
      </c>
      <c r="M102" s="29">
        <f>MIN(5,0.4*I102+0.01*J102+K102+L102)</f>
        <v>1.5747572815534</v>
      </c>
      <c r="N102" s="29">
        <f>M102+H102</f>
        <v>88.6615801346399</v>
      </c>
      <c r="O102" s="26">
        <f t="shared" si="1"/>
        <v>89</v>
      </c>
    </row>
    <row r="103" spans="1:15">
      <c r="A103" s="28">
        <v>18373086</v>
      </c>
      <c r="B103" s="28" t="s">
        <v>116</v>
      </c>
      <c r="C103" s="28" t="str">
        <f>VLOOKUP(A103,强测!$A$1:$C$333,3,FALSE)</f>
        <v>纪一鹏</v>
      </c>
      <c r="D103" s="29">
        <f>VLOOKUP(A103,exp!$A$1:$R$333,18,FALSE)</f>
        <v>27.1846124007373</v>
      </c>
      <c r="E103" s="28">
        <v>979.6038</v>
      </c>
      <c r="F103" s="28">
        <f>VLOOKUP(A103,作业提交情况!$A$1:$Q$333,17,FALSE)</f>
        <v>0</v>
      </c>
      <c r="G103" s="29">
        <f>VLOOKUP(A103,blog!$A$1:$G$333,6,FALSE)</f>
        <v>376.2</v>
      </c>
      <c r="H103" s="29">
        <f>D103+E103/12*0.6+G103/4*0.1</f>
        <v>85.5698024007373</v>
      </c>
      <c r="I103" s="28">
        <f>MIN(10,VLOOKUP(A103,研讨课!$A$2:$H$330,8,FALSE))</f>
        <v>5</v>
      </c>
      <c r="J103" s="28">
        <v>0</v>
      </c>
      <c r="K103" s="28">
        <f>0</f>
        <v>0</v>
      </c>
      <c r="L103" s="28">
        <f>VLOOKUP(A103,Pre加分!$A$1:$J$333,10,FALSE)</f>
        <v>1</v>
      </c>
      <c r="M103" s="29">
        <f>MIN(5,0.4*I103+0.01*J103+K103+L103)</f>
        <v>3</v>
      </c>
      <c r="N103" s="29">
        <f>M103+H103</f>
        <v>88.5698024007373</v>
      </c>
      <c r="O103" s="26">
        <f t="shared" si="1"/>
        <v>89</v>
      </c>
    </row>
    <row r="104" spans="1:15">
      <c r="A104" s="28">
        <v>18231213</v>
      </c>
      <c r="B104" s="28" t="s">
        <v>117</v>
      </c>
      <c r="C104" s="28" t="str">
        <f>VLOOKUP(A104,强测!$A$1:$C$333,3,FALSE)</f>
        <v>王旭</v>
      </c>
      <c r="D104" s="29">
        <f>VLOOKUP(A104,exp!$A$1:$R$333,18,FALSE)</f>
        <v>24.0038499945358</v>
      </c>
      <c r="E104" s="28">
        <v>1055.8456</v>
      </c>
      <c r="F104" s="28">
        <f>VLOOKUP(A104,作业提交情况!$A$1:$Q$333,17,FALSE)</f>
        <v>0</v>
      </c>
      <c r="G104" s="29">
        <f>VLOOKUP(A104,blog!$A$1:$G$333,6,FALSE)</f>
        <v>356.7</v>
      </c>
      <c r="H104" s="29">
        <f>D104+E104/12*0.6+G104/4*0.1</f>
        <v>85.7136299945358</v>
      </c>
      <c r="I104" s="28">
        <f>MIN(10,VLOOKUP(A104,研讨课!$A$2:$H$330,8,FALSE))</f>
        <v>4</v>
      </c>
      <c r="J104" s="28">
        <v>0</v>
      </c>
      <c r="K104" s="28">
        <f>0</f>
        <v>0</v>
      </c>
      <c r="L104" s="28">
        <f>VLOOKUP(A104,Pre加分!$A$1:$J$333,10,FALSE)</f>
        <v>1</v>
      </c>
      <c r="M104" s="29">
        <f>MIN(5,0.4*I104+0.01*J104+K104+L104)</f>
        <v>2.6</v>
      </c>
      <c r="N104" s="29">
        <f>M104+H104</f>
        <v>88.3136299945358</v>
      </c>
      <c r="O104" s="26">
        <f t="shared" si="1"/>
        <v>88</v>
      </c>
    </row>
    <row r="105" spans="1:15">
      <c r="A105" s="28">
        <v>18373102</v>
      </c>
      <c r="B105" s="28" t="s">
        <v>118</v>
      </c>
      <c r="C105" s="28" t="str">
        <f>VLOOKUP(A105,强测!$A$1:$C$333,3,FALSE)</f>
        <v>纪一鹏</v>
      </c>
      <c r="D105" s="29">
        <f>VLOOKUP(A105,exp!$A$1:$R$333,18,FALSE)</f>
        <v>26.0349480274903</v>
      </c>
      <c r="E105" s="28">
        <v>1036.6595</v>
      </c>
      <c r="F105" s="28">
        <f>VLOOKUP(A105,作业提交情况!$A$1:$Q$333,17,FALSE)</f>
        <v>0</v>
      </c>
      <c r="G105" s="29">
        <f>VLOOKUP(A105,blog!$A$1:$G$333,6,FALSE)</f>
        <v>352.5</v>
      </c>
      <c r="H105" s="29">
        <f>D105+E105/12*0.6+G105/4*0.1</f>
        <v>86.6804230274903</v>
      </c>
      <c r="I105" s="28">
        <f>MIN(10,VLOOKUP(A105,研讨课!$A$2:$H$330,8,FALSE))</f>
        <v>1</v>
      </c>
      <c r="J105" s="28">
        <v>22.3300970873786</v>
      </c>
      <c r="K105" s="28">
        <f>0</f>
        <v>0</v>
      </c>
      <c r="L105" s="28">
        <f>VLOOKUP(A105,Pre加分!$A$1:$J$333,10,FALSE)</f>
        <v>1</v>
      </c>
      <c r="M105" s="29">
        <f>MIN(5,0.4*I105+0.01*J105+K105+L105)</f>
        <v>1.62330097087379</v>
      </c>
      <c r="N105" s="29">
        <f>M105+H105</f>
        <v>88.3037239983641</v>
      </c>
      <c r="O105" s="26">
        <f t="shared" si="1"/>
        <v>88</v>
      </c>
    </row>
    <row r="106" spans="1:15">
      <c r="A106" s="28">
        <v>18373483</v>
      </c>
      <c r="B106" s="28" t="s">
        <v>119</v>
      </c>
      <c r="C106" s="28" t="str">
        <f>VLOOKUP(A106,强测!$A$1:$C$333,3,FALSE)</f>
        <v>吴际</v>
      </c>
      <c r="D106" s="29">
        <f>VLOOKUP(A106,exp!$A$1:$R$333,18,FALSE)</f>
        <v>25.9237454822986</v>
      </c>
      <c r="E106" s="28">
        <v>965.441899999999</v>
      </c>
      <c r="F106" s="28">
        <f>VLOOKUP(A106,作业提交情况!$A$1:$Q$333,17,FALSE)</f>
        <v>0</v>
      </c>
      <c r="G106" s="29">
        <f>VLOOKUP(A106,blog!$A$1:$G$333,6,FALSE)</f>
        <v>358.1</v>
      </c>
      <c r="H106" s="29">
        <f>D106+E106/12*0.6+G106/4*0.1</f>
        <v>83.1483404822985</v>
      </c>
      <c r="I106" s="28">
        <f>MIN(10,VLOOKUP(A106,研讨课!$A$2:$H$330,8,FALSE))</f>
        <v>10</v>
      </c>
      <c r="J106" s="28">
        <v>23.3009708737864</v>
      </c>
      <c r="K106" s="28">
        <f>0</f>
        <v>0</v>
      </c>
      <c r="L106" s="28">
        <f>VLOOKUP(A106,Pre加分!$A$1:$J$333,10,FALSE)</f>
        <v>1</v>
      </c>
      <c r="M106" s="29">
        <f>MIN(5,0.4*I106+0.01*J106+K106+L106)</f>
        <v>5</v>
      </c>
      <c r="N106" s="29">
        <f>M106+H106</f>
        <v>88.1483404822985</v>
      </c>
      <c r="O106" s="26">
        <f t="shared" si="1"/>
        <v>88</v>
      </c>
    </row>
    <row r="107" spans="1:15">
      <c r="A107" s="28">
        <v>18373546</v>
      </c>
      <c r="B107" s="28" t="s">
        <v>120</v>
      </c>
      <c r="C107" s="28" t="str">
        <f>VLOOKUP(A107,强测!$A$1:$C$333,3,FALSE)</f>
        <v>纪一鹏</v>
      </c>
      <c r="D107" s="29">
        <f>VLOOKUP(A107,exp!$A$1:$R$333,18,FALSE)</f>
        <v>28.916055744965</v>
      </c>
      <c r="E107" s="28">
        <v>970.0115</v>
      </c>
      <c r="F107" s="28">
        <f>VLOOKUP(A107,作业提交情况!$A$1:$Q$333,17,FALSE)</f>
        <v>0</v>
      </c>
      <c r="G107" s="29">
        <f>VLOOKUP(A107,blog!$A$1:$G$333,6,FALSE)</f>
        <v>334.8</v>
      </c>
      <c r="H107" s="29">
        <f>D107+E107/12*0.6+G107/4*0.1</f>
        <v>85.786630744965</v>
      </c>
      <c r="I107" s="28">
        <f>MIN(10,VLOOKUP(A107,研讨课!$A$2:$H$330,8,FALSE))</f>
        <v>3</v>
      </c>
      <c r="J107" s="28">
        <v>7.76699029126214</v>
      </c>
      <c r="K107" s="28">
        <f>0</f>
        <v>0</v>
      </c>
      <c r="L107" s="28">
        <f>VLOOKUP(A107,Pre加分!$A$1:$J$333,10,FALSE)</f>
        <v>1</v>
      </c>
      <c r="M107" s="29">
        <f>MIN(5,0.4*I107+0.01*J107+K107+L107)</f>
        <v>2.27766990291262</v>
      </c>
      <c r="N107" s="29">
        <f>M107+H107</f>
        <v>88.0643006478776</v>
      </c>
      <c r="O107" s="26">
        <f t="shared" si="1"/>
        <v>88</v>
      </c>
    </row>
    <row r="108" spans="1:15">
      <c r="A108" s="28">
        <v>18373330</v>
      </c>
      <c r="B108" s="28" t="s">
        <v>121</v>
      </c>
      <c r="C108" s="28" t="str">
        <f>VLOOKUP(A108,强测!$A$1:$C$333,3,FALSE)</f>
        <v>荣文戈</v>
      </c>
      <c r="D108" s="29">
        <f>VLOOKUP(A108,exp!$A$1:$R$333,18,FALSE)</f>
        <v>23.1197816764208</v>
      </c>
      <c r="E108" s="28">
        <v>1022.5625</v>
      </c>
      <c r="F108" s="28">
        <f>VLOOKUP(A108,作业提交情况!$A$1:$Q$333,17,FALSE)</f>
        <v>0</v>
      </c>
      <c r="G108" s="29">
        <f>VLOOKUP(A108,blog!$A$1:$G$333,6,FALSE)</f>
        <v>365.5</v>
      </c>
      <c r="H108" s="29">
        <f>D108+E108/12*0.6+G108/4*0.1</f>
        <v>83.3854066764208</v>
      </c>
      <c r="I108" s="28">
        <f>MIN(10,VLOOKUP(A108,研讨课!$A$2:$H$330,8,FALSE))</f>
        <v>8.5</v>
      </c>
      <c r="J108" s="28">
        <v>0</v>
      </c>
      <c r="K108" s="28">
        <f>0</f>
        <v>0</v>
      </c>
      <c r="L108" s="28">
        <f>VLOOKUP(A108,Pre加分!$A$1:$J$333,10,FALSE)</f>
        <v>1</v>
      </c>
      <c r="M108" s="29">
        <f>MIN(5,0.4*I108+0.01*J108+K108+L108)</f>
        <v>4.4</v>
      </c>
      <c r="N108" s="29">
        <f>M108+H108</f>
        <v>87.7854066764208</v>
      </c>
      <c r="O108" s="26">
        <f t="shared" si="1"/>
        <v>88</v>
      </c>
    </row>
    <row r="109" spans="1:15">
      <c r="A109" s="28">
        <v>18373287</v>
      </c>
      <c r="B109" s="28" t="s">
        <v>122</v>
      </c>
      <c r="C109" s="28" t="str">
        <f>VLOOKUP(A109,强测!$A$1:$C$333,3,FALSE)</f>
        <v>吴际</v>
      </c>
      <c r="D109" s="29">
        <f>VLOOKUP(A109,exp!$A$1:$R$333,18,FALSE)</f>
        <v>21.8835712147414</v>
      </c>
      <c r="E109" s="28">
        <v>1116.6241</v>
      </c>
      <c r="F109" s="28">
        <f>VLOOKUP(A109,作业提交情况!$A$1:$Q$333,17,FALSE)</f>
        <v>0</v>
      </c>
      <c r="G109" s="29">
        <f>VLOOKUP(A109,blog!$A$1:$G$333,6,FALSE)</f>
        <v>344.5</v>
      </c>
      <c r="H109" s="29">
        <f>D109+E109/12*0.6+G109/4*0.1</f>
        <v>86.3272762147414</v>
      </c>
      <c r="I109" s="28">
        <f>MIN(10,VLOOKUP(A109,研讨课!$A$2:$H$330,8,FALSE))</f>
        <v>1</v>
      </c>
      <c r="J109" s="28">
        <v>1.94174757281553</v>
      </c>
      <c r="K109" s="28">
        <f>0</f>
        <v>0</v>
      </c>
      <c r="L109" s="28">
        <f>VLOOKUP(A109,Pre加分!$A$1:$J$333,10,FALSE)</f>
        <v>1</v>
      </c>
      <c r="M109" s="29">
        <f>MIN(5,0.4*I109+0.01*J109+K109+L109)</f>
        <v>1.41941747572816</v>
      </c>
      <c r="N109" s="29">
        <f>M109+H109</f>
        <v>87.7466936904695</v>
      </c>
      <c r="O109" s="26">
        <f t="shared" si="1"/>
        <v>88</v>
      </c>
    </row>
    <row r="110" spans="1:15">
      <c r="A110" s="28">
        <v>18373567</v>
      </c>
      <c r="B110" s="28" t="s">
        <v>123</v>
      </c>
      <c r="C110" s="28" t="str">
        <f>VLOOKUP(A110,强测!$A$1:$C$333,3,FALSE)</f>
        <v>诸彤宇</v>
      </c>
      <c r="D110" s="29">
        <f>VLOOKUP(A110,exp!$A$1:$R$333,18,FALSE)</f>
        <v>24.1047249347198</v>
      </c>
      <c r="E110" s="28">
        <v>1064.2033</v>
      </c>
      <c r="F110" s="28">
        <f>VLOOKUP(A110,作业提交情况!$A$1:$Q$333,17,FALSE)</f>
        <v>1</v>
      </c>
      <c r="G110" s="29">
        <f>VLOOKUP(A110,blog!$A$1:$G$333,6,FALSE)</f>
        <v>350.4</v>
      </c>
      <c r="H110" s="29">
        <f>D110+E110/12*0.6+G110/4*0.1</f>
        <v>86.0748899347198</v>
      </c>
      <c r="I110" s="28">
        <f>MIN(10,VLOOKUP(A110,研讨课!$A$2:$H$330,8,FALSE))</f>
        <v>1.5</v>
      </c>
      <c r="J110" s="28">
        <v>6.79611650485437</v>
      </c>
      <c r="K110" s="28">
        <f>0</f>
        <v>0</v>
      </c>
      <c r="L110" s="28">
        <f>VLOOKUP(A110,Pre加分!$A$1:$J$333,10,FALSE)</f>
        <v>1</v>
      </c>
      <c r="M110" s="29">
        <f>MIN(5,0.4*I110+0.01*J110+K110+L110)</f>
        <v>1.66796116504854</v>
      </c>
      <c r="N110" s="29">
        <f>M110+H110</f>
        <v>87.7428510997683</v>
      </c>
      <c r="O110" s="26">
        <f t="shared" si="1"/>
        <v>88</v>
      </c>
    </row>
    <row r="111" spans="1:15">
      <c r="A111" s="28">
        <v>18373208</v>
      </c>
      <c r="B111" s="28" t="s">
        <v>124</v>
      </c>
      <c r="C111" s="28" t="str">
        <f>VLOOKUP(A111,强测!$A$1:$C$333,3,FALSE)</f>
        <v>诸彤宇</v>
      </c>
      <c r="D111" s="29">
        <f>VLOOKUP(A111,exp!$A$1:$R$333,18,FALSE)</f>
        <v>24.1152607186367</v>
      </c>
      <c r="E111" s="28">
        <v>1064.89919999999</v>
      </c>
      <c r="F111" s="28">
        <f>VLOOKUP(A111,作业提交情况!$A$1:$Q$333,17,FALSE)</f>
        <v>0</v>
      </c>
      <c r="G111" s="29">
        <f>VLOOKUP(A111,blog!$A$1:$G$333,6,FALSE)</f>
        <v>351</v>
      </c>
      <c r="H111" s="29">
        <f>D111+E111/12*0.6+G111/4*0.1</f>
        <v>86.1352207186362</v>
      </c>
      <c r="I111" s="28">
        <f>MIN(10,VLOOKUP(A111,研讨课!$A$2:$H$330,8,FALSE))</f>
        <v>1</v>
      </c>
      <c r="J111" s="28">
        <v>2.9126213592233</v>
      </c>
      <c r="K111" s="28">
        <f>0</f>
        <v>0</v>
      </c>
      <c r="L111" s="28">
        <f>VLOOKUP(A111,Pre加分!$A$1:$J$333,10,FALSE)</f>
        <v>1</v>
      </c>
      <c r="M111" s="29">
        <f>MIN(5,0.4*I111+0.01*J111+K111+L111)</f>
        <v>1.42912621359223</v>
      </c>
      <c r="N111" s="29">
        <f>M111+H111</f>
        <v>87.5643469322284</v>
      </c>
      <c r="O111" s="26">
        <f t="shared" si="1"/>
        <v>88</v>
      </c>
    </row>
    <row r="112" spans="1:15">
      <c r="A112" s="28">
        <v>18373541</v>
      </c>
      <c r="B112" s="28" t="s">
        <v>125</v>
      </c>
      <c r="C112" s="28" t="str">
        <f>VLOOKUP(A112,强测!$A$1:$C$333,3,FALSE)</f>
        <v>荣文戈</v>
      </c>
      <c r="D112" s="29">
        <f>VLOOKUP(A112,exp!$A$1:$R$333,18,FALSE)</f>
        <v>27.7085720081509</v>
      </c>
      <c r="E112" s="28">
        <v>940.1151</v>
      </c>
      <c r="F112" s="28">
        <f>VLOOKUP(A112,作业提交情况!$A$1:$Q$333,17,FALSE)</f>
        <v>1</v>
      </c>
      <c r="G112" s="29">
        <f>VLOOKUP(A112,blog!$A$1:$G$333,6,FALSE)</f>
        <v>353.7</v>
      </c>
      <c r="H112" s="29">
        <f>D112+E112/12*0.6+G112/4*0.1</f>
        <v>83.5568270081509</v>
      </c>
      <c r="I112" s="28">
        <f>MIN(10,VLOOKUP(A112,研讨课!$A$2:$H$330,8,FALSE))</f>
        <v>7.5</v>
      </c>
      <c r="J112" s="28">
        <v>0</v>
      </c>
      <c r="K112" s="28">
        <f>0</f>
        <v>0</v>
      </c>
      <c r="L112" s="28">
        <f>VLOOKUP(A112,Pre加分!$A$1:$J$333,10,FALSE)</f>
        <v>1</v>
      </c>
      <c r="M112" s="29">
        <f>MIN(5,0.4*I112+0.01*J112+K112+L112)</f>
        <v>4</v>
      </c>
      <c r="N112" s="29">
        <f>M112+H112</f>
        <v>87.5568270081509</v>
      </c>
      <c r="O112" s="26">
        <f t="shared" si="1"/>
        <v>88</v>
      </c>
    </row>
    <row r="113" spans="1:15">
      <c r="A113" s="28">
        <v>18373805</v>
      </c>
      <c r="B113" s="28" t="s">
        <v>126</v>
      </c>
      <c r="C113" s="28" t="str">
        <f>VLOOKUP(A113,强测!$A$1:$C$333,3,FALSE)</f>
        <v>纪一鹏</v>
      </c>
      <c r="D113" s="29">
        <f>VLOOKUP(A113,exp!$A$1:$R$333,18,FALSE)</f>
        <v>23.6922952840147</v>
      </c>
      <c r="E113" s="28">
        <v>1073.7018</v>
      </c>
      <c r="F113" s="28">
        <f>VLOOKUP(A113,作业提交情况!$A$1:$Q$333,17,FALSE)</f>
        <v>0</v>
      </c>
      <c r="G113" s="29">
        <f>VLOOKUP(A113,blog!$A$1:$G$333,6,FALSE)</f>
        <v>363.1</v>
      </c>
      <c r="H113" s="29">
        <f>D113+E113/12*0.6+G113/4*0.1</f>
        <v>86.4548852840147</v>
      </c>
      <c r="I113" s="28">
        <f>MIN(10,VLOOKUP(A113,研讨课!$A$2:$H$330,8,FALSE))</f>
        <v>0</v>
      </c>
      <c r="J113" s="28">
        <v>5.8252427184466</v>
      </c>
      <c r="K113" s="28">
        <f>0</f>
        <v>0</v>
      </c>
      <c r="L113" s="28">
        <f>VLOOKUP(A113,Pre加分!$A$1:$J$333,10,FALSE)</f>
        <v>1</v>
      </c>
      <c r="M113" s="29">
        <f>MIN(5,0.4*I113+0.01*J113+K113+L113)</f>
        <v>1.05825242718447</v>
      </c>
      <c r="N113" s="29">
        <f>M113+H113</f>
        <v>87.5131377111992</v>
      </c>
      <c r="O113" s="26">
        <f t="shared" si="1"/>
        <v>88</v>
      </c>
    </row>
    <row r="114" spans="1:15">
      <c r="A114" s="28">
        <v>18373520</v>
      </c>
      <c r="B114" s="28" t="s">
        <v>127</v>
      </c>
      <c r="C114" s="28" t="str">
        <f>VLOOKUP(A114,强测!$A$1:$C$333,3,FALSE)</f>
        <v>吴际</v>
      </c>
      <c r="D114" s="29">
        <f>VLOOKUP(A114,exp!$A$1:$R$333,18,FALSE)</f>
        <v>21.7973264839008</v>
      </c>
      <c r="E114" s="28">
        <v>1093.0068</v>
      </c>
      <c r="F114" s="28">
        <f>VLOOKUP(A114,作业提交情况!$A$1:$Q$333,17,FALSE)</f>
        <v>0</v>
      </c>
      <c r="G114" s="29">
        <f>VLOOKUP(A114,blog!$A$1:$G$333,6,FALSE)</f>
        <v>382</v>
      </c>
      <c r="H114" s="29">
        <f>D114+E114/12*0.6+G114/4*0.1</f>
        <v>85.9976664839008</v>
      </c>
      <c r="I114" s="28">
        <f>MIN(10,VLOOKUP(A114,研讨课!$A$2:$H$330,8,FALSE))</f>
        <v>1</v>
      </c>
      <c r="J114" s="28">
        <v>10.6796116504854</v>
      </c>
      <c r="K114" s="28">
        <f>0</f>
        <v>0</v>
      </c>
      <c r="L114" s="28">
        <f>VLOOKUP(A114,Pre加分!$A$1:$J$333,10,FALSE)</f>
        <v>1</v>
      </c>
      <c r="M114" s="29">
        <f>MIN(5,0.4*I114+0.01*J114+K114+L114)</f>
        <v>1.50679611650485</v>
      </c>
      <c r="N114" s="29">
        <f>M114+H114</f>
        <v>87.5044626004057</v>
      </c>
      <c r="O114" s="26">
        <f t="shared" si="1"/>
        <v>88</v>
      </c>
    </row>
    <row r="115" spans="1:15">
      <c r="A115" s="28">
        <v>18373519</v>
      </c>
      <c r="B115" s="28" t="s">
        <v>128</v>
      </c>
      <c r="C115" s="28" t="str">
        <f>VLOOKUP(A115,强测!$A$1:$C$333,3,FALSE)</f>
        <v>荣文戈</v>
      </c>
      <c r="D115" s="29">
        <f>VLOOKUP(A115,exp!$A$1:$R$333,18,FALSE)</f>
        <v>28.0241391070742</v>
      </c>
      <c r="E115" s="28">
        <v>985.812539999999</v>
      </c>
      <c r="F115" s="28">
        <f>VLOOKUP(A115,作业提交情况!$A$1:$Q$333,17,FALSE)</f>
        <v>0</v>
      </c>
      <c r="G115" s="29">
        <f>VLOOKUP(A115,blog!$A$1:$G$333,6,FALSE)</f>
        <v>359</v>
      </c>
      <c r="H115" s="29">
        <f>D115+E115/12*0.6+G115/4*0.1</f>
        <v>86.2897661070741</v>
      </c>
      <c r="I115" s="28">
        <f>MIN(10,VLOOKUP(A115,研讨课!$A$2:$H$330,8,FALSE))</f>
        <v>0</v>
      </c>
      <c r="J115" s="28">
        <v>0</v>
      </c>
      <c r="K115" s="28">
        <f>0</f>
        <v>0</v>
      </c>
      <c r="L115" s="28">
        <f>VLOOKUP(A115,Pre加分!$A$1:$J$333,10,FALSE)</f>
        <v>1</v>
      </c>
      <c r="M115" s="29">
        <f>MIN(5,0.4*I115+0.01*J115+K115+L115)</f>
        <v>1</v>
      </c>
      <c r="N115" s="29">
        <f>M115+H115</f>
        <v>87.2897661070741</v>
      </c>
      <c r="O115" s="26">
        <f t="shared" si="1"/>
        <v>87</v>
      </c>
    </row>
    <row r="116" spans="1:15">
      <c r="A116" s="28">
        <v>18375166</v>
      </c>
      <c r="B116" s="28" t="s">
        <v>129</v>
      </c>
      <c r="C116" s="28" t="str">
        <f>VLOOKUP(A116,强测!$A$1:$C$333,3,FALSE)</f>
        <v>吴际</v>
      </c>
      <c r="D116" s="29">
        <f>VLOOKUP(A116,exp!$A$1:$R$333,18,FALSE)</f>
        <v>22.1836560159023</v>
      </c>
      <c r="E116" s="28">
        <v>1058.8491</v>
      </c>
      <c r="F116" s="28">
        <f>VLOOKUP(A116,作业提交情况!$A$1:$Q$333,17,FALSE)</f>
        <v>0</v>
      </c>
      <c r="G116" s="29">
        <f>VLOOKUP(A116,blog!$A$1:$G$333,6,FALSE)</f>
        <v>364</v>
      </c>
      <c r="H116" s="29">
        <f>D116+E116/12*0.6+G116/4*0.1</f>
        <v>84.2261110159023</v>
      </c>
      <c r="I116" s="28">
        <f>MIN(10,VLOOKUP(A116,研讨课!$A$2:$H$330,8,FALSE))</f>
        <v>5</v>
      </c>
      <c r="J116" s="28">
        <v>0.970873786407767</v>
      </c>
      <c r="K116" s="28">
        <f>0</f>
        <v>0</v>
      </c>
      <c r="L116" s="28">
        <f>VLOOKUP(A116,Pre加分!$A$1:$J$333,10,FALSE)</f>
        <v>1</v>
      </c>
      <c r="M116" s="29">
        <f>MIN(5,0.4*I116+0.01*J116+K116+L116)</f>
        <v>3.00970873786408</v>
      </c>
      <c r="N116" s="29">
        <f>M116+H116</f>
        <v>87.2358197537664</v>
      </c>
      <c r="O116" s="26">
        <f t="shared" si="1"/>
        <v>87</v>
      </c>
    </row>
    <row r="117" spans="1:15">
      <c r="A117" s="28">
        <v>18373404</v>
      </c>
      <c r="B117" s="28" t="s">
        <v>130</v>
      </c>
      <c r="C117" s="28" t="str">
        <f>VLOOKUP(A117,强测!$A$1:$C$333,3,FALSE)</f>
        <v>诸彤宇</v>
      </c>
      <c r="D117" s="29">
        <f>VLOOKUP(A117,exp!$A$1:$R$333,18,FALSE)</f>
        <v>24.8105755665627</v>
      </c>
      <c r="E117" s="28">
        <v>1025.1774</v>
      </c>
      <c r="F117" s="28">
        <f>VLOOKUP(A117,作业提交情况!$A$1:$Q$333,17,FALSE)</f>
        <v>0</v>
      </c>
      <c r="G117" s="29">
        <f>VLOOKUP(A117,blog!$A$1:$G$333,6,FALSE)</f>
        <v>371.7</v>
      </c>
      <c r="H117" s="29">
        <f>D117+E117/12*0.6+G117/4*0.1</f>
        <v>85.3619455665627</v>
      </c>
      <c r="I117" s="28">
        <f>MIN(10,VLOOKUP(A117,研讨课!$A$2:$H$330,8,FALSE))</f>
        <v>1.5</v>
      </c>
      <c r="J117" s="28">
        <v>6.79611650485437</v>
      </c>
      <c r="K117" s="28">
        <f>0</f>
        <v>0</v>
      </c>
      <c r="L117" s="28">
        <f>VLOOKUP(A117,Pre加分!$A$1:$J$333,10,FALSE)</f>
        <v>1</v>
      </c>
      <c r="M117" s="29">
        <f>MIN(5,0.4*I117+0.01*J117+K117+L117)</f>
        <v>1.66796116504854</v>
      </c>
      <c r="N117" s="29">
        <f>M117+H117</f>
        <v>87.0299067316112</v>
      </c>
      <c r="O117" s="26">
        <f t="shared" si="1"/>
        <v>87</v>
      </c>
    </row>
    <row r="118" spans="1:15">
      <c r="A118" s="28">
        <v>18373098</v>
      </c>
      <c r="B118" s="28" t="s">
        <v>131</v>
      </c>
      <c r="C118" s="28" t="str">
        <f>VLOOKUP(A118,强测!$A$1:$C$333,3,FALSE)</f>
        <v>吴际</v>
      </c>
      <c r="D118" s="29">
        <f>VLOOKUP(A118,exp!$A$1:$R$333,18,FALSE)</f>
        <v>21.7032233522224</v>
      </c>
      <c r="E118" s="28">
        <v>1054.9053</v>
      </c>
      <c r="F118" s="28">
        <f>VLOOKUP(A118,作业提交情况!$A$1:$Q$333,17,FALSE)</f>
        <v>0</v>
      </c>
      <c r="G118" s="29">
        <f>VLOOKUP(A118,blog!$A$1:$G$333,6,FALSE)</f>
        <v>302.3</v>
      </c>
      <c r="H118" s="29">
        <f>D118+E118/12*0.6+G118/4*0.1</f>
        <v>82.0059883522224</v>
      </c>
      <c r="I118" s="28">
        <f>MIN(10,VLOOKUP(A118,研讨课!$A$2:$H$330,8,FALSE))</f>
        <v>10</v>
      </c>
      <c r="J118" s="28">
        <v>1.94174757281553</v>
      </c>
      <c r="K118" s="28">
        <f>0</f>
        <v>0</v>
      </c>
      <c r="L118" s="28">
        <f>VLOOKUP(A118,Pre加分!$A$1:$J$333,10,FALSE)</f>
        <v>1</v>
      </c>
      <c r="M118" s="29">
        <f>MIN(5,0.4*I118+0.01*J118+K118+L118)</f>
        <v>5</v>
      </c>
      <c r="N118" s="29">
        <f>M118+H118</f>
        <v>87.0059883522224</v>
      </c>
      <c r="O118" s="26">
        <f t="shared" si="1"/>
        <v>87</v>
      </c>
    </row>
    <row r="119" spans="1:15">
      <c r="A119" s="28">
        <v>18373487</v>
      </c>
      <c r="B119" s="28" t="s">
        <v>132</v>
      </c>
      <c r="C119" s="28" t="str">
        <f>VLOOKUP(A119,强测!$A$1:$C$333,3,FALSE)</f>
        <v>诸彤宇</v>
      </c>
      <c r="D119" s="29">
        <f>VLOOKUP(A119,exp!$A$1:$R$333,18,FALSE)</f>
        <v>26.1366562452033</v>
      </c>
      <c r="E119" s="28">
        <v>1009.688</v>
      </c>
      <c r="F119" s="28">
        <f>VLOOKUP(A119,作业提交情况!$A$1:$Q$333,17,FALSE)</f>
        <v>0</v>
      </c>
      <c r="G119" s="29">
        <f>VLOOKUP(A119,blog!$A$1:$G$333,6,FALSE)</f>
        <v>371.3</v>
      </c>
      <c r="H119" s="29">
        <f>D119+E119/12*0.6+G119/4*0.1</f>
        <v>85.9035562452033</v>
      </c>
      <c r="I119" s="28">
        <f>MIN(10,VLOOKUP(A119,研讨课!$A$2:$H$330,8,FALSE))</f>
        <v>0</v>
      </c>
      <c r="J119" s="28">
        <v>0</v>
      </c>
      <c r="K119" s="28">
        <f>0</f>
        <v>0</v>
      </c>
      <c r="L119" s="28">
        <f>VLOOKUP(A119,Pre加分!$A$1:$J$333,10,FALSE)</f>
        <v>1</v>
      </c>
      <c r="M119" s="29">
        <f>MIN(5,0.4*I119+0.01*J119+K119+L119)</f>
        <v>1</v>
      </c>
      <c r="N119" s="29">
        <f>M119+H119</f>
        <v>86.9035562452033</v>
      </c>
      <c r="O119" s="26">
        <f t="shared" si="1"/>
        <v>87</v>
      </c>
    </row>
    <row r="120" spans="1:15">
      <c r="A120" s="28">
        <v>18373187</v>
      </c>
      <c r="B120" s="28" t="s">
        <v>133</v>
      </c>
      <c r="C120" s="28" t="str">
        <f>VLOOKUP(A120,强测!$A$1:$C$333,3,FALSE)</f>
        <v>诸彤宇</v>
      </c>
      <c r="D120" s="29">
        <f>VLOOKUP(A120,exp!$A$1:$R$333,18,FALSE)</f>
        <v>25.5049120725298</v>
      </c>
      <c r="E120" s="28">
        <v>979.1886</v>
      </c>
      <c r="F120" s="28">
        <f>VLOOKUP(A120,作业提交情况!$A$1:$Q$333,17,FALSE)</f>
        <v>0</v>
      </c>
      <c r="G120" s="29">
        <f>VLOOKUP(A120,blog!$A$1:$G$333,6,FALSE)</f>
        <v>379.1</v>
      </c>
      <c r="H120" s="29">
        <f>D120+E120/12*0.6+G120/4*0.1</f>
        <v>83.9418420725298</v>
      </c>
      <c r="I120" s="28">
        <f>MIN(10,VLOOKUP(A120,研讨课!$A$2:$H$330,8,FALSE))</f>
        <v>4.5</v>
      </c>
      <c r="J120" s="28">
        <v>15.5339805825243</v>
      </c>
      <c r="K120" s="28">
        <f>0</f>
        <v>0</v>
      </c>
      <c r="L120" s="28">
        <f>VLOOKUP(A120,Pre加分!$A$1:$J$333,10,FALSE)</f>
        <v>1</v>
      </c>
      <c r="M120" s="29">
        <f>MIN(5,0.4*I120+0.01*J120+K120+L120)</f>
        <v>2.95533980582524</v>
      </c>
      <c r="N120" s="29">
        <f>M120+H120</f>
        <v>86.897181878355</v>
      </c>
      <c r="O120" s="26">
        <f t="shared" si="1"/>
        <v>87</v>
      </c>
    </row>
    <row r="121" spans="1:15">
      <c r="A121" s="28">
        <v>18231210</v>
      </c>
      <c r="B121" s="28" t="s">
        <v>134</v>
      </c>
      <c r="C121" s="28" t="str">
        <f>VLOOKUP(A121,强测!$A$1:$C$333,3,FALSE)</f>
        <v>王旭</v>
      </c>
      <c r="D121" s="29">
        <f>VLOOKUP(A121,exp!$A$1:$R$333,18,FALSE)</f>
        <v>23.6585961674282</v>
      </c>
      <c r="E121" s="28">
        <v>1004.7598</v>
      </c>
      <c r="F121" s="28">
        <f>VLOOKUP(A121,作业提交情况!$A$1:$Q$333,17,FALSE)</f>
        <v>0</v>
      </c>
      <c r="G121" s="29">
        <f>VLOOKUP(A121,blog!$A$1:$G$333,6,FALSE)</f>
        <v>361.5</v>
      </c>
      <c r="H121" s="29">
        <f>D121+E121/12*0.6+G121/4*0.1</f>
        <v>82.9340861674282</v>
      </c>
      <c r="I121" s="28">
        <f>MIN(10,VLOOKUP(A121,研讨课!$A$2:$H$330,8,FALSE))</f>
        <v>7</v>
      </c>
      <c r="J121" s="28">
        <v>0</v>
      </c>
      <c r="K121" s="28">
        <f>0</f>
        <v>0</v>
      </c>
      <c r="L121" s="28">
        <f>VLOOKUP(A121,Pre加分!$A$1:$J$333,10,FALSE)</f>
        <v>1</v>
      </c>
      <c r="M121" s="29">
        <f>MIN(5,0.4*I121+0.01*J121+K121+L121)</f>
        <v>3.8</v>
      </c>
      <c r="N121" s="29">
        <f>M121+H121</f>
        <v>86.7340861674282</v>
      </c>
      <c r="O121" s="26">
        <f t="shared" si="1"/>
        <v>87</v>
      </c>
    </row>
    <row r="122" spans="1:15">
      <c r="A122" s="28">
        <v>18373477</v>
      </c>
      <c r="B122" s="28" t="s">
        <v>135</v>
      </c>
      <c r="C122" s="28" t="str">
        <f>VLOOKUP(A122,强测!$A$1:$C$333,3,FALSE)</f>
        <v>纪一鹏</v>
      </c>
      <c r="D122" s="29">
        <f>VLOOKUP(A122,exp!$A$1:$R$333,18,FALSE)</f>
        <v>24.6487337091391</v>
      </c>
      <c r="E122" s="28">
        <v>1022.164</v>
      </c>
      <c r="F122" s="28">
        <f>VLOOKUP(A122,作业提交情况!$A$1:$Q$333,17,FALSE)</f>
        <v>0</v>
      </c>
      <c r="G122" s="29">
        <f>VLOOKUP(A122,blog!$A$1:$G$333,6,FALSE)</f>
        <v>372</v>
      </c>
      <c r="H122" s="29">
        <f>D122+E122/12*0.6+G122/4*0.1</f>
        <v>85.0569337091391</v>
      </c>
      <c r="I122" s="28">
        <f>MIN(10,VLOOKUP(A122,研讨课!$A$2:$H$330,8,FALSE))</f>
        <v>1.5</v>
      </c>
      <c r="J122" s="28">
        <v>0</v>
      </c>
      <c r="K122" s="28">
        <f>0</f>
        <v>0</v>
      </c>
      <c r="L122" s="28">
        <f>VLOOKUP(A122,Pre加分!$A$1:$J$333,10,FALSE)</f>
        <v>1</v>
      </c>
      <c r="M122" s="29">
        <f>MIN(5,0.4*I122+0.01*J122+K122+L122)</f>
        <v>1.6</v>
      </c>
      <c r="N122" s="29">
        <f>M122+H122</f>
        <v>86.6569337091391</v>
      </c>
      <c r="O122" s="26">
        <f t="shared" si="1"/>
        <v>87</v>
      </c>
    </row>
    <row r="123" spans="1:15">
      <c r="A123" s="28">
        <v>18231064</v>
      </c>
      <c r="B123" s="28" t="s">
        <v>136</v>
      </c>
      <c r="C123" s="28" t="str">
        <f>VLOOKUP(A123,强测!$A$1:$C$333,3,FALSE)</f>
        <v>纪一鹏</v>
      </c>
      <c r="D123" s="29">
        <f>VLOOKUP(A123,exp!$A$1:$R$333,18,FALSE)</f>
        <v>25.988264376492</v>
      </c>
      <c r="E123" s="28">
        <v>1032.9667</v>
      </c>
      <c r="F123" s="28">
        <f>VLOOKUP(A123,作业提交情况!$A$1:$Q$333,17,FALSE)</f>
        <v>1</v>
      </c>
      <c r="G123" s="29">
        <f>VLOOKUP(A123,blog!$A$1:$G$333,6,FALSE)</f>
        <v>320.2</v>
      </c>
      <c r="H123" s="29">
        <f>D123+E123/12*0.6+G123/4*0.1</f>
        <v>85.641599376492</v>
      </c>
      <c r="I123" s="28">
        <f>MIN(10,VLOOKUP(A123,研讨课!$A$2:$H$330,8,FALSE))</f>
        <v>0</v>
      </c>
      <c r="J123" s="28">
        <v>0</v>
      </c>
      <c r="K123" s="28">
        <f>0</f>
        <v>0</v>
      </c>
      <c r="L123" s="28">
        <f>VLOOKUP(A123,Pre加分!$A$1:$J$333,10,FALSE)</f>
        <v>1</v>
      </c>
      <c r="M123" s="29">
        <f>MIN(5,0.4*I123+0.01*J123+K123+L123)</f>
        <v>1</v>
      </c>
      <c r="N123" s="29">
        <f>M123+H123</f>
        <v>86.641599376492</v>
      </c>
      <c r="O123" s="26">
        <f t="shared" si="1"/>
        <v>87</v>
      </c>
    </row>
    <row r="124" spans="1:15">
      <c r="A124" s="28">
        <v>18373298</v>
      </c>
      <c r="B124" s="28" t="s">
        <v>137</v>
      </c>
      <c r="C124" s="28" t="str">
        <f>VLOOKUP(A124,强测!$A$1:$C$333,3,FALSE)</f>
        <v>荣文戈</v>
      </c>
      <c r="D124" s="29">
        <f>VLOOKUP(A124,exp!$A$1:$R$333,18,FALSE)</f>
        <v>25.1438175851191</v>
      </c>
      <c r="E124" s="28">
        <v>1027.9302</v>
      </c>
      <c r="F124" s="28">
        <f>VLOOKUP(A124,作业提交情况!$A$1:$Q$333,17,FALSE)</f>
        <v>0</v>
      </c>
      <c r="G124" s="29">
        <f>VLOOKUP(A124,blog!$A$1:$G$333,6,FALSE)</f>
        <v>323</v>
      </c>
      <c r="H124" s="29">
        <f>D124+E124/12*0.6+G124/4*0.1</f>
        <v>84.6153275851191</v>
      </c>
      <c r="I124" s="28">
        <f>MIN(10,VLOOKUP(A124,研讨课!$A$2:$H$330,8,FALSE))</f>
        <v>2</v>
      </c>
      <c r="J124" s="28">
        <v>12.621359223301</v>
      </c>
      <c r="K124" s="28">
        <f>0</f>
        <v>0</v>
      </c>
      <c r="L124" s="28">
        <f>VLOOKUP(A124,Pre加分!$A$1:$J$333,10,FALSE)</f>
        <v>1</v>
      </c>
      <c r="M124" s="29">
        <f>MIN(5,0.4*I124+0.01*J124+K124+L124)</f>
        <v>1.92621359223301</v>
      </c>
      <c r="N124" s="29">
        <f>M124+H124</f>
        <v>86.5415411773521</v>
      </c>
      <c r="O124" s="26">
        <f t="shared" si="1"/>
        <v>87</v>
      </c>
    </row>
    <row r="125" spans="1:15">
      <c r="A125" s="28">
        <v>18373028</v>
      </c>
      <c r="B125" s="28" t="s">
        <v>138</v>
      </c>
      <c r="C125" s="28" t="str">
        <f>VLOOKUP(A125,强测!$A$1:$C$333,3,FALSE)</f>
        <v>诸彤宇</v>
      </c>
      <c r="D125" s="29">
        <f>VLOOKUP(A125,exp!$A$1:$R$333,18,FALSE)</f>
        <v>23.1076517526831</v>
      </c>
      <c r="E125" s="28">
        <v>1009.7382</v>
      </c>
      <c r="F125" s="28">
        <f>VLOOKUP(A125,作业提交情况!$A$1:$Q$333,17,FALSE)</f>
        <v>0</v>
      </c>
      <c r="G125" s="29">
        <f>VLOOKUP(A125,blog!$A$1:$G$333,6,FALSE)</f>
        <v>365.7</v>
      </c>
      <c r="H125" s="29">
        <f>D125+E125/12*0.6+G125/4*0.1</f>
        <v>82.7370617526831</v>
      </c>
      <c r="I125" s="28">
        <f>MIN(10,VLOOKUP(A125,研讨课!$A$2:$H$330,8,FALSE))</f>
        <v>7</v>
      </c>
      <c r="J125" s="28">
        <v>0</v>
      </c>
      <c r="K125" s="28">
        <f>0</f>
        <v>0</v>
      </c>
      <c r="L125" s="28">
        <f>VLOOKUP(A125,Pre加分!$A$1:$J$333,10,FALSE)</f>
        <v>1</v>
      </c>
      <c r="M125" s="29">
        <f>MIN(5,0.4*I125+0.01*J125+K125+L125)</f>
        <v>3.8</v>
      </c>
      <c r="N125" s="29">
        <f>M125+H125</f>
        <v>86.5370617526831</v>
      </c>
      <c r="O125" s="26">
        <f t="shared" si="1"/>
        <v>87</v>
      </c>
    </row>
    <row r="126" spans="1:15">
      <c r="A126" s="28">
        <v>18375420</v>
      </c>
      <c r="B126" s="28" t="s">
        <v>139</v>
      </c>
      <c r="C126" s="28" t="str">
        <f>VLOOKUP(A126,强测!$A$1:$C$333,3,FALSE)</f>
        <v>纪一鹏</v>
      </c>
      <c r="D126" s="29">
        <f>VLOOKUP(A126,exp!$A$1:$R$333,18,FALSE)</f>
        <v>27.074237916579</v>
      </c>
      <c r="E126" s="28">
        <v>983.0571</v>
      </c>
      <c r="F126" s="28">
        <f>VLOOKUP(A126,作业提交情况!$A$1:$Q$333,17,FALSE)</f>
        <v>0</v>
      </c>
      <c r="G126" s="29">
        <f>VLOOKUP(A126,blog!$A$1:$G$333,6,FALSE)</f>
        <v>363.7</v>
      </c>
      <c r="H126" s="29">
        <f>D126+E126/12*0.6+G126/4*0.1</f>
        <v>85.319592916579</v>
      </c>
      <c r="I126" s="28">
        <f>MIN(10,VLOOKUP(A126,研讨课!$A$2:$H$330,8,FALSE))</f>
        <v>0.5</v>
      </c>
      <c r="J126" s="28">
        <v>0.970873786407767</v>
      </c>
      <c r="K126" s="28">
        <f>0</f>
        <v>0</v>
      </c>
      <c r="L126" s="28">
        <f>VLOOKUP(A126,Pre加分!$A$1:$J$333,10,FALSE)</f>
        <v>1</v>
      </c>
      <c r="M126" s="29">
        <f>MIN(5,0.4*I126+0.01*J126+K126+L126)</f>
        <v>1.20970873786408</v>
      </c>
      <c r="N126" s="29">
        <f>M126+H126</f>
        <v>86.5293016544431</v>
      </c>
      <c r="O126" s="26">
        <f t="shared" si="1"/>
        <v>87</v>
      </c>
    </row>
    <row r="127" spans="1:15">
      <c r="A127" s="28">
        <v>17005044</v>
      </c>
      <c r="B127" s="28" t="s">
        <v>140</v>
      </c>
      <c r="C127" s="28" t="str">
        <f>VLOOKUP(A127,强测!$A$1:$C$333,3,FALSE)</f>
        <v>诸彤宇</v>
      </c>
      <c r="D127" s="29">
        <f>VLOOKUP(A127,exp!$A$1:$R$333,18,FALSE)</f>
        <v>27.4764560717415</v>
      </c>
      <c r="E127" s="28">
        <v>974.807499999999</v>
      </c>
      <c r="F127" s="28">
        <f>VLOOKUP(A127,作业提交情况!$A$1:$Q$333,17,FALSE)</f>
        <v>0</v>
      </c>
      <c r="G127" s="29">
        <f>VLOOKUP(A127,blog!$A$1:$G$333,6,FALSE)</f>
        <v>352.4</v>
      </c>
      <c r="H127" s="29">
        <f>D127+E127/12*0.6+G127/4*0.1</f>
        <v>85.0268310717415</v>
      </c>
      <c r="I127" s="28">
        <f>MIN(10,VLOOKUP(A127,研讨课!$A$2:$H$330,8,FALSE))</f>
        <v>1</v>
      </c>
      <c r="J127" s="28">
        <v>1.94174757281553</v>
      </c>
      <c r="K127" s="28">
        <f>0</f>
        <v>0</v>
      </c>
      <c r="L127" s="28">
        <f>VLOOKUP(A127,Pre加分!$A$1:$J$333,10,FALSE)</f>
        <v>1</v>
      </c>
      <c r="M127" s="29">
        <f>MIN(5,0.4*I127+0.01*J127+K127+L127)</f>
        <v>1.41941747572816</v>
      </c>
      <c r="N127" s="29">
        <f>M127+H127</f>
        <v>86.4462485474696</v>
      </c>
      <c r="O127" s="26">
        <f t="shared" si="1"/>
        <v>86</v>
      </c>
    </row>
    <row r="128" spans="1:15">
      <c r="A128" s="28">
        <v>18373575</v>
      </c>
      <c r="B128" s="28" t="s">
        <v>141</v>
      </c>
      <c r="C128" s="28" t="str">
        <f>VLOOKUP(A128,强测!$A$1:$C$333,3,FALSE)</f>
        <v>纪一鹏</v>
      </c>
      <c r="D128" s="29">
        <f>VLOOKUP(A128,exp!$A$1:$R$333,18,FALSE)</f>
        <v>28.2858693357176</v>
      </c>
      <c r="E128" s="28">
        <v>949.3456</v>
      </c>
      <c r="F128" s="28">
        <f>VLOOKUP(A128,作业提交情况!$A$1:$Q$333,17,FALSE)</f>
        <v>0</v>
      </c>
      <c r="G128" s="29">
        <f>VLOOKUP(A128,blog!$A$1:$G$333,6,FALSE)</f>
        <v>357.9</v>
      </c>
      <c r="H128" s="29">
        <f>D128+E128/12*0.6+G128/4*0.1</f>
        <v>84.7006493357176</v>
      </c>
      <c r="I128" s="28">
        <f>MIN(10,VLOOKUP(A128,研讨课!$A$2:$H$330,8,FALSE))</f>
        <v>1.5</v>
      </c>
      <c r="J128" s="28">
        <v>12.621359223301</v>
      </c>
      <c r="K128" s="28">
        <f>0</f>
        <v>0</v>
      </c>
      <c r="L128" s="28">
        <f>VLOOKUP(A128,Pre加分!$A$1:$J$333,10,FALSE)</f>
        <v>1</v>
      </c>
      <c r="M128" s="29">
        <f>MIN(5,0.4*I128+0.01*J128+K128+L128)</f>
        <v>1.72621359223301</v>
      </c>
      <c r="N128" s="29">
        <f>M128+H128</f>
        <v>86.4268629279506</v>
      </c>
      <c r="O128" s="26">
        <f t="shared" si="1"/>
        <v>86</v>
      </c>
    </row>
    <row r="129" spans="1:15">
      <c r="A129" s="28">
        <v>18373604</v>
      </c>
      <c r="B129" s="28" t="s">
        <v>142</v>
      </c>
      <c r="C129" s="28" t="str">
        <f>VLOOKUP(A129,强测!$A$1:$C$333,3,FALSE)</f>
        <v>吴际</v>
      </c>
      <c r="D129" s="29">
        <f>VLOOKUP(A129,exp!$A$1:$R$333,18,FALSE)</f>
        <v>25.9744756665416</v>
      </c>
      <c r="E129" s="28">
        <v>930.173</v>
      </c>
      <c r="F129" s="28">
        <f>VLOOKUP(A129,作业提交情况!$A$1:$Q$333,17,FALSE)</f>
        <v>1</v>
      </c>
      <c r="G129" s="29">
        <f>VLOOKUP(A129,blog!$A$1:$G$333,6,FALSE)</f>
        <v>376.5</v>
      </c>
      <c r="H129" s="29">
        <f>D129+E129/12*0.6+G129/4*0.1</f>
        <v>81.8956256665416</v>
      </c>
      <c r="I129" s="28">
        <f>MIN(10,VLOOKUP(A129,研讨课!$A$2:$H$330,8,FALSE))</f>
        <v>10</v>
      </c>
      <c r="J129" s="28">
        <v>52.4271844660194</v>
      </c>
      <c r="K129" s="28">
        <f>0</f>
        <v>0</v>
      </c>
      <c r="L129" s="28">
        <f>VLOOKUP(A129,Pre加分!$A$1:$J$333,10,FALSE)</f>
        <v>0</v>
      </c>
      <c r="M129" s="29">
        <f>MIN(5,0.4*I129+0.01*J129+K129+L129)</f>
        <v>4.52427184466019</v>
      </c>
      <c r="N129" s="29">
        <f>M129+H129</f>
        <v>86.4198975112018</v>
      </c>
      <c r="O129" s="26">
        <f t="shared" si="1"/>
        <v>86</v>
      </c>
    </row>
    <row r="130" spans="1:15">
      <c r="A130" s="28">
        <v>18373441</v>
      </c>
      <c r="B130" s="28" t="s">
        <v>143</v>
      </c>
      <c r="C130" s="28" t="str">
        <f>VLOOKUP(A130,强测!$A$1:$C$333,3,FALSE)</f>
        <v>王旭</v>
      </c>
      <c r="D130" s="29">
        <f>VLOOKUP(A130,exp!$A$1:$R$333,18,FALSE)</f>
        <v>26.2789824289025</v>
      </c>
      <c r="E130" s="28">
        <v>1011.4631</v>
      </c>
      <c r="F130" s="28">
        <f>VLOOKUP(A130,作业提交情况!$A$1:$Q$333,17,FALSE)</f>
        <v>0</v>
      </c>
      <c r="G130" s="29">
        <f>VLOOKUP(A130,blog!$A$1:$G$333,6,FALSE)</f>
        <v>336.5</v>
      </c>
      <c r="H130" s="29">
        <f>D130+E130/12*0.6+G130/4*0.1</f>
        <v>85.2646374289025</v>
      </c>
      <c r="I130" s="28">
        <f>MIN(10,VLOOKUP(A130,研讨课!$A$2:$H$330,8,FALSE))</f>
        <v>0</v>
      </c>
      <c r="J130" s="28">
        <v>0.970873786407767</v>
      </c>
      <c r="K130" s="28">
        <f>0</f>
        <v>0</v>
      </c>
      <c r="L130" s="28">
        <f>VLOOKUP(A130,Pre加分!$A$1:$J$333,10,FALSE)</f>
        <v>1</v>
      </c>
      <c r="M130" s="29">
        <f>MIN(5,0.4*I130+0.01*J130+K130+L130)</f>
        <v>1.00970873786408</v>
      </c>
      <c r="N130" s="29">
        <f>M130+H130</f>
        <v>86.2743461667666</v>
      </c>
      <c r="O130" s="26">
        <f t="shared" si="1"/>
        <v>86</v>
      </c>
    </row>
    <row r="131" spans="1:15">
      <c r="A131" s="28">
        <v>18374135</v>
      </c>
      <c r="B131" s="28" t="s">
        <v>144</v>
      </c>
      <c r="C131" s="28" t="str">
        <f>VLOOKUP(A131,强测!$A$1:$C$333,3,FALSE)</f>
        <v>纪一鹏</v>
      </c>
      <c r="D131" s="29">
        <f>VLOOKUP(A131,exp!$A$1:$R$333,18,FALSE)</f>
        <v>22.7494490451048</v>
      </c>
      <c r="E131" s="28">
        <v>1056.5484</v>
      </c>
      <c r="F131" s="28">
        <f>VLOOKUP(A131,作业提交情况!$A$1:$Q$333,17,FALSE)</f>
        <v>0</v>
      </c>
      <c r="G131" s="29">
        <f>VLOOKUP(A131,blog!$A$1:$G$333,6,FALSE)</f>
        <v>368</v>
      </c>
      <c r="H131" s="29">
        <f>D131+E131/12*0.6+G131/4*0.1</f>
        <v>84.7768690451048</v>
      </c>
      <c r="I131" s="28">
        <f>MIN(10,VLOOKUP(A131,研讨课!$A$2:$H$330,8,FALSE))</f>
        <v>1</v>
      </c>
      <c r="J131" s="28">
        <v>0</v>
      </c>
      <c r="K131" s="28">
        <f>0</f>
        <v>0</v>
      </c>
      <c r="L131" s="28">
        <f>VLOOKUP(A131,Pre加分!$A$1:$J$333,10,FALSE)</f>
        <v>1</v>
      </c>
      <c r="M131" s="29">
        <f>MIN(5,0.4*I131+0.01*J131+K131+L131)</f>
        <v>1.4</v>
      </c>
      <c r="N131" s="29">
        <f>M131+H131</f>
        <v>86.1768690451048</v>
      </c>
      <c r="O131" s="26">
        <f t="shared" ref="O131:O194" si="2">MIN(99,INT(N131+0.5))</f>
        <v>86</v>
      </c>
    </row>
    <row r="132" spans="1:15">
      <c r="A132" s="28">
        <v>18373114</v>
      </c>
      <c r="B132" s="28" t="s">
        <v>145</v>
      </c>
      <c r="C132" s="28" t="str">
        <f>VLOOKUP(A132,强测!$A$1:$C$333,3,FALSE)</f>
        <v>纪一鹏</v>
      </c>
      <c r="D132" s="29">
        <f>VLOOKUP(A132,exp!$A$1:$R$333,18,FALSE)</f>
        <v>25.7757941319393</v>
      </c>
      <c r="E132" s="28">
        <v>1019.6293</v>
      </c>
      <c r="F132" s="28">
        <f>VLOOKUP(A132,作业提交情况!$A$1:$Q$333,17,FALSE)</f>
        <v>0</v>
      </c>
      <c r="G132" s="29">
        <f>VLOOKUP(A132,blog!$A$1:$G$333,6,FALSE)</f>
        <v>334.2</v>
      </c>
      <c r="H132" s="29">
        <f>D132+E132/12*0.6+G132/4*0.1</f>
        <v>85.1122591319393</v>
      </c>
      <c r="I132" s="28">
        <f>MIN(10,VLOOKUP(A132,研讨课!$A$2:$H$330,8,FALSE))</f>
        <v>0</v>
      </c>
      <c r="J132" s="28">
        <v>1.94174757281553</v>
      </c>
      <c r="K132" s="28">
        <f>0</f>
        <v>0</v>
      </c>
      <c r="L132" s="28">
        <f>VLOOKUP(A132,Pre加分!$A$1:$J$333,10,FALSE)</f>
        <v>1</v>
      </c>
      <c r="M132" s="29">
        <f>MIN(5,0.4*I132+0.01*J132+K132+L132)</f>
        <v>1.01941747572816</v>
      </c>
      <c r="N132" s="29">
        <f>M132+H132</f>
        <v>86.1316766076675</v>
      </c>
      <c r="O132" s="26">
        <f t="shared" si="2"/>
        <v>86</v>
      </c>
    </row>
    <row r="133" spans="1:15">
      <c r="A133" s="28">
        <v>18373434</v>
      </c>
      <c r="B133" s="28" t="s">
        <v>146</v>
      </c>
      <c r="C133" s="28" t="str">
        <f>VLOOKUP(A133,强测!$A$1:$C$333,3,FALSE)</f>
        <v>王旭</v>
      </c>
      <c r="D133" s="29">
        <f>VLOOKUP(A133,exp!$A$1:$R$333,18,FALSE)</f>
        <v>25.0045027004341</v>
      </c>
      <c r="E133" s="28">
        <v>1014.3778</v>
      </c>
      <c r="F133" s="28">
        <f>VLOOKUP(A133,作业提交情况!$A$1:$Q$333,17,FALSE)</f>
        <v>0</v>
      </c>
      <c r="G133" s="29">
        <f>VLOOKUP(A133,blog!$A$1:$G$333,6,FALSE)</f>
        <v>370.8</v>
      </c>
      <c r="H133" s="29">
        <f>D133+E133/12*0.6+G133/4*0.1</f>
        <v>84.9933927004341</v>
      </c>
      <c r="I133" s="28">
        <f>MIN(10,VLOOKUP(A133,研讨课!$A$2:$H$330,8,FALSE))</f>
        <v>0</v>
      </c>
      <c r="J133" s="28">
        <v>4.85436893203883</v>
      </c>
      <c r="K133" s="28">
        <f>0</f>
        <v>0</v>
      </c>
      <c r="L133" s="28">
        <f>VLOOKUP(A133,Pre加分!$A$1:$J$333,10,FALSE)</f>
        <v>1</v>
      </c>
      <c r="M133" s="29">
        <f>MIN(5,0.4*I133+0.01*J133+K133+L133)</f>
        <v>1.04854368932039</v>
      </c>
      <c r="N133" s="29">
        <f>M133+H133</f>
        <v>86.0419363897545</v>
      </c>
      <c r="O133" s="26">
        <f t="shared" si="2"/>
        <v>86</v>
      </c>
    </row>
    <row r="134" spans="1:15">
      <c r="A134" s="28">
        <v>18373750</v>
      </c>
      <c r="B134" s="28" t="s">
        <v>147</v>
      </c>
      <c r="C134" s="28" t="str">
        <f>VLOOKUP(A134,强测!$A$1:$C$333,3,FALSE)</f>
        <v>荣文戈</v>
      </c>
      <c r="D134" s="29">
        <f>VLOOKUP(A134,exp!$A$1:$R$333,18,FALSE)</f>
        <v>23.3227699878096</v>
      </c>
      <c r="E134" s="28">
        <v>1043.64819999999</v>
      </c>
      <c r="F134" s="28">
        <f>VLOOKUP(A134,作业提交情况!$A$1:$Q$333,17,FALSE)</f>
        <v>0</v>
      </c>
      <c r="G134" s="29">
        <f>VLOOKUP(A134,blog!$A$1:$G$333,6,FALSE)</f>
        <v>366.7</v>
      </c>
      <c r="H134" s="29">
        <f>D134+E134/12*0.6+G134/4*0.1</f>
        <v>84.6726799878091</v>
      </c>
      <c r="I134" s="28">
        <f>MIN(10,VLOOKUP(A134,研讨课!$A$2:$H$330,8,FALSE))</f>
        <v>0</v>
      </c>
      <c r="J134" s="28">
        <v>33.0097087378641</v>
      </c>
      <c r="K134" s="28">
        <f>0</f>
        <v>0</v>
      </c>
      <c r="L134" s="28">
        <f>VLOOKUP(A134,Pre加分!$A$1:$J$333,10,FALSE)</f>
        <v>1</v>
      </c>
      <c r="M134" s="29">
        <f>MIN(5,0.4*I134+0.01*J134+K134+L134)</f>
        <v>1.33009708737864</v>
      </c>
      <c r="N134" s="29">
        <f>M134+H134</f>
        <v>86.0027770751878</v>
      </c>
      <c r="O134" s="26">
        <f t="shared" si="2"/>
        <v>86</v>
      </c>
    </row>
    <row r="135" spans="1:15">
      <c r="A135" s="28">
        <v>18376247</v>
      </c>
      <c r="B135" s="28" t="s">
        <v>148</v>
      </c>
      <c r="C135" s="28" t="str">
        <f>VLOOKUP(A135,强测!$A$1:$C$333,3,FALSE)</f>
        <v>荣文戈</v>
      </c>
      <c r="D135" s="29">
        <f>VLOOKUP(A135,exp!$A$1:$R$333,18,FALSE)</f>
        <v>24.6519111789008</v>
      </c>
      <c r="E135" s="28">
        <v>942.709499999999</v>
      </c>
      <c r="F135" s="28">
        <f>VLOOKUP(A135,作业提交情况!$A$1:$Q$333,17,FALSE)</f>
        <v>0</v>
      </c>
      <c r="G135" s="29">
        <f>VLOOKUP(A135,blog!$A$1:$G$333,6,FALSE)</f>
        <v>368.3</v>
      </c>
      <c r="H135" s="29">
        <f>D135+E135/12*0.6+G135/4*0.1</f>
        <v>80.9948861789007</v>
      </c>
      <c r="I135" s="28">
        <f>MIN(10,VLOOKUP(A135,研讨课!$A$2:$H$330,8,FALSE))</f>
        <v>10</v>
      </c>
      <c r="J135" s="28">
        <v>21.3592233009709</v>
      </c>
      <c r="K135" s="28">
        <f>0</f>
        <v>0</v>
      </c>
      <c r="L135" s="28">
        <f>VLOOKUP(A135,Pre加分!$A$1:$J$333,10,FALSE)</f>
        <v>1</v>
      </c>
      <c r="M135" s="29">
        <f>MIN(5,0.4*I135+0.01*J135+K135+L135)</f>
        <v>5</v>
      </c>
      <c r="N135" s="29">
        <f>M135+H135</f>
        <v>85.9948861789007</v>
      </c>
      <c r="O135" s="26">
        <f t="shared" si="2"/>
        <v>86</v>
      </c>
    </row>
    <row r="136" spans="1:15">
      <c r="A136" s="28">
        <v>18182672</v>
      </c>
      <c r="B136" s="28" t="s">
        <v>149</v>
      </c>
      <c r="C136" s="28" t="str">
        <f>VLOOKUP(A136,强测!$A$1:$C$333,3,FALSE)</f>
        <v>纪一鹏</v>
      </c>
      <c r="D136" s="29">
        <f>VLOOKUP(A136,exp!$A$1:$R$333,18,FALSE)</f>
        <v>23.2204434843578</v>
      </c>
      <c r="E136" s="28">
        <v>1064.2853</v>
      </c>
      <c r="F136" s="28">
        <f>VLOOKUP(A136,作业提交情况!$A$1:$Q$333,17,FALSE)</f>
        <v>0</v>
      </c>
      <c r="G136" s="29">
        <f>VLOOKUP(A136,blog!$A$1:$G$333,6,FALSE)</f>
        <v>341.6</v>
      </c>
      <c r="H136" s="29">
        <f>D136+E136/12*0.6+G136/4*0.1</f>
        <v>84.9747084843578</v>
      </c>
      <c r="I136" s="28">
        <f>MIN(10,VLOOKUP(A136,研讨课!$A$2:$H$330,8,FALSE))</f>
        <v>0</v>
      </c>
      <c r="J136" s="28">
        <v>0</v>
      </c>
      <c r="K136" s="28">
        <f>0</f>
        <v>0</v>
      </c>
      <c r="L136" s="28">
        <f>VLOOKUP(A136,Pre加分!$A$1:$J$333,10,FALSE)</f>
        <v>1</v>
      </c>
      <c r="M136" s="29">
        <f>MIN(5,0.4*I136+0.01*J136+K136+L136)</f>
        <v>1</v>
      </c>
      <c r="N136" s="29">
        <f>M136+H136</f>
        <v>85.9747084843578</v>
      </c>
      <c r="O136" s="26">
        <f t="shared" si="2"/>
        <v>86</v>
      </c>
    </row>
    <row r="137" spans="1:15">
      <c r="A137" s="28">
        <v>18373610</v>
      </c>
      <c r="B137" s="28" t="s">
        <v>150</v>
      </c>
      <c r="C137" s="28" t="str">
        <f>VLOOKUP(A137,强测!$A$1:$C$333,3,FALSE)</f>
        <v>王旭</v>
      </c>
      <c r="D137" s="29">
        <f>VLOOKUP(A137,exp!$A$1:$R$333,18,FALSE)</f>
        <v>27.4371972212856</v>
      </c>
      <c r="E137" s="28">
        <v>889.0816</v>
      </c>
      <c r="F137" s="28">
        <f>VLOOKUP(A137,作业提交情况!$A$1:$Q$333,17,FALSE)</f>
        <v>1</v>
      </c>
      <c r="G137" s="29">
        <f>VLOOKUP(A137,blog!$A$1:$G$333,6,FALSE)</f>
        <v>359.1</v>
      </c>
      <c r="H137" s="29">
        <f>D137+E137/12*0.6+G137/4*0.1</f>
        <v>80.8687772212856</v>
      </c>
      <c r="I137" s="28">
        <f>MIN(10,VLOOKUP(A137,研讨课!$A$2:$H$330,8,FALSE))</f>
        <v>10</v>
      </c>
      <c r="J137" s="28">
        <v>16.504854368932</v>
      </c>
      <c r="K137" s="28">
        <f>0</f>
        <v>0</v>
      </c>
      <c r="L137" s="28">
        <f>VLOOKUP(A137,Pre加分!$A$1:$J$333,10,FALSE)</f>
        <v>1</v>
      </c>
      <c r="M137" s="29">
        <f>MIN(5,0.4*I137+0.01*J137+K137+L137)</f>
        <v>5</v>
      </c>
      <c r="N137" s="29">
        <f>M137+H137</f>
        <v>85.8687772212856</v>
      </c>
      <c r="O137" s="26">
        <f t="shared" si="2"/>
        <v>86</v>
      </c>
    </row>
    <row r="138" spans="1:15">
      <c r="A138" s="30">
        <v>18373153</v>
      </c>
      <c r="B138" s="30" t="s">
        <v>151</v>
      </c>
      <c r="C138" s="30" t="str">
        <f>VLOOKUP(A138,强测!$A$1:$C$333,3,FALSE)</f>
        <v>吴际</v>
      </c>
      <c r="D138" s="31">
        <f>VLOOKUP(A138,exp!$A$1:$R$333,18,FALSE)</f>
        <v>25.4757923916011</v>
      </c>
      <c r="E138" s="30">
        <v>939.1018</v>
      </c>
      <c r="F138" s="30">
        <f>VLOOKUP(A138,作业提交情况!$A$1:$Q$333,17,FALSE)</f>
        <v>0</v>
      </c>
      <c r="G138" s="31">
        <f>VLOOKUP(A138,blog!$A$1:$G$333,6,FALSE)</f>
        <v>379.7</v>
      </c>
      <c r="H138" s="31">
        <f>D138+E138/12*0.6+G138/4*0.1</f>
        <v>81.9233823916011</v>
      </c>
      <c r="I138" s="30">
        <f>MIN(10,VLOOKUP(A138,研讨课!$A$2:$H$330,8,FALSE))</f>
        <v>7</v>
      </c>
      <c r="J138" s="30">
        <v>0</v>
      </c>
      <c r="K138" s="30">
        <f>0</f>
        <v>0</v>
      </c>
      <c r="L138" s="30">
        <f>VLOOKUP(A138,Pre加分!$A$1:$J$333,10,FALSE)</f>
        <v>1</v>
      </c>
      <c r="M138" s="29">
        <f>MIN(5,0.4*I138+0.01*J138+K138+L138)</f>
        <v>3.8</v>
      </c>
      <c r="N138" s="31">
        <f>M138+H138</f>
        <v>85.7233823916011</v>
      </c>
      <c r="O138" s="26">
        <f t="shared" si="2"/>
        <v>86</v>
      </c>
    </row>
    <row r="139" s="24" customFormat="1" spans="1:110">
      <c r="A139" s="28">
        <v>18373122</v>
      </c>
      <c r="B139" s="28" t="s">
        <v>152</v>
      </c>
      <c r="C139" s="28" t="str">
        <f>VLOOKUP(A139,强测!$A$1:$C$333,3,FALSE)</f>
        <v>诸彤宇</v>
      </c>
      <c r="D139" s="29">
        <f>VLOOKUP(A139,exp!$A$1:$R$333,18,FALSE)</f>
        <v>27.2099942733868</v>
      </c>
      <c r="E139" s="28">
        <v>960.3718</v>
      </c>
      <c r="F139" s="28">
        <f>VLOOKUP(A139,作业提交情况!$A$1:$Q$333,17,FALSE)</f>
        <v>1</v>
      </c>
      <c r="G139" s="29">
        <f>VLOOKUP(A139,blog!$A$1:$G$333,6,FALSE)</f>
        <v>364</v>
      </c>
      <c r="H139" s="29">
        <f>D139+E139/12*0.6+G139/4*0.1</f>
        <v>84.3285842733868</v>
      </c>
      <c r="I139" s="28">
        <f>MIN(10,VLOOKUP(A139,研讨课!$A$2:$H$330,8,FALSE))</f>
        <v>0.5</v>
      </c>
      <c r="J139" s="28">
        <v>4.85436893203883</v>
      </c>
      <c r="K139" s="28">
        <f>0</f>
        <v>0</v>
      </c>
      <c r="L139" s="28">
        <f>VLOOKUP(A139,Pre加分!$A$1:$J$333,10,FALSE)</f>
        <v>1</v>
      </c>
      <c r="M139" s="29">
        <f>MIN(5,0.4*I139+0.01*J139+K139+L139)</f>
        <v>1.24854368932039</v>
      </c>
      <c r="N139" s="29">
        <f>M139+H139</f>
        <v>85.5771279627072</v>
      </c>
      <c r="O139" s="26">
        <f t="shared" si="2"/>
        <v>86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26"/>
      <c r="CX139" s="26"/>
      <c r="CY139" s="26"/>
      <c r="CZ139" s="26"/>
      <c r="DA139" s="26"/>
      <c r="DB139" s="26"/>
      <c r="DC139" s="26"/>
      <c r="DD139" s="26"/>
      <c r="DE139" s="26"/>
      <c r="DF139" s="26"/>
    </row>
    <row r="140" spans="1:15">
      <c r="A140" s="28">
        <v>17005014</v>
      </c>
      <c r="B140" s="28" t="s">
        <v>153</v>
      </c>
      <c r="C140" s="28" t="str">
        <f>VLOOKUP(A140,强测!$A$1:$C$333,3,FALSE)</f>
        <v>吴际</v>
      </c>
      <c r="D140" s="29">
        <f>VLOOKUP(A140,exp!$A$1:$R$333,18,FALSE)</f>
        <v>26.3622087295915</v>
      </c>
      <c r="E140" s="28">
        <v>918.628899999999</v>
      </c>
      <c r="F140" s="28">
        <f>VLOOKUP(A140,作业提交情况!$A$1:$Q$333,17,FALSE)</f>
        <v>1</v>
      </c>
      <c r="G140" s="29">
        <f>VLOOKUP(A140,blog!$A$1:$G$333,6,FALSE)</f>
        <v>365.9</v>
      </c>
      <c r="H140" s="29">
        <f>D140+E140/12*0.6+G140/4*0.1</f>
        <v>81.4411537295914</v>
      </c>
      <c r="I140" s="28">
        <f>MIN(10,VLOOKUP(A140,研讨课!$A$2:$H$330,8,FALSE))</f>
        <v>7</v>
      </c>
      <c r="J140" s="28">
        <v>31.0679611650485</v>
      </c>
      <c r="K140" s="28">
        <f>0</f>
        <v>0</v>
      </c>
      <c r="L140" s="28">
        <f>VLOOKUP(A140,Pre加分!$A$1:$J$333,10,FALSE)</f>
        <v>1</v>
      </c>
      <c r="M140" s="29">
        <f>MIN(5,0.4*I140+0.01*J140+K140+L140)</f>
        <v>4.11067961165049</v>
      </c>
      <c r="N140" s="29">
        <f>M140+H140</f>
        <v>85.5518333412419</v>
      </c>
      <c r="O140" s="26">
        <f t="shared" si="2"/>
        <v>86</v>
      </c>
    </row>
    <row r="141" spans="1:15">
      <c r="A141" s="28">
        <v>18231026</v>
      </c>
      <c r="B141" s="28" t="s">
        <v>154</v>
      </c>
      <c r="C141" s="28" t="str">
        <f>VLOOKUP(A141,强测!$A$1:$C$333,3,FALSE)</f>
        <v>吴际</v>
      </c>
      <c r="D141" s="29">
        <f>VLOOKUP(A141,exp!$A$1:$R$333,18,FALSE)</f>
        <v>26.5795683195884</v>
      </c>
      <c r="E141" s="28">
        <v>987.7203</v>
      </c>
      <c r="F141" s="28">
        <f>VLOOKUP(A141,作业提交情况!$A$1:$Q$333,17,FALSE)</f>
        <v>0</v>
      </c>
      <c r="G141" s="29">
        <f>VLOOKUP(A141,blog!$A$1:$G$333,6,FALSE)</f>
        <v>312.6</v>
      </c>
      <c r="H141" s="29">
        <f>D141+E141/12*0.6+G141/4*0.1</f>
        <v>83.7805833195884</v>
      </c>
      <c r="I141" s="28">
        <f>MIN(10,VLOOKUP(A141,研讨课!$A$2:$H$330,8,FALSE))</f>
        <v>1</v>
      </c>
      <c r="J141" s="28">
        <v>32.0388349514563</v>
      </c>
      <c r="K141" s="28">
        <f>0</f>
        <v>0</v>
      </c>
      <c r="L141" s="28">
        <f>VLOOKUP(A141,Pre加分!$A$1:$J$333,10,FALSE)</f>
        <v>1</v>
      </c>
      <c r="M141" s="29">
        <f>MIN(5,0.4*I141+0.01*J141+K141+L141)</f>
        <v>1.72038834951456</v>
      </c>
      <c r="N141" s="29">
        <f>M141+H141</f>
        <v>85.500971669103</v>
      </c>
      <c r="O141" s="26">
        <f t="shared" si="2"/>
        <v>86</v>
      </c>
    </row>
    <row r="142" spans="1:15">
      <c r="A142" s="28">
        <v>18373461</v>
      </c>
      <c r="B142" s="28" t="s">
        <v>155</v>
      </c>
      <c r="C142" s="28" t="str">
        <f>VLOOKUP(A142,强测!$A$1:$C$333,3,FALSE)</f>
        <v>荣文戈</v>
      </c>
      <c r="D142" s="29">
        <f>VLOOKUP(A142,exp!$A$1:$R$333,18,FALSE)</f>
        <v>24.9322454893346</v>
      </c>
      <c r="E142" s="28">
        <v>1011.6185</v>
      </c>
      <c r="F142" s="28">
        <f>VLOOKUP(A142,作业提交情况!$A$1:$Q$333,17,FALSE)</f>
        <v>0</v>
      </c>
      <c r="G142" s="29">
        <f>VLOOKUP(A142,blog!$A$1:$G$333,6,FALSE)</f>
        <v>359.5</v>
      </c>
      <c r="H142" s="29">
        <f>D142+E142/12*0.6+G142/4*0.1</f>
        <v>84.5006704893346</v>
      </c>
      <c r="I142" s="28">
        <f>MIN(10,VLOOKUP(A142,研讨课!$A$2:$H$330,8,FALSE))</f>
        <v>0</v>
      </c>
      <c r="J142" s="28">
        <v>0</v>
      </c>
      <c r="K142" s="28">
        <f>0</f>
        <v>0</v>
      </c>
      <c r="L142" s="28">
        <f>VLOOKUP(A142,Pre加分!$A$1:$J$333,10,FALSE)</f>
        <v>1</v>
      </c>
      <c r="M142" s="29">
        <f>MIN(5,0.4*I142+0.01*J142+K142+L142)</f>
        <v>1</v>
      </c>
      <c r="N142" s="29">
        <f>M142+H142</f>
        <v>85.5006704893346</v>
      </c>
      <c r="O142" s="26">
        <f t="shared" si="2"/>
        <v>86</v>
      </c>
    </row>
    <row r="143" spans="1:15">
      <c r="A143" s="28">
        <v>18373301</v>
      </c>
      <c r="B143" s="28" t="s">
        <v>156</v>
      </c>
      <c r="C143" s="28" t="str">
        <f>VLOOKUP(A143,强测!$A$1:$C$333,3,FALSE)</f>
        <v>诸彤宇</v>
      </c>
      <c r="D143" s="29">
        <f>VLOOKUP(A143,exp!$A$1:$R$333,18,FALSE)</f>
        <v>25.0221029094665</v>
      </c>
      <c r="E143" s="28">
        <v>952.433699999999</v>
      </c>
      <c r="F143" s="28">
        <f>VLOOKUP(A143,作业提交情况!$A$1:$Q$333,17,FALSE)</f>
        <v>0</v>
      </c>
      <c r="G143" s="29">
        <f>VLOOKUP(A143,blog!$A$1:$G$333,6,FALSE)</f>
        <v>351.5</v>
      </c>
      <c r="H143" s="29">
        <f>D143+E143/12*0.6+G143/4*0.1</f>
        <v>81.4312879094664</v>
      </c>
      <c r="I143" s="28">
        <f>MIN(10,VLOOKUP(A143,研讨课!$A$2:$H$330,8,FALSE))</f>
        <v>7.5</v>
      </c>
      <c r="J143" s="28">
        <v>0</v>
      </c>
      <c r="K143" s="28">
        <f>0</f>
        <v>0</v>
      </c>
      <c r="L143" s="28">
        <f>VLOOKUP(A143,Pre加分!$A$1:$J$333,10,FALSE)</f>
        <v>1</v>
      </c>
      <c r="M143" s="29">
        <f>MIN(5,0.4*I143+0.01*J143+K143+L143)</f>
        <v>4</v>
      </c>
      <c r="N143" s="29">
        <f>M143+H143</f>
        <v>85.4312879094664</v>
      </c>
      <c r="O143" s="26">
        <f t="shared" si="2"/>
        <v>85</v>
      </c>
    </row>
    <row r="144" spans="1:15">
      <c r="A144" s="28">
        <v>18373106</v>
      </c>
      <c r="B144" s="28" t="s">
        <v>157</v>
      </c>
      <c r="C144" s="28" t="str">
        <f>VLOOKUP(A144,强测!$A$1:$C$333,3,FALSE)</f>
        <v>诸彤宇</v>
      </c>
      <c r="D144" s="29">
        <f>VLOOKUP(A144,exp!$A$1:$R$333,18,FALSE)</f>
        <v>23.261398061401</v>
      </c>
      <c r="E144" s="28">
        <v>1054.4239</v>
      </c>
      <c r="F144" s="28">
        <f>VLOOKUP(A144,作业提交情况!$A$1:$Q$333,17,FALSE)</f>
        <v>0</v>
      </c>
      <c r="G144" s="29">
        <f>VLOOKUP(A144,blog!$A$1:$G$333,6,FALSE)</f>
        <v>306.8</v>
      </c>
      <c r="H144" s="29">
        <f>D144+E144/12*0.6+G144/4*0.1</f>
        <v>83.652593061401</v>
      </c>
      <c r="I144" s="28">
        <f>MIN(10,VLOOKUP(A144,研讨课!$A$2:$H$330,8,FALSE))</f>
        <v>1.5</v>
      </c>
      <c r="J144" s="28">
        <v>1.94174757281553</v>
      </c>
      <c r="K144" s="28">
        <f>0</f>
        <v>0</v>
      </c>
      <c r="L144" s="28">
        <f>VLOOKUP(A144,Pre加分!$A$1:$J$333,10,FALSE)</f>
        <v>1</v>
      </c>
      <c r="M144" s="29">
        <f>MIN(5,0.4*I144+0.01*J144+K144+L144)</f>
        <v>1.61941747572816</v>
      </c>
      <c r="N144" s="29">
        <f>M144+H144</f>
        <v>85.2720105371291</v>
      </c>
      <c r="O144" s="26">
        <f t="shared" si="2"/>
        <v>85</v>
      </c>
    </row>
    <row r="145" spans="1:15">
      <c r="A145" s="28">
        <v>18373665</v>
      </c>
      <c r="B145" s="28" t="s">
        <v>158</v>
      </c>
      <c r="C145" s="28" t="str">
        <f>VLOOKUP(A145,强测!$A$1:$C$333,3,FALSE)</f>
        <v>王旭</v>
      </c>
      <c r="D145" s="29">
        <f>VLOOKUP(A145,exp!$A$1:$R$333,18,FALSE)</f>
        <v>27.4110141285991</v>
      </c>
      <c r="E145" s="28">
        <v>975.1772</v>
      </c>
      <c r="F145" s="28">
        <f>VLOOKUP(A145,作业提交情况!$A$1:$Q$333,17,FALSE)</f>
        <v>0</v>
      </c>
      <c r="G145" s="29">
        <f>VLOOKUP(A145,blog!$A$1:$G$333,6,FALSE)</f>
        <v>303</v>
      </c>
      <c r="H145" s="29">
        <f>D145+E145/12*0.6+G145/4*0.1</f>
        <v>83.7448741285991</v>
      </c>
      <c r="I145" s="28">
        <f>MIN(10,VLOOKUP(A145,研讨课!$A$2:$H$330,8,FALSE))</f>
        <v>1</v>
      </c>
      <c r="J145" s="28">
        <v>0</v>
      </c>
      <c r="K145" s="28">
        <f>0</f>
        <v>0</v>
      </c>
      <c r="L145" s="28">
        <f>VLOOKUP(A145,Pre加分!$A$1:$J$333,10,FALSE)</f>
        <v>1</v>
      </c>
      <c r="M145" s="29">
        <f>MIN(5,0.4*I145+0.01*J145+K145+L145)</f>
        <v>1.4</v>
      </c>
      <c r="N145" s="29">
        <f>M145+H145</f>
        <v>85.1448741285991</v>
      </c>
      <c r="O145" s="26">
        <f t="shared" si="2"/>
        <v>85</v>
      </c>
    </row>
    <row r="146" spans="1:15">
      <c r="A146" s="28">
        <v>18373146</v>
      </c>
      <c r="B146" s="28" t="s">
        <v>159</v>
      </c>
      <c r="C146" s="28" t="str">
        <f>VLOOKUP(A146,强测!$A$1:$C$333,3,FALSE)</f>
        <v>吴际</v>
      </c>
      <c r="D146" s="29">
        <f>VLOOKUP(A146,exp!$A$1:$R$333,18,FALSE)</f>
        <v>23.7799087991593</v>
      </c>
      <c r="E146" s="28">
        <v>991.6693</v>
      </c>
      <c r="F146" s="28">
        <f>VLOOKUP(A146,作业提交情况!$A$1:$Q$333,17,FALSE)</f>
        <v>0</v>
      </c>
      <c r="G146" s="29">
        <f>VLOOKUP(A146,blog!$A$1:$G$333,6,FALSE)</f>
        <v>349.3</v>
      </c>
      <c r="H146" s="29">
        <f>D146+E146/12*0.6+G146/4*0.1</f>
        <v>82.0958737991593</v>
      </c>
      <c r="I146" s="28">
        <f>MIN(10,VLOOKUP(A146,研讨课!$A$2:$H$330,8,FALSE))</f>
        <v>5</v>
      </c>
      <c r="J146" s="28">
        <v>0.970873786407767</v>
      </c>
      <c r="K146" s="28">
        <f>0</f>
        <v>0</v>
      </c>
      <c r="L146" s="28">
        <f>VLOOKUP(A146,Pre加分!$A$1:$J$333,10,FALSE)</f>
        <v>1</v>
      </c>
      <c r="M146" s="29">
        <f>MIN(5,0.4*I146+0.01*J146+K146+L146)</f>
        <v>3.00970873786408</v>
      </c>
      <c r="N146" s="29">
        <f>M146+H146</f>
        <v>85.1055825370234</v>
      </c>
      <c r="O146" s="26">
        <f t="shared" si="2"/>
        <v>85</v>
      </c>
    </row>
    <row r="147" spans="1:15">
      <c r="A147" s="28">
        <v>18373489</v>
      </c>
      <c r="B147" s="28" t="s">
        <v>160</v>
      </c>
      <c r="C147" s="28" t="str">
        <f>VLOOKUP(A147,强测!$A$1:$C$333,3,FALSE)</f>
        <v>吴际</v>
      </c>
      <c r="D147" s="29">
        <f>VLOOKUP(A147,exp!$A$1:$R$333,18,FALSE)</f>
        <v>26.7756203849848</v>
      </c>
      <c r="E147" s="28">
        <v>945.2373</v>
      </c>
      <c r="F147" s="28">
        <f>VLOOKUP(A147,作业提交情况!$A$1:$Q$333,17,FALSE)</f>
        <v>0</v>
      </c>
      <c r="G147" s="29">
        <f>VLOOKUP(A147,blog!$A$1:$G$333,6,FALSE)</f>
        <v>366.8</v>
      </c>
      <c r="H147" s="29">
        <f>D147+E147/12*0.6+G147/4*0.1</f>
        <v>83.2074853849848</v>
      </c>
      <c r="I147" s="28">
        <f>MIN(10,VLOOKUP(A147,研讨课!$A$2:$H$330,8,FALSE))</f>
        <v>2</v>
      </c>
      <c r="J147" s="28">
        <v>0.970873786407767</v>
      </c>
      <c r="K147" s="28">
        <f>0</f>
        <v>0</v>
      </c>
      <c r="L147" s="28">
        <f>VLOOKUP(A147,Pre加分!$A$1:$J$333,10,FALSE)</f>
        <v>1</v>
      </c>
      <c r="M147" s="29">
        <f>MIN(5,0.4*I147+0.01*J147+K147+L147)</f>
        <v>1.80970873786408</v>
      </c>
      <c r="N147" s="29">
        <f>M147+H147</f>
        <v>85.0171941228489</v>
      </c>
      <c r="O147" s="26">
        <f t="shared" si="2"/>
        <v>85</v>
      </c>
    </row>
    <row r="148" spans="1:15">
      <c r="A148" s="28">
        <v>18231039</v>
      </c>
      <c r="B148" s="28" t="s">
        <v>161</v>
      </c>
      <c r="C148" s="28" t="str">
        <f>VLOOKUP(A148,强测!$A$1:$C$333,3,FALSE)</f>
        <v>吴际</v>
      </c>
      <c r="D148" s="29">
        <f>VLOOKUP(A148,exp!$A$1:$R$333,18,FALSE)</f>
        <v>23.4480820068358</v>
      </c>
      <c r="E148" s="28">
        <v>1021.55059999999</v>
      </c>
      <c r="F148" s="28">
        <f>VLOOKUP(A148,作业提交情况!$A$1:$Q$333,17,FALSE)</f>
        <v>0</v>
      </c>
      <c r="G148" s="29">
        <f>VLOOKUP(A148,blog!$A$1:$G$333,6,FALSE)</f>
        <v>370.5</v>
      </c>
      <c r="H148" s="29">
        <f>D148+E148/12*0.6+G148/4*0.1</f>
        <v>83.7881120068353</v>
      </c>
      <c r="I148" s="28">
        <f>MIN(10,VLOOKUP(A148,研讨课!$A$2:$H$330,8,FALSE))</f>
        <v>0</v>
      </c>
      <c r="J148" s="28">
        <v>0</v>
      </c>
      <c r="K148" s="28">
        <f>0</f>
        <v>0</v>
      </c>
      <c r="L148" s="28">
        <f>VLOOKUP(A148,Pre加分!$A$1:$J$333,10,FALSE)</f>
        <v>1</v>
      </c>
      <c r="M148" s="29">
        <f>MIN(5,0.4*I148+0.01*J148+K148+L148)</f>
        <v>1</v>
      </c>
      <c r="N148" s="29">
        <f>M148+H148</f>
        <v>84.7881120068353</v>
      </c>
      <c r="O148" s="26">
        <f t="shared" si="2"/>
        <v>85</v>
      </c>
    </row>
    <row r="149" spans="1:15">
      <c r="A149" s="28">
        <v>18373292</v>
      </c>
      <c r="B149" s="28" t="s">
        <v>162</v>
      </c>
      <c r="C149" s="28" t="str">
        <f>VLOOKUP(A149,强测!$A$1:$C$333,3,FALSE)</f>
        <v>荣文戈</v>
      </c>
      <c r="D149" s="29">
        <f>VLOOKUP(A149,exp!$A$1:$R$333,18,FALSE)</f>
        <v>24.3766690705281</v>
      </c>
      <c r="E149" s="28">
        <v>1016.6415</v>
      </c>
      <c r="F149" s="28">
        <f>VLOOKUP(A149,作业提交情况!$A$1:$Q$333,17,FALSE)</f>
        <v>0</v>
      </c>
      <c r="G149" s="29">
        <f>VLOOKUP(A149,blog!$A$1:$G$333,6,FALSE)</f>
        <v>339.5</v>
      </c>
      <c r="H149" s="29">
        <f>D149+E149/12*0.6+G149/4*0.1</f>
        <v>83.6962440705281</v>
      </c>
      <c r="I149" s="28">
        <f>MIN(10,VLOOKUP(A149,研讨课!$A$2:$H$330,8,FALSE))</f>
        <v>0</v>
      </c>
      <c r="J149" s="28">
        <v>6.79611650485437</v>
      </c>
      <c r="K149" s="28">
        <f>0</f>
        <v>0</v>
      </c>
      <c r="L149" s="28">
        <f>VLOOKUP(A149,Pre加分!$A$1:$J$333,10,FALSE)</f>
        <v>1</v>
      </c>
      <c r="M149" s="29">
        <f>MIN(5,0.4*I149+0.01*J149+K149+L149)</f>
        <v>1.06796116504854</v>
      </c>
      <c r="N149" s="29">
        <f>M149+H149</f>
        <v>84.7642052355766</v>
      </c>
      <c r="O149" s="26">
        <f t="shared" si="2"/>
        <v>85</v>
      </c>
    </row>
    <row r="150" spans="1:15">
      <c r="A150" s="28">
        <v>18231041</v>
      </c>
      <c r="B150" s="28" t="s">
        <v>163</v>
      </c>
      <c r="C150" s="28" t="str">
        <f>VLOOKUP(A150,强测!$A$1:$C$333,3,FALSE)</f>
        <v>吴际</v>
      </c>
      <c r="D150" s="29">
        <f>VLOOKUP(A150,exp!$A$1:$R$333,18,FALSE)</f>
        <v>25.11543816622</v>
      </c>
      <c r="E150" s="28">
        <v>958.8008</v>
      </c>
      <c r="F150" s="28">
        <f>VLOOKUP(A150,作业提交情况!$A$1:$Q$333,17,FALSE)</f>
        <v>0</v>
      </c>
      <c r="G150" s="29">
        <f>VLOOKUP(A150,blog!$A$1:$G$333,6,FALSE)</f>
        <v>373.5</v>
      </c>
      <c r="H150" s="29">
        <f>D150+E150/12*0.6+G150/4*0.1</f>
        <v>82.39297816622</v>
      </c>
      <c r="I150" s="28">
        <f>MIN(10,VLOOKUP(A150,研讨课!$A$2:$H$330,8,FALSE))</f>
        <v>3</v>
      </c>
      <c r="J150" s="28">
        <v>4.85436893203883</v>
      </c>
      <c r="K150" s="28">
        <f>0</f>
        <v>0</v>
      </c>
      <c r="L150" s="28">
        <f>VLOOKUP(A150,Pre加分!$A$1:$J$333,10,FALSE)</f>
        <v>1</v>
      </c>
      <c r="M150" s="29">
        <f>MIN(5,0.4*I150+0.01*J150+K150+L150)</f>
        <v>2.24854368932039</v>
      </c>
      <c r="N150" s="29">
        <f>M150+H150</f>
        <v>84.6415218555404</v>
      </c>
      <c r="O150" s="26">
        <f t="shared" si="2"/>
        <v>85</v>
      </c>
    </row>
    <row r="151" spans="1:15">
      <c r="A151" s="28">
        <v>18231106</v>
      </c>
      <c r="B151" s="28" t="s">
        <v>164</v>
      </c>
      <c r="C151" s="28" t="str">
        <f>VLOOKUP(A151,强测!$A$1:$C$333,3,FALSE)</f>
        <v>荣文戈</v>
      </c>
      <c r="D151" s="29">
        <f>VLOOKUP(A151,exp!$A$1:$R$333,18,FALSE)</f>
        <v>24.0611870996786</v>
      </c>
      <c r="E151" s="28">
        <v>994.9763</v>
      </c>
      <c r="F151" s="28">
        <f>VLOOKUP(A151,作业提交情况!$A$1:$Q$333,17,FALSE)</f>
        <v>0</v>
      </c>
      <c r="G151" s="29">
        <f>VLOOKUP(A151,blog!$A$1:$G$333,6,FALSE)</f>
        <v>373.9</v>
      </c>
      <c r="H151" s="29">
        <f>D151+E151/12*0.6+G151/4*0.1</f>
        <v>83.1575020996786</v>
      </c>
      <c r="I151" s="28">
        <f>MIN(10,VLOOKUP(A151,研讨课!$A$2:$H$330,8,FALSE))</f>
        <v>1</v>
      </c>
      <c r="J151" s="28">
        <v>2.9126213592233</v>
      </c>
      <c r="K151" s="28">
        <f>0</f>
        <v>0</v>
      </c>
      <c r="L151" s="28">
        <f>VLOOKUP(A151,Pre加分!$A$1:$J$333,10,FALSE)</f>
        <v>1</v>
      </c>
      <c r="M151" s="29">
        <f>MIN(5,0.4*I151+0.01*J151+K151+L151)</f>
        <v>1.42912621359223</v>
      </c>
      <c r="N151" s="29">
        <f>M151+H151</f>
        <v>84.5866283132708</v>
      </c>
      <c r="O151" s="26">
        <f t="shared" si="2"/>
        <v>85</v>
      </c>
    </row>
    <row r="152" spans="1:15">
      <c r="A152" s="28">
        <v>18373447</v>
      </c>
      <c r="B152" s="28" t="s">
        <v>165</v>
      </c>
      <c r="C152" s="28" t="str">
        <f>VLOOKUP(A152,强测!$A$1:$C$333,3,FALSE)</f>
        <v>纪一鹏</v>
      </c>
      <c r="D152" s="29">
        <f>VLOOKUP(A152,exp!$A$1:$R$333,18,FALSE)</f>
        <v>24.8395445363318</v>
      </c>
      <c r="E152" s="28">
        <v>985.6141</v>
      </c>
      <c r="F152" s="28">
        <f>VLOOKUP(A152,作业提交情况!$A$1:$Q$333,17,FALSE)</f>
        <v>0</v>
      </c>
      <c r="G152" s="29">
        <f>VLOOKUP(A152,blog!$A$1:$G$333,6,FALSE)</f>
        <v>374.05</v>
      </c>
      <c r="H152" s="29">
        <f>D152+E152/12*0.6+G152/4*0.1</f>
        <v>83.4714995363318</v>
      </c>
      <c r="I152" s="28">
        <f>MIN(10,VLOOKUP(A152,研讨课!$A$2:$H$330,8,FALSE))</f>
        <v>0</v>
      </c>
      <c r="J152" s="28">
        <v>0</v>
      </c>
      <c r="K152" s="28">
        <f>0</f>
        <v>0</v>
      </c>
      <c r="L152" s="28">
        <f>VLOOKUP(A152,Pre加分!$A$1:$J$333,10,FALSE)</f>
        <v>1</v>
      </c>
      <c r="M152" s="29">
        <f>MIN(5,0.4*I152+0.01*J152+K152+L152)</f>
        <v>1</v>
      </c>
      <c r="N152" s="29">
        <f>M152+H152</f>
        <v>84.4714995363318</v>
      </c>
      <c r="O152" s="26">
        <f t="shared" si="2"/>
        <v>84</v>
      </c>
    </row>
    <row r="153" spans="1:15">
      <c r="A153" s="28">
        <v>18373707</v>
      </c>
      <c r="B153" s="28" t="s">
        <v>166</v>
      </c>
      <c r="C153" s="28" t="str">
        <f>VLOOKUP(A153,强测!$A$1:$C$333,3,FALSE)</f>
        <v>吴际</v>
      </c>
      <c r="D153" s="29">
        <f>VLOOKUP(A153,exp!$A$1:$R$333,18,FALSE)</f>
        <v>27.6798649646865</v>
      </c>
      <c r="E153" s="28">
        <v>885.4765</v>
      </c>
      <c r="F153" s="28">
        <f>VLOOKUP(A153,作业提交情况!$A$1:$Q$333,17,FALSE)</f>
        <v>0</v>
      </c>
      <c r="G153" s="29">
        <f>VLOOKUP(A153,blog!$A$1:$G$333,6,FALSE)</f>
        <v>356.5</v>
      </c>
      <c r="H153" s="29">
        <f>D153+E153/12*0.6+G153/4*0.1</f>
        <v>80.8661899646865</v>
      </c>
      <c r="I153" s="28">
        <f>MIN(10,VLOOKUP(A153,研讨课!$A$2:$H$330,8,FALSE))</f>
        <v>6</v>
      </c>
      <c r="J153" s="28">
        <v>7.76699029126214</v>
      </c>
      <c r="K153" s="28">
        <f>0</f>
        <v>0</v>
      </c>
      <c r="L153" s="28">
        <f>VLOOKUP(A153,Pre加分!$A$1:$J$333,10,FALSE)</f>
        <v>1</v>
      </c>
      <c r="M153" s="29">
        <f>MIN(5,0.4*I153+0.01*J153+K153+L153)</f>
        <v>3.47766990291262</v>
      </c>
      <c r="N153" s="29">
        <f>M153+H153</f>
        <v>84.3438598675991</v>
      </c>
      <c r="O153" s="26">
        <f t="shared" si="2"/>
        <v>84</v>
      </c>
    </row>
    <row r="154" spans="1:15">
      <c r="A154" s="28">
        <v>18373391</v>
      </c>
      <c r="B154" s="28" t="s">
        <v>167</v>
      </c>
      <c r="C154" s="28" t="str">
        <f>VLOOKUP(A154,强测!$A$1:$C$333,3,FALSE)</f>
        <v>诸彤宇</v>
      </c>
      <c r="D154" s="29">
        <f>VLOOKUP(A154,exp!$A$1:$R$333,18,FALSE)</f>
        <v>28.342007053771</v>
      </c>
      <c r="E154" s="28">
        <v>907.3067</v>
      </c>
      <c r="F154" s="28">
        <f>VLOOKUP(A154,作业提交情况!$A$1:$Q$333,17,FALSE)</f>
        <v>0</v>
      </c>
      <c r="G154" s="29">
        <f>VLOOKUP(A154,blog!$A$1:$G$333,6,FALSE)</f>
        <v>301.5</v>
      </c>
      <c r="H154" s="29">
        <f>D154+E154/12*0.6+G154/4*0.1</f>
        <v>81.244842053771</v>
      </c>
      <c r="I154" s="28">
        <f>MIN(10,VLOOKUP(A154,研讨课!$A$2:$H$330,8,FALSE))</f>
        <v>5</v>
      </c>
      <c r="J154" s="28">
        <v>4.85436893203883</v>
      </c>
      <c r="K154" s="28">
        <f>0</f>
        <v>0</v>
      </c>
      <c r="L154" s="28">
        <f>VLOOKUP(A154,Pre加分!$A$1:$J$333,10,FALSE)</f>
        <v>1</v>
      </c>
      <c r="M154" s="29">
        <f>MIN(5,0.4*I154+0.01*J154+K154+L154)</f>
        <v>3.04854368932039</v>
      </c>
      <c r="N154" s="29">
        <f>M154+H154</f>
        <v>84.2933857430914</v>
      </c>
      <c r="O154" s="26">
        <f t="shared" si="2"/>
        <v>84</v>
      </c>
    </row>
    <row r="155" spans="1:15">
      <c r="A155" s="28">
        <v>17377372</v>
      </c>
      <c r="B155" s="28" t="s">
        <v>168</v>
      </c>
      <c r="C155" s="28" t="str">
        <f>VLOOKUP(A155,强测!$A$1:$C$333,3,FALSE)</f>
        <v>荣文戈</v>
      </c>
      <c r="D155" s="29">
        <f>VLOOKUP(A155,exp!$A$1:$R$333,18,FALSE)</f>
        <v>24.0359658642262</v>
      </c>
      <c r="E155" s="28">
        <v>990.060499999999</v>
      </c>
      <c r="F155" s="28">
        <f>VLOOKUP(A155,作业提交情况!$A$1:$Q$333,17,FALSE)</f>
        <v>0</v>
      </c>
      <c r="G155" s="29">
        <f>VLOOKUP(A155,blog!$A$1:$G$333,6,FALSE)</f>
        <v>378.6</v>
      </c>
      <c r="H155" s="29">
        <f>D155+E155/12*0.6+G155/4*0.1</f>
        <v>83.0039908642262</v>
      </c>
      <c r="I155" s="28">
        <f>MIN(10,VLOOKUP(A155,研讨课!$A$2:$H$330,8,FALSE))</f>
        <v>0</v>
      </c>
      <c r="J155" s="28">
        <v>0</v>
      </c>
      <c r="K155" s="28">
        <f>0</f>
        <v>0</v>
      </c>
      <c r="L155" s="28">
        <f>VLOOKUP(A155,Pre加分!$A$1:$J$333,10,FALSE)</f>
        <v>1</v>
      </c>
      <c r="M155" s="29">
        <f>MIN(5,0.4*I155+0.01*J155+K155+L155)</f>
        <v>1</v>
      </c>
      <c r="N155" s="29">
        <f>M155+H155</f>
        <v>84.0039908642262</v>
      </c>
      <c r="O155" s="26">
        <f t="shared" si="2"/>
        <v>84</v>
      </c>
    </row>
    <row r="156" spans="1:15">
      <c r="A156" s="28">
        <v>18373252</v>
      </c>
      <c r="B156" s="28" t="s">
        <v>169</v>
      </c>
      <c r="C156" s="28" t="str">
        <f>VLOOKUP(A156,强测!$A$1:$C$333,3,FALSE)</f>
        <v>诸彤宇</v>
      </c>
      <c r="D156" s="29">
        <f>VLOOKUP(A156,exp!$A$1:$R$333,18,FALSE)</f>
        <v>23.7522563690068</v>
      </c>
      <c r="E156" s="28">
        <v>993.5244</v>
      </c>
      <c r="F156" s="28">
        <f>VLOOKUP(A156,作业提交情况!$A$1:$Q$333,17,FALSE)</f>
        <v>0</v>
      </c>
      <c r="G156" s="29">
        <f>VLOOKUP(A156,blog!$A$1:$G$333,6,FALSE)</f>
        <v>356.6</v>
      </c>
      <c r="H156" s="29">
        <f>D156+E156/12*0.6+G156/4*0.1</f>
        <v>82.3434763690068</v>
      </c>
      <c r="I156" s="28">
        <f>MIN(10,VLOOKUP(A156,研讨课!$A$2:$H$330,8,FALSE))</f>
        <v>1.5</v>
      </c>
      <c r="J156" s="28">
        <v>4.85436893203883</v>
      </c>
      <c r="K156" s="28">
        <f>0</f>
        <v>0</v>
      </c>
      <c r="L156" s="28">
        <f>VLOOKUP(A156,Pre加分!$A$1:$J$333,10,FALSE)</f>
        <v>1</v>
      </c>
      <c r="M156" s="29">
        <f>MIN(5,0.4*I156+0.01*J156+K156+L156)</f>
        <v>1.64854368932039</v>
      </c>
      <c r="N156" s="29">
        <f>M156+H156</f>
        <v>83.9920200583272</v>
      </c>
      <c r="O156" s="26">
        <f t="shared" si="2"/>
        <v>84</v>
      </c>
    </row>
    <row r="157" spans="1:15">
      <c r="A157" s="28">
        <v>18373336</v>
      </c>
      <c r="B157" s="28" t="s">
        <v>170</v>
      </c>
      <c r="C157" s="28" t="str">
        <f>VLOOKUP(A157,强测!$A$1:$C$333,3,FALSE)</f>
        <v>诸彤宇</v>
      </c>
      <c r="D157" s="29">
        <f>VLOOKUP(A157,exp!$A$1:$R$333,18,FALSE)</f>
        <v>24.6741488458327</v>
      </c>
      <c r="E157" s="28">
        <v>932.25</v>
      </c>
      <c r="F157" s="28">
        <f>VLOOKUP(A157,作业提交情况!$A$1:$Q$333,17,FALSE)</f>
        <v>1</v>
      </c>
      <c r="G157" s="29">
        <f>VLOOKUP(A157,blog!$A$1:$G$333,6,FALSE)</f>
        <v>363.5</v>
      </c>
      <c r="H157" s="29">
        <f>D157+E157/12*0.6+G157/4*0.1</f>
        <v>80.3741488458327</v>
      </c>
      <c r="I157" s="28">
        <f>MIN(10,VLOOKUP(A157,研讨课!$A$2:$H$330,8,FALSE))</f>
        <v>6.5</v>
      </c>
      <c r="J157" s="28">
        <v>0.970873786407767</v>
      </c>
      <c r="K157" s="28">
        <f>0</f>
        <v>0</v>
      </c>
      <c r="L157" s="28">
        <f>VLOOKUP(A157,Pre加分!$A$1:$J$333,10,FALSE)</f>
        <v>1</v>
      </c>
      <c r="M157" s="29">
        <f>MIN(5,0.4*I157+0.01*J157+K157+L157)</f>
        <v>3.60970873786408</v>
      </c>
      <c r="N157" s="29">
        <f>M157+H157</f>
        <v>83.9838575836968</v>
      </c>
      <c r="O157" s="26">
        <f t="shared" si="2"/>
        <v>84</v>
      </c>
    </row>
    <row r="158" spans="1:15">
      <c r="A158" s="28">
        <v>18373366</v>
      </c>
      <c r="B158" s="28" t="s">
        <v>171</v>
      </c>
      <c r="C158" s="28" t="str">
        <f>VLOOKUP(A158,强测!$A$1:$C$333,3,FALSE)</f>
        <v>王旭</v>
      </c>
      <c r="D158" s="29">
        <f>VLOOKUP(A158,exp!$A$1:$R$333,18,FALSE)</f>
        <v>27.7116161153952</v>
      </c>
      <c r="E158" s="28">
        <v>910.364</v>
      </c>
      <c r="F158" s="28">
        <f>VLOOKUP(A158,作业提交情况!$A$1:$Q$333,17,FALSE)</f>
        <v>0</v>
      </c>
      <c r="G158" s="29">
        <f>VLOOKUP(A158,blog!$A$1:$G$333,6,FALSE)</f>
        <v>359.3</v>
      </c>
      <c r="H158" s="29">
        <f>D158+E158/12*0.6+G158/4*0.1</f>
        <v>82.2123161153952</v>
      </c>
      <c r="I158" s="28">
        <f>MIN(10,VLOOKUP(A158,研讨课!$A$2:$H$330,8,FALSE))</f>
        <v>1.5</v>
      </c>
      <c r="J158" s="28">
        <v>11.6504854368932</v>
      </c>
      <c r="K158" s="28">
        <f>0</f>
        <v>0</v>
      </c>
      <c r="L158" s="28">
        <f>VLOOKUP(A158,Pre加分!$A$1:$J$333,10,FALSE)</f>
        <v>1</v>
      </c>
      <c r="M158" s="29">
        <f>MIN(5,0.4*I158+0.01*J158+K158+L158)</f>
        <v>1.71650485436893</v>
      </c>
      <c r="N158" s="29">
        <f>M158+H158</f>
        <v>83.9288209697641</v>
      </c>
      <c r="O158" s="26">
        <f t="shared" si="2"/>
        <v>84</v>
      </c>
    </row>
    <row r="159" spans="1:15">
      <c r="A159" s="28">
        <v>18373142</v>
      </c>
      <c r="B159" s="28" t="s">
        <v>172</v>
      </c>
      <c r="C159" s="28" t="str">
        <f>VLOOKUP(A159,强测!$A$1:$C$333,3,FALSE)</f>
        <v>王旭</v>
      </c>
      <c r="D159" s="29">
        <f>VLOOKUP(A159,exp!$A$1:$R$333,18,FALSE)</f>
        <v>25.8480266886403</v>
      </c>
      <c r="E159" s="28">
        <v>945.7578</v>
      </c>
      <c r="F159" s="28">
        <f>VLOOKUP(A159,作业提交情况!$A$1:$Q$333,17,FALSE)</f>
        <v>0</v>
      </c>
      <c r="G159" s="29">
        <f>VLOOKUP(A159,blog!$A$1:$G$333,6,FALSE)</f>
        <v>380.6</v>
      </c>
      <c r="H159" s="29">
        <f>D159+E159/12*0.6+G159/4*0.1</f>
        <v>82.6509166886403</v>
      </c>
      <c r="I159" s="28">
        <f>MIN(10,VLOOKUP(A159,研讨课!$A$2:$H$330,8,FALSE))</f>
        <v>0.5</v>
      </c>
      <c r="J159" s="28">
        <v>0</v>
      </c>
      <c r="K159" s="28">
        <f>0</f>
        <v>0</v>
      </c>
      <c r="L159" s="28">
        <f>VLOOKUP(A159,Pre加分!$A$1:$J$333,10,FALSE)</f>
        <v>1</v>
      </c>
      <c r="M159" s="29">
        <f>MIN(5,0.4*I159+0.01*J159+K159+L159)</f>
        <v>1.2</v>
      </c>
      <c r="N159" s="29">
        <f>M159+H159</f>
        <v>83.8509166886403</v>
      </c>
      <c r="O159" s="26">
        <f t="shared" si="2"/>
        <v>84</v>
      </c>
    </row>
    <row r="160" spans="1:15">
      <c r="A160" s="28">
        <v>18373740</v>
      </c>
      <c r="B160" s="28" t="s">
        <v>173</v>
      </c>
      <c r="C160" s="28" t="str">
        <f>VLOOKUP(A160,强测!$A$1:$C$333,3,FALSE)</f>
        <v>纪一鹏</v>
      </c>
      <c r="D160" s="29">
        <f>VLOOKUP(A160,exp!$A$1:$R$333,18,FALSE)</f>
        <v>25.8676323991017</v>
      </c>
      <c r="E160" s="28">
        <v>968.0985</v>
      </c>
      <c r="F160" s="28">
        <f>VLOOKUP(A160,作业提交情况!$A$1:$Q$333,17,FALSE)</f>
        <v>0</v>
      </c>
      <c r="G160" s="29">
        <f>VLOOKUP(A160,blog!$A$1:$G$333,6,FALSE)</f>
        <v>340.9</v>
      </c>
      <c r="H160" s="29">
        <f>D160+E160/12*0.6+G160/4*0.1</f>
        <v>82.7950573991017</v>
      </c>
      <c r="I160" s="28">
        <f>MIN(10,VLOOKUP(A160,研讨课!$A$2:$H$330,8,FALSE))</f>
        <v>0</v>
      </c>
      <c r="J160" s="28">
        <v>0</v>
      </c>
      <c r="K160" s="28">
        <f>0</f>
        <v>0</v>
      </c>
      <c r="L160" s="28">
        <f>VLOOKUP(A160,Pre加分!$A$1:$J$333,10,FALSE)</f>
        <v>1</v>
      </c>
      <c r="M160" s="29">
        <f>MIN(5,0.4*I160+0.01*J160+K160+L160)</f>
        <v>1</v>
      </c>
      <c r="N160" s="29">
        <f>M160+H160</f>
        <v>83.7950573991017</v>
      </c>
      <c r="O160" s="26">
        <f t="shared" si="2"/>
        <v>84</v>
      </c>
    </row>
    <row r="161" s="25" customFormat="1" spans="1:110">
      <c r="A161" s="28">
        <v>18373392</v>
      </c>
      <c r="B161" s="28" t="s">
        <v>174</v>
      </c>
      <c r="C161" s="28" t="str">
        <f>VLOOKUP(A161,强测!$A$1:$C$333,3,FALSE)</f>
        <v>纪一鹏</v>
      </c>
      <c r="D161" s="29">
        <f>VLOOKUP(A161,exp!$A$1:$R$333,18,FALSE)</f>
        <v>26.843789409443</v>
      </c>
      <c r="E161" s="28">
        <v>925.5153</v>
      </c>
      <c r="F161" s="28">
        <f>VLOOKUP(A161,作业提交情况!$A$1:$Q$333,17,FALSE)</f>
        <v>0</v>
      </c>
      <c r="G161" s="29">
        <f>VLOOKUP(A161,blog!$A$1:$G$333,6,FALSE)</f>
        <v>365.2</v>
      </c>
      <c r="H161" s="29">
        <f>D161+E161/12*0.6+G161/4*0.1</f>
        <v>82.249554409443</v>
      </c>
      <c r="I161" s="28">
        <f>MIN(10,VLOOKUP(A161,研讨课!$A$2:$H$330,8,FALSE))</f>
        <v>0</v>
      </c>
      <c r="J161" s="28">
        <v>4.85436893203883</v>
      </c>
      <c r="K161" s="28">
        <f>0</f>
        <v>0</v>
      </c>
      <c r="L161" s="28">
        <f>VLOOKUP(A161,Pre加分!$A$1:$J$333,10,FALSE)</f>
        <v>1</v>
      </c>
      <c r="M161" s="29">
        <f>MIN(5,0.4*I161+0.01*J161+K161+L161)</f>
        <v>1.04854368932039</v>
      </c>
      <c r="N161" s="29">
        <f>M161+H161</f>
        <v>83.2980980987634</v>
      </c>
      <c r="O161" s="26">
        <f t="shared" si="2"/>
        <v>83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</row>
    <row r="162" spans="1:15">
      <c r="A162" s="28">
        <v>18231174</v>
      </c>
      <c r="B162" s="28" t="s">
        <v>175</v>
      </c>
      <c r="C162" s="28" t="str">
        <f>VLOOKUP(A162,强测!$A$1:$C$333,3,FALSE)</f>
        <v>王旭</v>
      </c>
      <c r="D162" s="29">
        <f>VLOOKUP(A162,exp!$A$1:$R$333,18,FALSE)</f>
        <v>26.5010038004654</v>
      </c>
      <c r="E162" s="28">
        <v>865.3166</v>
      </c>
      <c r="F162" s="28">
        <f>VLOOKUP(A162,作业提交情况!$A$1:$Q$333,17,FALSE)</f>
        <v>0</v>
      </c>
      <c r="G162" s="29">
        <f>VLOOKUP(A162,blog!$A$1:$G$333,6,FALSE)</f>
        <v>364.3</v>
      </c>
      <c r="H162" s="29">
        <f>D162+E162/12*0.6+G162/4*0.1</f>
        <v>78.8743338004654</v>
      </c>
      <c r="I162" s="28">
        <f>MIN(10,VLOOKUP(A162,研讨课!$A$2:$H$330,8,FALSE))</f>
        <v>8</v>
      </c>
      <c r="J162" s="28">
        <v>21.3592233009709</v>
      </c>
      <c r="K162" s="28">
        <f>0</f>
        <v>0</v>
      </c>
      <c r="L162" s="28">
        <f>VLOOKUP(A162,Pre加分!$A$1:$J$333,10,FALSE)</f>
        <v>1</v>
      </c>
      <c r="M162" s="29">
        <f>MIN(5,0.4*I162+0.01*J162+K162+L162)</f>
        <v>4.41359223300971</v>
      </c>
      <c r="N162" s="29">
        <f>M162+H162</f>
        <v>83.2879260334751</v>
      </c>
      <c r="O162" s="26">
        <f t="shared" si="2"/>
        <v>83</v>
      </c>
    </row>
    <row r="163" spans="1:15">
      <c r="A163" s="28">
        <v>18373464</v>
      </c>
      <c r="B163" s="28" t="s">
        <v>176</v>
      </c>
      <c r="C163" s="28" t="str">
        <f>VLOOKUP(A163,强测!$A$1:$C$333,3,FALSE)</f>
        <v>纪一鹏</v>
      </c>
      <c r="D163" s="29">
        <f>VLOOKUP(A163,exp!$A$1:$R$333,18,FALSE)</f>
        <v>27.4481043551335</v>
      </c>
      <c r="E163" s="28">
        <v>924.71</v>
      </c>
      <c r="F163" s="28">
        <f>VLOOKUP(A163,作业提交情况!$A$1:$Q$333,17,FALSE)</f>
        <v>0</v>
      </c>
      <c r="G163" s="29">
        <f>VLOOKUP(A163,blog!$A$1:$G$333,6,FALSE)</f>
        <v>344</v>
      </c>
      <c r="H163" s="29">
        <f>D163+E163/12*0.6+G163/4*0.1</f>
        <v>82.2836043551335</v>
      </c>
      <c r="I163" s="28">
        <f>MIN(10,VLOOKUP(A163,研讨课!$A$2:$H$330,8,FALSE))</f>
        <v>0</v>
      </c>
      <c r="J163" s="28">
        <v>0</v>
      </c>
      <c r="K163" s="28">
        <f>0</f>
        <v>0</v>
      </c>
      <c r="L163" s="28">
        <f>VLOOKUP(A163,Pre加分!$A$1:$J$333,10,FALSE)</f>
        <v>1</v>
      </c>
      <c r="M163" s="29">
        <f>MIN(5,0.4*I163+0.01*J163+K163+L163)</f>
        <v>1</v>
      </c>
      <c r="N163" s="29">
        <f>M163+H163</f>
        <v>83.2836043551335</v>
      </c>
      <c r="O163" s="26">
        <f t="shared" si="2"/>
        <v>83</v>
      </c>
    </row>
    <row r="164" spans="1:15">
      <c r="A164" s="28">
        <v>18373542</v>
      </c>
      <c r="B164" s="28" t="s">
        <v>177</v>
      </c>
      <c r="C164" s="28" t="str">
        <f>VLOOKUP(A164,强测!$A$1:$C$333,3,FALSE)</f>
        <v>诸彤宇</v>
      </c>
      <c r="D164" s="29">
        <f>VLOOKUP(A164,exp!$A$1:$R$333,18,FALSE)</f>
        <v>26.3763654541091</v>
      </c>
      <c r="E164" s="28">
        <v>870.9421</v>
      </c>
      <c r="F164" s="28">
        <f>VLOOKUP(A164,作业提交情况!$A$1:$Q$333,17,FALSE)</f>
        <v>0</v>
      </c>
      <c r="G164" s="29">
        <f>VLOOKUP(A164,blog!$A$1:$G$333,6,FALSE)</f>
        <v>363.1</v>
      </c>
      <c r="H164" s="29">
        <f>D164+E164/12*0.6+G164/4*0.1</f>
        <v>79.0009704541091</v>
      </c>
      <c r="I164" s="28">
        <f>MIN(10,VLOOKUP(A164,研讨课!$A$2:$H$330,8,FALSE))</f>
        <v>8</v>
      </c>
      <c r="J164" s="28">
        <v>5.8252427184466</v>
      </c>
      <c r="K164" s="28">
        <f>0</f>
        <v>0</v>
      </c>
      <c r="L164" s="28">
        <f>VLOOKUP(A164,Pre加分!$A$1:$J$333,10,FALSE)</f>
        <v>1</v>
      </c>
      <c r="M164" s="29">
        <f>MIN(5,0.4*I164+0.01*J164+K164+L164)</f>
        <v>4.25825242718447</v>
      </c>
      <c r="N164" s="29">
        <f>M164+H164</f>
        <v>83.2592228812936</v>
      </c>
      <c r="O164" s="26">
        <f t="shared" si="2"/>
        <v>83</v>
      </c>
    </row>
    <row r="165" spans="1:15">
      <c r="A165" s="28">
        <v>18231169</v>
      </c>
      <c r="B165" s="28" t="s">
        <v>178</v>
      </c>
      <c r="C165" s="28" t="str">
        <f>VLOOKUP(A165,强测!$A$1:$C$333,3,FALSE)</f>
        <v>荣文戈</v>
      </c>
      <c r="D165" s="29">
        <f>VLOOKUP(A165,exp!$A$1:$R$333,18,FALSE)</f>
        <v>25.7052720089401</v>
      </c>
      <c r="E165" s="28">
        <v>918.381699999999</v>
      </c>
      <c r="F165" s="28">
        <f>VLOOKUP(A165,作业提交情况!$A$1:$Q$333,17,FALSE)</f>
        <v>0</v>
      </c>
      <c r="G165" s="29">
        <f>VLOOKUP(A165,blog!$A$1:$G$333,6,FALSE)</f>
        <v>267.9</v>
      </c>
      <c r="H165" s="29">
        <f>D165+E165/12*0.6+G165/4*0.1</f>
        <v>78.3218570089401</v>
      </c>
      <c r="I165" s="28">
        <f>MIN(10,VLOOKUP(A165,研讨课!$A$2:$H$330,8,FALSE))</f>
        <v>9.5</v>
      </c>
      <c r="J165" s="28">
        <v>12.621359223301</v>
      </c>
      <c r="K165" s="28">
        <f>0</f>
        <v>0</v>
      </c>
      <c r="L165" s="28">
        <f>VLOOKUP(A165,Pre加分!$A$1:$J$333,10,FALSE)</f>
        <v>1</v>
      </c>
      <c r="M165" s="29">
        <f>MIN(5,0.4*I165+0.01*J165+K165+L165)</f>
        <v>4.92621359223301</v>
      </c>
      <c r="N165" s="29">
        <f>M165+H165</f>
        <v>83.2480706011731</v>
      </c>
      <c r="O165" s="26">
        <f t="shared" si="2"/>
        <v>83</v>
      </c>
    </row>
    <row r="166" spans="1:15">
      <c r="A166" s="28">
        <v>18231143</v>
      </c>
      <c r="B166" s="28" t="s">
        <v>179</v>
      </c>
      <c r="C166" s="28" t="str">
        <f>VLOOKUP(A166,强测!$A$1:$C$333,3,FALSE)</f>
        <v>荣文戈</v>
      </c>
      <c r="D166" s="29">
        <f>VLOOKUP(A166,exp!$A$1:$R$333,18,FALSE)</f>
        <v>21.3038867317431</v>
      </c>
      <c r="E166" s="28">
        <v>994.320899999999</v>
      </c>
      <c r="F166" s="28">
        <f>VLOOKUP(A166,作业提交情况!$A$1:$Q$333,17,FALSE)</f>
        <v>1</v>
      </c>
      <c r="G166" s="29">
        <f>VLOOKUP(A166,blog!$A$1:$G$333,6,FALSE)</f>
        <v>285.3</v>
      </c>
      <c r="H166" s="29">
        <f>D166+E166/12*0.6+G166/4*0.1</f>
        <v>78.152431731743</v>
      </c>
      <c r="I166" s="28">
        <f>MIN(10,VLOOKUP(A166,研讨课!$A$2:$H$330,8,FALSE))</f>
        <v>7</v>
      </c>
      <c r="J166" s="28">
        <v>0</v>
      </c>
      <c r="K166" s="28">
        <f>0</f>
        <v>0</v>
      </c>
      <c r="L166" s="28">
        <f>VLOOKUP(A166,Pre加分!$A$1:$J$333,10,FALSE)</f>
        <v>1</v>
      </c>
      <c r="M166" s="29">
        <f>MIN(5,0.4*I166+0.01*J166+K166+L166)</f>
        <v>3.8</v>
      </c>
      <c r="N166" s="29">
        <f>M166+H166</f>
        <v>81.952431731743</v>
      </c>
      <c r="O166" s="26">
        <f t="shared" si="2"/>
        <v>82</v>
      </c>
    </row>
    <row r="167" spans="1:15">
      <c r="A167" s="28">
        <v>17373054</v>
      </c>
      <c r="B167" s="28" t="s">
        <v>180</v>
      </c>
      <c r="C167" s="28" t="str">
        <f>VLOOKUP(A167,强测!$A$1:$C$333,3,FALSE)</f>
        <v>纪一鹏</v>
      </c>
      <c r="D167" s="29">
        <f>VLOOKUP(A167,exp!$A$1:$R$333,18,FALSE)</f>
        <v>24.916428190423</v>
      </c>
      <c r="E167" s="28">
        <v>935.2603</v>
      </c>
      <c r="F167" s="28">
        <f>VLOOKUP(A167,作业提交情况!$A$1:$Q$333,17,FALSE)</f>
        <v>1</v>
      </c>
      <c r="G167" s="29">
        <f>VLOOKUP(A167,blog!$A$1:$G$333,6,FALSE)</f>
        <v>345</v>
      </c>
      <c r="H167" s="29">
        <f>D167+E167/12*0.6+G167/4*0.1</f>
        <v>80.304443190423</v>
      </c>
      <c r="I167" s="28">
        <f>MIN(10,VLOOKUP(A167,研讨课!$A$2:$H$330,8,FALSE))</f>
        <v>1</v>
      </c>
      <c r="J167" s="28">
        <v>21.3592233009709</v>
      </c>
      <c r="K167" s="28">
        <f>0</f>
        <v>0</v>
      </c>
      <c r="L167" s="28">
        <f>VLOOKUP(A167,Pre加分!$A$1:$J$333,10,FALSE)</f>
        <v>1</v>
      </c>
      <c r="M167" s="29">
        <f>MIN(5,0.4*I167+0.01*J167+K167+L167)</f>
        <v>1.61359223300971</v>
      </c>
      <c r="N167" s="29">
        <f>M167+H167</f>
        <v>81.9180354234327</v>
      </c>
      <c r="O167" s="26">
        <f t="shared" si="2"/>
        <v>82</v>
      </c>
    </row>
    <row r="168" spans="1:15">
      <c r="A168" s="28">
        <v>18373552</v>
      </c>
      <c r="B168" s="28" t="s">
        <v>181</v>
      </c>
      <c r="C168" s="28" t="str">
        <f>VLOOKUP(A168,强测!$A$1:$C$333,3,FALSE)</f>
        <v>纪一鹏</v>
      </c>
      <c r="D168" s="29">
        <f>VLOOKUP(A168,exp!$A$1:$R$333,18,FALSE)</f>
        <v>27.2821571367117</v>
      </c>
      <c r="E168" s="28">
        <v>909.6803</v>
      </c>
      <c r="F168" s="28">
        <f>VLOOKUP(A168,作业提交情况!$A$1:$Q$333,17,FALSE)</f>
        <v>0</v>
      </c>
      <c r="G168" s="29">
        <f>VLOOKUP(A168,blog!$A$1:$G$333,6,FALSE)</f>
        <v>323.8</v>
      </c>
      <c r="H168" s="29">
        <f>D168+E168/12*0.6+G168/4*0.1</f>
        <v>80.8611721367117</v>
      </c>
      <c r="I168" s="28">
        <f>MIN(10,VLOOKUP(A168,研讨课!$A$2:$H$330,8,FALSE))</f>
        <v>0</v>
      </c>
      <c r="J168" s="28">
        <v>0.970873786407767</v>
      </c>
      <c r="K168" s="28">
        <f>0</f>
        <v>0</v>
      </c>
      <c r="L168" s="28">
        <f>VLOOKUP(A168,Pre加分!$A$1:$J$333,10,FALSE)</f>
        <v>1</v>
      </c>
      <c r="M168" s="29">
        <f>MIN(5,0.4*I168+0.01*J168+K168+L168)</f>
        <v>1.00970873786408</v>
      </c>
      <c r="N168" s="29">
        <f>M168+H168</f>
        <v>81.8708808745758</v>
      </c>
      <c r="O168" s="26">
        <f t="shared" si="2"/>
        <v>82</v>
      </c>
    </row>
    <row r="169" spans="1:15">
      <c r="A169" s="28">
        <v>18373686</v>
      </c>
      <c r="B169" s="28" t="s">
        <v>182</v>
      </c>
      <c r="C169" s="28" t="str">
        <f>VLOOKUP(A169,强测!$A$1:$C$333,3,FALSE)</f>
        <v>诸彤宇</v>
      </c>
      <c r="D169" s="29">
        <f>VLOOKUP(A169,exp!$A$1:$R$333,18,FALSE)</f>
        <v>22.6690274099973</v>
      </c>
      <c r="E169" s="28">
        <v>956.451</v>
      </c>
      <c r="F169" s="28">
        <f>VLOOKUP(A169,作业提交情况!$A$1:$Q$333,17,FALSE)</f>
        <v>0</v>
      </c>
      <c r="G169" s="29">
        <f>VLOOKUP(A169,blog!$A$1:$G$333,6,FALSE)</f>
        <v>300.1</v>
      </c>
      <c r="H169" s="29">
        <f>D169+E169/12*0.6+G169/4*0.1</f>
        <v>77.9940774099973</v>
      </c>
      <c r="I169" s="28">
        <f>MIN(10,VLOOKUP(A169,研讨课!$A$2:$H$330,8,FALSE))</f>
        <v>6.5</v>
      </c>
      <c r="J169" s="28">
        <v>21.3592233009709</v>
      </c>
      <c r="K169" s="28">
        <f>0</f>
        <v>0</v>
      </c>
      <c r="L169" s="28">
        <f>VLOOKUP(A169,Pre加分!$A$1:$J$333,10,FALSE)</f>
        <v>1</v>
      </c>
      <c r="M169" s="29">
        <f>MIN(5,0.4*I169+0.01*J169+K169+L169)</f>
        <v>3.81359223300971</v>
      </c>
      <c r="N169" s="29">
        <f>M169+H169</f>
        <v>81.807669643007</v>
      </c>
      <c r="O169" s="26">
        <f t="shared" si="2"/>
        <v>82</v>
      </c>
    </row>
    <row r="170" spans="1:15">
      <c r="A170" s="28">
        <v>17374473</v>
      </c>
      <c r="B170" s="28" t="s">
        <v>183</v>
      </c>
      <c r="C170" s="28" t="str">
        <f>VLOOKUP(A170,强测!$A$1:$C$333,3,FALSE)</f>
        <v>王旭</v>
      </c>
      <c r="D170" s="29">
        <f>VLOOKUP(A170,exp!$A$1:$R$333,18,FALSE)</f>
        <v>25.6337829504731</v>
      </c>
      <c r="E170" s="28">
        <v>904.09</v>
      </c>
      <c r="F170" s="28">
        <f>VLOOKUP(A170,作业提交情况!$A$1:$Q$333,17,FALSE)</f>
        <v>0</v>
      </c>
      <c r="G170" s="29">
        <f>VLOOKUP(A170,blog!$A$1:$G$333,6,FALSE)</f>
        <v>364.6</v>
      </c>
      <c r="H170" s="29">
        <f>D170+E170/12*0.6+G170/4*0.1</f>
        <v>79.9532829504731</v>
      </c>
      <c r="I170" s="28">
        <f>MIN(10,VLOOKUP(A170,研讨课!$A$2:$H$330,8,FALSE))</f>
        <v>2</v>
      </c>
      <c r="J170" s="28">
        <v>0</v>
      </c>
      <c r="K170" s="28">
        <f>0</f>
        <v>0</v>
      </c>
      <c r="L170" s="28">
        <f>VLOOKUP(A170,Pre加分!$A$1:$J$333,10,FALSE)</f>
        <v>1</v>
      </c>
      <c r="M170" s="29">
        <f>MIN(5,0.4*I170+0.01*J170+K170+L170)</f>
        <v>1.8</v>
      </c>
      <c r="N170" s="29">
        <f>M170+H170</f>
        <v>81.7532829504731</v>
      </c>
      <c r="O170" s="26">
        <f t="shared" si="2"/>
        <v>82</v>
      </c>
    </row>
    <row r="171" spans="1:15">
      <c r="A171" s="28">
        <v>18231208</v>
      </c>
      <c r="B171" s="28" t="s">
        <v>184</v>
      </c>
      <c r="C171" s="28" t="str">
        <f>VLOOKUP(A171,强测!$A$1:$C$333,3,FALSE)</f>
        <v>吴际</v>
      </c>
      <c r="D171" s="29">
        <f>VLOOKUP(A171,exp!$A$1:$R$333,18,FALSE)</f>
        <v>18.4408906100787</v>
      </c>
      <c r="E171" s="28">
        <v>1015.3974</v>
      </c>
      <c r="F171" s="28">
        <f>VLOOKUP(A171,作业提交情况!$A$1:$Q$333,17,FALSE)</f>
        <v>0</v>
      </c>
      <c r="G171" s="29">
        <f>VLOOKUP(A171,blog!$A$1:$G$333,6,FALSE)</f>
        <v>362.3</v>
      </c>
      <c r="H171" s="29">
        <f>D171+E171/12*0.6+G171/4*0.1</f>
        <v>78.2682606100787</v>
      </c>
      <c r="I171" s="28">
        <f>MIN(10,VLOOKUP(A171,研讨课!$A$2:$H$330,8,FALSE))</f>
        <v>5</v>
      </c>
      <c r="J171" s="28">
        <v>45.6310679611651</v>
      </c>
      <c r="K171" s="28">
        <f>0</f>
        <v>0</v>
      </c>
      <c r="L171" s="28">
        <f>VLOOKUP(A171,Pre加分!$A$1:$J$333,10,FALSE)</f>
        <v>1</v>
      </c>
      <c r="M171" s="29">
        <f>MIN(5,0.4*I171+0.01*J171+K171+L171)</f>
        <v>3.45631067961165</v>
      </c>
      <c r="N171" s="29">
        <f>M171+H171</f>
        <v>81.7245712896903</v>
      </c>
      <c r="O171" s="26">
        <f t="shared" si="2"/>
        <v>82</v>
      </c>
    </row>
    <row r="172" spans="1:15">
      <c r="A172" s="28">
        <v>18373407</v>
      </c>
      <c r="B172" s="28" t="s">
        <v>185</v>
      </c>
      <c r="C172" s="28" t="str">
        <f>VLOOKUP(A172,强测!$A$1:$C$333,3,FALSE)</f>
        <v>诸彤宇</v>
      </c>
      <c r="D172" s="29">
        <f>VLOOKUP(A172,exp!$A$1:$R$333,18,FALSE)</f>
        <v>23.2506971212184</v>
      </c>
      <c r="E172" s="28">
        <v>933.0878</v>
      </c>
      <c r="F172" s="28">
        <f>VLOOKUP(A172,作业提交情况!$A$1:$Q$333,17,FALSE)</f>
        <v>1</v>
      </c>
      <c r="G172" s="29">
        <f>VLOOKUP(A172,blog!$A$1:$G$333,6,FALSE)</f>
        <v>388.1</v>
      </c>
      <c r="H172" s="29">
        <f>D172+E172/12*0.6+G172/4*0.1</f>
        <v>79.6075871212184</v>
      </c>
      <c r="I172" s="28">
        <f>MIN(10,VLOOKUP(A172,研讨课!$A$2:$H$330,8,FALSE))</f>
        <v>2.5</v>
      </c>
      <c r="J172" s="28">
        <v>11.6504854368932</v>
      </c>
      <c r="K172" s="28">
        <f>0</f>
        <v>0</v>
      </c>
      <c r="L172" s="28">
        <f>VLOOKUP(A172,Pre加分!$A$1:$J$333,10,FALSE)</f>
        <v>1</v>
      </c>
      <c r="M172" s="29">
        <f>MIN(5,0.4*I172+0.01*J172+K172+L172)</f>
        <v>2.11650485436893</v>
      </c>
      <c r="N172" s="29">
        <f>M172+H172</f>
        <v>81.7240919755873</v>
      </c>
      <c r="O172" s="26">
        <f t="shared" si="2"/>
        <v>82</v>
      </c>
    </row>
    <row r="173" spans="1:15">
      <c r="A173" s="28">
        <v>18373792</v>
      </c>
      <c r="B173" s="28" t="s">
        <v>186</v>
      </c>
      <c r="C173" s="28" t="str">
        <f>VLOOKUP(A173,强测!$A$1:$C$333,3,FALSE)</f>
        <v>吴际</v>
      </c>
      <c r="D173" s="29">
        <f>VLOOKUP(A173,exp!$A$1:$R$333,18,FALSE)</f>
        <v>27.8028879364511</v>
      </c>
      <c r="E173" s="28">
        <v>870.1423</v>
      </c>
      <c r="F173" s="28">
        <f>VLOOKUP(A173,作业提交情况!$A$1:$Q$333,17,FALSE)</f>
        <v>2</v>
      </c>
      <c r="G173" s="29">
        <f>VLOOKUP(A173,blog!$A$1:$G$333,6,FALSE)</f>
        <v>361.2</v>
      </c>
      <c r="H173" s="29">
        <f>D173+E173/12*0.6+G173/4*0.1</f>
        <v>80.3400029364511</v>
      </c>
      <c r="I173" s="28">
        <f>MIN(10,VLOOKUP(A173,研讨课!$A$2:$H$330,8,FALSE))</f>
        <v>0</v>
      </c>
      <c r="J173" s="28">
        <v>0.970873786407767</v>
      </c>
      <c r="K173" s="28">
        <f>0</f>
        <v>0</v>
      </c>
      <c r="L173" s="28">
        <f>VLOOKUP(A173,Pre加分!$A$1:$J$333,10,FALSE)</f>
        <v>1</v>
      </c>
      <c r="M173" s="29">
        <f>MIN(5,0.4*I173+0.01*J173+K173+L173)</f>
        <v>1.00970873786408</v>
      </c>
      <c r="N173" s="29">
        <f>M173+H173</f>
        <v>81.3497116743152</v>
      </c>
      <c r="O173" s="26">
        <f t="shared" si="2"/>
        <v>81</v>
      </c>
    </row>
    <row r="174" spans="1:15">
      <c r="A174" s="28">
        <v>17373191</v>
      </c>
      <c r="B174" s="28" t="s">
        <v>187</v>
      </c>
      <c r="C174" s="28" t="str">
        <f>VLOOKUP(A174,强测!$A$1:$C$333,3,FALSE)</f>
        <v>王旭</v>
      </c>
      <c r="D174" s="29">
        <f>VLOOKUP(A174,exp!$A$1:$R$333,18,FALSE)</f>
        <v>21.2120890008428</v>
      </c>
      <c r="E174" s="28">
        <v>1007.29509999999</v>
      </c>
      <c r="F174" s="28">
        <f>VLOOKUP(A174,作业提交情况!$A$1:$Q$333,17,FALSE)</f>
        <v>0</v>
      </c>
      <c r="G174" s="29">
        <f>VLOOKUP(A174,blog!$A$1:$G$333,6,FALSE)</f>
        <v>343.4</v>
      </c>
      <c r="H174" s="29">
        <f>D174+E174/12*0.6+G174/4*0.1</f>
        <v>80.1618440008423</v>
      </c>
      <c r="I174" s="28">
        <f>MIN(10,VLOOKUP(A174,研讨课!$A$2:$H$330,8,FALSE))</f>
        <v>0</v>
      </c>
      <c r="J174" s="28">
        <v>2.9126213592233</v>
      </c>
      <c r="K174" s="28">
        <f>0</f>
        <v>0</v>
      </c>
      <c r="L174" s="28">
        <f>VLOOKUP(A174,Pre加分!$A$1:$J$333,10,FALSE)</f>
        <v>1</v>
      </c>
      <c r="M174" s="29">
        <f>MIN(5,0.4*I174+0.01*J174+K174+L174)</f>
        <v>1.02912621359223</v>
      </c>
      <c r="N174" s="29">
        <f>M174+H174</f>
        <v>81.1909702144345</v>
      </c>
      <c r="O174" s="26">
        <f t="shared" si="2"/>
        <v>81</v>
      </c>
    </row>
    <row r="175" spans="1:15">
      <c r="A175" s="30">
        <v>18373692</v>
      </c>
      <c r="B175" s="30" t="s">
        <v>188</v>
      </c>
      <c r="C175" s="30" t="str">
        <f>VLOOKUP(A175,强测!$A$1:$C$333,3,FALSE)</f>
        <v>吴际</v>
      </c>
      <c r="D175" s="31">
        <f>VLOOKUP(A175,exp!$A$1:$R$333,18,FALSE)</f>
        <v>27.4402513661175</v>
      </c>
      <c r="E175" s="30">
        <v>791.5797</v>
      </c>
      <c r="F175" s="30">
        <f>VLOOKUP(A175,作业提交情况!$A$1:$Q$333,17,FALSE)</f>
        <v>0</v>
      </c>
      <c r="G175" s="31">
        <f>VLOOKUP(A175,blog!$A$1:$G$333,6,FALSE)</f>
        <v>362.5</v>
      </c>
      <c r="H175" s="31">
        <f>D175+E175/12*0.6+G175/4*0.1</f>
        <v>76.0817363661175</v>
      </c>
      <c r="I175" s="30">
        <f>MIN(10,VLOOKUP(A175,研讨课!$A$2:$H$330,8,FALSE))</f>
        <v>10</v>
      </c>
      <c r="J175" s="30">
        <v>36.8932038834951</v>
      </c>
      <c r="K175" s="30">
        <f>0</f>
        <v>0</v>
      </c>
      <c r="L175" s="30">
        <f>VLOOKUP(A175,Pre加分!$A$1:$J$333,10,FALSE)</f>
        <v>1</v>
      </c>
      <c r="M175" s="29">
        <f>MIN(5,0.4*I175+0.01*J175+K175+L175)</f>
        <v>5</v>
      </c>
      <c r="N175" s="31">
        <f>M175+H175</f>
        <v>81.0817363661175</v>
      </c>
      <c r="O175" s="26">
        <f t="shared" si="2"/>
        <v>81</v>
      </c>
    </row>
    <row r="176" spans="1:15">
      <c r="A176" s="28">
        <v>18373763</v>
      </c>
      <c r="B176" s="28" t="s">
        <v>189</v>
      </c>
      <c r="C176" s="28" t="str">
        <f>VLOOKUP(A176,强测!$A$1:$C$333,3,FALSE)</f>
        <v>王旭</v>
      </c>
      <c r="D176" s="29">
        <f>VLOOKUP(A176,exp!$A$1:$R$333,18,FALSE)</f>
        <v>22.177949448679</v>
      </c>
      <c r="E176" s="28">
        <v>957.7975</v>
      </c>
      <c r="F176" s="28">
        <f>VLOOKUP(A176,作业提交情况!$A$1:$Q$333,17,FALSE)</f>
        <v>0</v>
      </c>
      <c r="G176" s="29">
        <f>VLOOKUP(A176,blog!$A$1:$G$333,6,FALSE)</f>
        <v>382.1</v>
      </c>
      <c r="H176" s="29">
        <f>D176+E176/12*0.6+G176/4*0.1</f>
        <v>79.620324448679</v>
      </c>
      <c r="I176" s="28">
        <f>MIN(10,VLOOKUP(A176,研讨课!$A$2:$H$330,8,FALSE))</f>
        <v>0.5</v>
      </c>
      <c r="J176" s="28">
        <v>0</v>
      </c>
      <c r="K176" s="28">
        <f>0</f>
        <v>0</v>
      </c>
      <c r="L176" s="28">
        <f>VLOOKUP(A176,Pre加分!$A$1:$J$333,10,FALSE)</f>
        <v>1</v>
      </c>
      <c r="M176" s="29">
        <f>MIN(5,0.4*I176+0.01*J176+K176+L176)</f>
        <v>1.2</v>
      </c>
      <c r="N176" s="29">
        <f>M176+H176</f>
        <v>80.820324448679</v>
      </c>
      <c r="O176" s="26">
        <f t="shared" si="2"/>
        <v>81</v>
      </c>
    </row>
    <row r="177" spans="1:15">
      <c r="A177" s="28">
        <v>18373111</v>
      </c>
      <c r="B177" s="28" t="s">
        <v>190</v>
      </c>
      <c r="C177" s="28" t="str">
        <f>VLOOKUP(A177,强测!$A$1:$C$333,3,FALSE)</f>
        <v>王旭</v>
      </c>
      <c r="D177" s="29">
        <f>VLOOKUP(A177,exp!$A$1:$R$333,18,FALSE)</f>
        <v>22.8128473542901</v>
      </c>
      <c r="E177" s="28">
        <v>961.434299999999</v>
      </c>
      <c r="F177" s="28">
        <f>VLOOKUP(A177,作业提交情况!$A$1:$Q$333,17,FALSE)</f>
        <v>0</v>
      </c>
      <c r="G177" s="29">
        <f>VLOOKUP(A177,blog!$A$1:$G$333,6,FALSE)</f>
        <v>344.6</v>
      </c>
      <c r="H177" s="29">
        <f>D177+E177/12*0.6+G177/4*0.1</f>
        <v>79.49956235429</v>
      </c>
      <c r="I177" s="28">
        <f>MIN(10,VLOOKUP(A177,研讨课!$A$2:$H$330,8,FALSE))</f>
        <v>0.5</v>
      </c>
      <c r="J177" s="28">
        <v>4.85436893203883</v>
      </c>
      <c r="K177" s="28">
        <f>0</f>
        <v>0</v>
      </c>
      <c r="L177" s="28">
        <f>VLOOKUP(A177,Pre加分!$A$1:$J$333,10,FALSE)</f>
        <v>1</v>
      </c>
      <c r="M177" s="29">
        <f>MIN(5,0.4*I177+0.01*J177+K177+L177)</f>
        <v>1.24854368932039</v>
      </c>
      <c r="N177" s="29">
        <f>M177+H177</f>
        <v>80.7481060436104</v>
      </c>
      <c r="O177" s="26">
        <f t="shared" si="2"/>
        <v>81</v>
      </c>
    </row>
    <row r="178" s="24" customFormat="1" spans="1:110">
      <c r="A178" s="28">
        <v>18373087</v>
      </c>
      <c r="B178" s="28" t="s">
        <v>191</v>
      </c>
      <c r="C178" s="28" t="str">
        <f>VLOOKUP(A178,强测!$A$1:$C$333,3,FALSE)</f>
        <v>诸彤宇</v>
      </c>
      <c r="D178" s="29">
        <f>VLOOKUP(A178,exp!$A$1:$R$333,18,FALSE)</f>
        <v>24.5642430263289</v>
      </c>
      <c r="E178" s="28">
        <v>909.128099999999</v>
      </c>
      <c r="F178" s="28">
        <f>VLOOKUP(A178,作业提交情况!$A$1:$Q$333,17,FALSE)</f>
        <v>0</v>
      </c>
      <c r="G178" s="29">
        <f>VLOOKUP(A178,blog!$A$1:$G$333,6,FALSE)</f>
        <v>361.3</v>
      </c>
      <c r="H178" s="29">
        <f>D178+E178/12*0.6+G178/4*0.1</f>
        <v>79.0531480263289</v>
      </c>
      <c r="I178" s="28">
        <f>MIN(10,VLOOKUP(A178,研讨课!$A$2:$H$330,8,FALSE))</f>
        <v>1.5</v>
      </c>
      <c r="J178" s="28">
        <v>0.970873786407767</v>
      </c>
      <c r="K178" s="28">
        <f>0</f>
        <v>0</v>
      </c>
      <c r="L178" s="28">
        <f>VLOOKUP(A178,Pre加分!$A$1:$J$333,10,FALSE)</f>
        <v>1</v>
      </c>
      <c r="M178" s="29">
        <f>MIN(5,0.4*I178+0.01*J178+K178+L178)</f>
        <v>1.60970873786408</v>
      </c>
      <c r="N178" s="29">
        <f>M178+H178</f>
        <v>80.6628567641929</v>
      </c>
      <c r="O178" s="26">
        <f t="shared" si="2"/>
        <v>81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26"/>
      <c r="DF178" s="26"/>
    </row>
    <row r="179" spans="1:15">
      <c r="A179" s="28">
        <v>18231096</v>
      </c>
      <c r="B179" s="28" t="s">
        <v>192</v>
      </c>
      <c r="C179" s="28" t="str">
        <f>VLOOKUP(A179,强测!$A$1:$C$333,3,FALSE)</f>
        <v>荣文戈</v>
      </c>
      <c r="D179" s="29">
        <f>VLOOKUP(A179,exp!$A$1:$R$333,18,FALSE)</f>
        <v>22.1465507027762</v>
      </c>
      <c r="E179" s="28">
        <v>949.1665</v>
      </c>
      <c r="F179" s="28">
        <f>VLOOKUP(A179,作业提交情况!$A$1:$Q$333,17,FALSE)</f>
        <v>1</v>
      </c>
      <c r="G179" s="29">
        <f>VLOOKUP(A179,blog!$A$1:$G$333,6,FALSE)</f>
        <v>356</v>
      </c>
      <c r="H179" s="29">
        <f>D179+E179/12*0.6+G179/4*0.1</f>
        <v>78.5048757027762</v>
      </c>
      <c r="I179" s="28">
        <f>MIN(10,VLOOKUP(A179,研讨课!$A$2:$H$330,8,FALSE))</f>
        <v>2.5</v>
      </c>
      <c r="J179" s="28">
        <v>2.9126213592233</v>
      </c>
      <c r="K179" s="28">
        <f>0</f>
        <v>0</v>
      </c>
      <c r="L179" s="28">
        <f>VLOOKUP(A179,Pre加分!$A$1:$J$333,10,FALSE)</f>
        <v>1</v>
      </c>
      <c r="M179" s="29">
        <f>MIN(5,0.4*I179+0.01*J179+K179+L179)</f>
        <v>2.02912621359223</v>
      </c>
      <c r="N179" s="29">
        <f>M179+H179</f>
        <v>80.5340019163684</v>
      </c>
      <c r="O179" s="26">
        <f t="shared" si="2"/>
        <v>81</v>
      </c>
    </row>
    <row r="180" spans="1:15">
      <c r="A180" s="28">
        <v>17377376</v>
      </c>
      <c r="B180" s="28" t="s">
        <v>193</v>
      </c>
      <c r="C180" s="28" t="str">
        <f>VLOOKUP(A180,强测!$A$1:$C$333,3,FALSE)</f>
        <v>吴际</v>
      </c>
      <c r="D180" s="29">
        <f>VLOOKUP(A180,exp!$A$1:$R$333,18,FALSE)</f>
        <v>23.0408859092989</v>
      </c>
      <c r="E180" s="28">
        <v>966.8999</v>
      </c>
      <c r="F180" s="28">
        <f>VLOOKUP(A180,作业提交情况!$A$1:$Q$333,17,FALSE)</f>
        <v>0</v>
      </c>
      <c r="G180" s="29">
        <f>VLOOKUP(A180,blog!$A$1:$G$333,6,FALSE)</f>
        <v>362.6</v>
      </c>
      <c r="H180" s="29">
        <f>D180+E180/12*0.6+G180/4*0.1</f>
        <v>80.4508809092989</v>
      </c>
      <c r="I180" s="28">
        <f>MIN(10,VLOOKUP(A180,研讨课!$A$2:$H$330,8,FALSE))</f>
        <v>0</v>
      </c>
      <c r="J180" s="28">
        <v>0</v>
      </c>
      <c r="K180" s="28">
        <f>0</f>
        <v>0</v>
      </c>
      <c r="L180" s="28">
        <f>VLOOKUP(A180,Pre加分!$A$1:$J$333,10,FALSE)</f>
        <v>0</v>
      </c>
      <c r="M180" s="29">
        <f>MIN(5,0.4*I180+0.01*J180+K180+L180)</f>
        <v>0</v>
      </c>
      <c r="N180" s="29">
        <f>M180+H180</f>
        <v>80.4508809092989</v>
      </c>
      <c r="O180" s="26">
        <f t="shared" si="2"/>
        <v>80</v>
      </c>
    </row>
    <row r="181" spans="1:15">
      <c r="A181" s="28">
        <v>18231011</v>
      </c>
      <c r="B181" s="28" t="s">
        <v>194</v>
      </c>
      <c r="C181" s="28" t="str">
        <f>VLOOKUP(A181,强测!$A$1:$C$333,3,FALSE)</f>
        <v>吴际</v>
      </c>
      <c r="D181" s="29">
        <f>VLOOKUP(A181,exp!$A$1:$R$333,18,FALSE)</f>
        <v>22.8724150422877</v>
      </c>
      <c r="E181" s="28">
        <v>924.8991</v>
      </c>
      <c r="F181" s="28">
        <f>VLOOKUP(A181,作业提交情况!$A$1:$Q$333,17,FALSE)</f>
        <v>0</v>
      </c>
      <c r="G181" s="29">
        <f>VLOOKUP(A181,blog!$A$1:$G$333,6,FALSE)</f>
        <v>348.6</v>
      </c>
      <c r="H181" s="29">
        <f>D181+E181/12*0.6+G181/4*0.1</f>
        <v>77.8323700422877</v>
      </c>
      <c r="I181" s="28">
        <f>MIN(10,VLOOKUP(A181,研讨课!$A$2:$H$330,8,FALSE))</f>
        <v>4</v>
      </c>
      <c r="J181" s="28">
        <v>0</v>
      </c>
      <c r="K181" s="28">
        <f>0</f>
        <v>0</v>
      </c>
      <c r="L181" s="28">
        <f>VLOOKUP(A181,Pre加分!$A$1:$J$333,10,FALSE)</f>
        <v>1</v>
      </c>
      <c r="M181" s="29">
        <f>MIN(5,0.4*I181+0.01*J181+K181+L181)</f>
        <v>2.6</v>
      </c>
      <c r="N181" s="29">
        <f>M181+H181</f>
        <v>80.4323700422877</v>
      </c>
      <c r="O181" s="26">
        <f t="shared" si="2"/>
        <v>80</v>
      </c>
    </row>
    <row r="182" spans="1:15">
      <c r="A182" s="28">
        <v>18373357</v>
      </c>
      <c r="B182" s="28" t="s">
        <v>195</v>
      </c>
      <c r="C182" s="28" t="str">
        <f>VLOOKUP(A182,强测!$A$1:$C$333,3,FALSE)</f>
        <v>纪一鹏</v>
      </c>
      <c r="D182" s="29">
        <f>VLOOKUP(A182,exp!$A$1:$R$333,18,FALSE)</f>
        <v>24.0382591634861</v>
      </c>
      <c r="E182" s="28">
        <v>925.1155</v>
      </c>
      <c r="F182" s="28">
        <f>VLOOKUP(A182,作业提交情况!$A$1:$Q$333,17,FALSE)</f>
        <v>1</v>
      </c>
      <c r="G182" s="29">
        <f>VLOOKUP(A182,blog!$A$1:$G$333,6,FALSE)</f>
        <v>356.5</v>
      </c>
      <c r="H182" s="29">
        <f>D182+E182/12*0.6+G182/4*0.1</f>
        <v>79.2065341634861</v>
      </c>
      <c r="I182" s="28">
        <f>MIN(10,VLOOKUP(A182,研讨课!$A$2:$H$330,8,FALSE))</f>
        <v>0.5</v>
      </c>
      <c r="J182" s="28">
        <v>0</v>
      </c>
      <c r="K182" s="28">
        <f>0</f>
        <v>0</v>
      </c>
      <c r="L182" s="28">
        <f>VLOOKUP(A182,Pre加分!$A$1:$J$333,10,FALSE)</f>
        <v>1</v>
      </c>
      <c r="M182" s="29">
        <f>MIN(5,0.4*I182+0.01*J182+K182+L182)</f>
        <v>1.2</v>
      </c>
      <c r="N182" s="29">
        <f>M182+H182</f>
        <v>80.4065341634861</v>
      </c>
      <c r="O182" s="26">
        <f t="shared" si="2"/>
        <v>80</v>
      </c>
    </row>
    <row r="183" spans="1:15">
      <c r="A183" s="28">
        <v>18373414</v>
      </c>
      <c r="B183" s="28" t="s">
        <v>196</v>
      </c>
      <c r="C183" s="28" t="str">
        <f>VLOOKUP(A183,强测!$A$1:$C$333,3,FALSE)</f>
        <v>纪一鹏</v>
      </c>
      <c r="D183" s="29">
        <f>VLOOKUP(A183,exp!$A$1:$R$333,18,FALSE)</f>
        <v>27.4001020136741</v>
      </c>
      <c r="E183" s="28">
        <v>849.8347</v>
      </c>
      <c r="F183" s="28">
        <f>VLOOKUP(A183,作业提交情况!$A$1:$Q$333,17,FALSE)</f>
        <v>0</v>
      </c>
      <c r="G183" s="29">
        <f>VLOOKUP(A183,blog!$A$1:$G$333,6,FALSE)</f>
        <v>367</v>
      </c>
      <c r="H183" s="29">
        <f>D183+E183/12*0.6+G183/4*0.1</f>
        <v>79.0668370136741</v>
      </c>
      <c r="I183" s="28">
        <f>MIN(10,VLOOKUP(A183,研讨课!$A$2:$H$330,8,FALSE))</f>
        <v>0</v>
      </c>
      <c r="J183" s="28">
        <v>0</v>
      </c>
      <c r="K183" s="28">
        <f>0</f>
        <v>0</v>
      </c>
      <c r="L183" s="28">
        <f>VLOOKUP(A183,Pre加分!$A$1:$J$333,10,FALSE)</f>
        <v>1</v>
      </c>
      <c r="M183" s="29">
        <f>MIN(5,0.4*I183+0.01*J183+K183+L183)</f>
        <v>1</v>
      </c>
      <c r="N183" s="29">
        <f>M183+H183</f>
        <v>80.0668370136741</v>
      </c>
      <c r="O183" s="26">
        <f t="shared" si="2"/>
        <v>80</v>
      </c>
    </row>
    <row r="184" spans="1:15">
      <c r="A184" s="28">
        <v>18373676</v>
      </c>
      <c r="B184" s="28" t="s">
        <v>197</v>
      </c>
      <c r="C184" s="28" t="str">
        <f>VLOOKUP(A184,强测!$A$1:$C$333,3,FALSE)</f>
        <v>诸彤宇</v>
      </c>
      <c r="D184" s="29">
        <f>VLOOKUP(A184,exp!$A$1:$R$333,18,FALSE)</f>
        <v>25.7387567422714</v>
      </c>
      <c r="E184" s="28">
        <v>882.632</v>
      </c>
      <c r="F184" s="28">
        <f>VLOOKUP(A184,作业提交情况!$A$1:$Q$333,17,FALSE)</f>
        <v>0</v>
      </c>
      <c r="G184" s="29">
        <f>VLOOKUP(A184,blog!$A$1:$G$333,6,FALSE)</f>
        <v>359.5</v>
      </c>
      <c r="H184" s="29">
        <f>D184+E184/12*0.6+G184/4*0.1</f>
        <v>78.8578567422714</v>
      </c>
      <c r="I184" s="28">
        <f>MIN(10,VLOOKUP(A184,研讨课!$A$2:$H$330,8,FALSE))</f>
        <v>0</v>
      </c>
      <c r="J184" s="28">
        <v>4.85436893203883</v>
      </c>
      <c r="K184" s="28">
        <f>0</f>
        <v>0</v>
      </c>
      <c r="L184" s="28">
        <f>VLOOKUP(A184,Pre加分!$A$1:$J$333,10,FALSE)</f>
        <v>1</v>
      </c>
      <c r="M184" s="29">
        <f>MIN(5,0.4*I184+0.01*J184+K184+L184)</f>
        <v>1.04854368932039</v>
      </c>
      <c r="N184" s="29">
        <f>M184+H184</f>
        <v>79.9064004315918</v>
      </c>
      <c r="O184" s="26">
        <f t="shared" si="2"/>
        <v>80</v>
      </c>
    </row>
    <row r="185" spans="1:15">
      <c r="A185" s="28">
        <v>18231125</v>
      </c>
      <c r="B185" s="28" t="s">
        <v>198</v>
      </c>
      <c r="C185" s="28" t="str">
        <f>VLOOKUP(A185,强测!$A$1:$C$333,3,FALSE)</f>
        <v>吴际</v>
      </c>
      <c r="D185" s="29">
        <f>VLOOKUP(A185,exp!$A$1:$R$333,18,FALSE)</f>
        <v>24.2095391832068</v>
      </c>
      <c r="E185" s="28">
        <v>900.7634</v>
      </c>
      <c r="F185" s="28">
        <f>VLOOKUP(A185,作业提交情况!$A$1:$Q$333,17,FALSE)</f>
        <v>0</v>
      </c>
      <c r="G185" s="29">
        <f>VLOOKUP(A185,blog!$A$1:$G$333,6,FALSE)</f>
        <v>369</v>
      </c>
      <c r="H185" s="29">
        <f>D185+E185/12*0.6+G185/4*0.1</f>
        <v>78.4727091832068</v>
      </c>
      <c r="I185" s="28">
        <f>MIN(10,VLOOKUP(A185,研讨课!$A$2:$H$330,8,FALSE))</f>
        <v>1</v>
      </c>
      <c r="J185" s="28">
        <v>0</v>
      </c>
      <c r="K185" s="28">
        <f>0</f>
        <v>0</v>
      </c>
      <c r="L185" s="28">
        <f>VLOOKUP(A185,Pre加分!$A$1:$J$333,10,FALSE)</f>
        <v>1</v>
      </c>
      <c r="M185" s="29">
        <f>MIN(5,0.4*I185+0.01*J185+K185+L185)</f>
        <v>1.4</v>
      </c>
      <c r="N185" s="29">
        <f>M185+H185</f>
        <v>79.8727091832068</v>
      </c>
      <c r="O185" s="26">
        <f t="shared" si="2"/>
        <v>80</v>
      </c>
    </row>
    <row r="186" spans="1:15">
      <c r="A186" s="28">
        <v>18373112</v>
      </c>
      <c r="B186" s="28" t="s">
        <v>199</v>
      </c>
      <c r="C186" s="28" t="str">
        <f>VLOOKUP(A186,强测!$A$1:$C$333,3,FALSE)</f>
        <v>纪一鹏</v>
      </c>
      <c r="D186" s="29">
        <f>VLOOKUP(A186,exp!$A$1:$R$333,18,FALSE)</f>
        <v>27.017238066207</v>
      </c>
      <c r="E186" s="28">
        <v>867.220799999999</v>
      </c>
      <c r="F186" s="28">
        <f>VLOOKUP(A186,作业提交情况!$A$1:$Q$333,17,FALSE)</f>
        <v>0</v>
      </c>
      <c r="G186" s="29">
        <f>VLOOKUP(A186,blog!$A$1:$G$333,6,FALSE)</f>
        <v>337.7</v>
      </c>
      <c r="H186" s="29">
        <f>D186+E186/12*0.6+G186/4*0.1</f>
        <v>78.8207780662069</v>
      </c>
      <c r="I186" s="28">
        <f>MIN(10,VLOOKUP(A186,研讨课!$A$2:$H$330,8,FALSE))</f>
        <v>0</v>
      </c>
      <c r="J186" s="28">
        <v>0.970873786407767</v>
      </c>
      <c r="K186" s="28">
        <f>0</f>
        <v>0</v>
      </c>
      <c r="L186" s="28">
        <f>VLOOKUP(A186,Pre加分!$A$1:$J$333,10,FALSE)</f>
        <v>1</v>
      </c>
      <c r="M186" s="29">
        <f>MIN(5,0.4*I186+0.01*J186+K186+L186)</f>
        <v>1.00970873786408</v>
      </c>
      <c r="N186" s="29">
        <f>M186+H186</f>
        <v>79.830486804071</v>
      </c>
      <c r="O186" s="26">
        <f t="shared" si="2"/>
        <v>80</v>
      </c>
    </row>
    <row r="187" spans="1:15">
      <c r="A187" s="28">
        <v>18373730</v>
      </c>
      <c r="B187" s="28" t="s">
        <v>200</v>
      </c>
      <c r="C187" s="28" t="str">
        <f>VLOOKUP(A187,强测!$A$1:$C$333,3,FALSE)</f>
        <v>王旭</v>
      </c>
      <c r="D187" s="29">
        <f>VLOOKUP(A187,exp!$A$1:$R$333,18,FALSE)</f>
        <v>24.8752845650917</v>
      </c>
      <c r="E187" s="28">
        <v>898.0895</v>
      </c>
      <c r="F187" s="28">
        <f>VLOOKUP(A187,作业提交情况!$A$1:$Q$333,17,FALSE)</f>
        <v>1</v>
      </c>
      <c r="G187" s="29">
        <f>VLOOKUP(A187,blog!$A$1:$G$333,6,FALSE)</f>
        <v>358.5</v>
      </c>
      <c r="H187" s="29">
        <f>D187+E187/12*0.6+G187/4*0.1</f>
        <v>78.7422595650917</v>
      </c>
      <c r="I187" s="28">
        <f>MIN(10,VLOOKUP(A187,研讨课!$A$2:$H$330,8,FALSE))</f>
        <v>0</v>
      </c>
      <c r="J187" s="28">
        <v>0.970873786407767</v>
      </c>
      <c r="K187" s="28">
        <f>0</f>
        <v>0</v>
      </c>
      <c r="L187" s="28">
        <f>VLOOKUP(A187,Pre加分!$A$1:$J$333,10,FALSE)</f>
        <v>1</v>
      </c>
      <c r="M187" s="29">
        <f>MIN(5,0.4*I187+0.01*J187+K187+L187)</f>
        <v>1.00970873786408</v>
      </c>
      <c r="N187" s="29">
        <f>M187+H187</f>
        <v>79.7519683029558</v>
      </c>
      <c r="O187" s="26">
        <f t="shared" si="2"/>
        <v>80</v>
      </c>
    </row>
    <row r="188" spans="1:15">
      <c r="A188" s="28">
        <v>18373622</v>
      </c>
      <c r="B188" s="28" t="s">
        <v>201</v>
      </c>
      <c r="C188" s="28" t="str">
        <f>VLOOKUP(A188,强测!$A$1:$C$333,3,FALSE)</f>
        <v>诸彤宇</v>
      </c>
      <c r="D188" s="29">
        <f>VLOOKUP(A188,exp!$A$1:$R$333,18,FALSE)</f>
        <v>20.861452620967</v>
      </c>
      <c r="E188" s="28">
        <v>973.5616</v>
      </c>
      <c r="F188" s="28">
        <f>VLOOKUP(A188,作业提交情况!$A$1:$Q$333,17,FALSE)</f>
        <v>0</v>
      </c>
      <c r="G188" s="29">
        <f>VLOOKUP(A188,blog!$A$1:$G$333,6,FALSE)</f>
        <v>363.4</v>
      </c>
      <c r="H188" s="29">
        <f>D188+E188/12*0.6+G188/4*0.1</f>
        <v>78.624532620967</v>
      </c>
      <c r="I188" s="28">
        <f>MIN(10,VLOOKUP(A188,研讨课!$A$2:$H$330,8,FALSE))</f>
        <v>0</v>
      </c>
      <c r="J188" s="28">
        <v>0</v>
      </c>
      <c r="K188" s="28">
        <f>0</f>
        <v>0</v>
      </c>
      <c r="L188" s="28">
        <f>VLOOKUP(A188,Pre加分!$A$1:$J$333,10,FALSE)</f>
        <v>1</v>
      </c>
      <c r="M188" s="29">
        <f>MIN(5,0.4*I188+0.01*J188+K188+L188)</f>
        <v>1</v>
      </c>
      <c r="N188" s="29">
        <f>M188+H188</f>
        <v>79.624532620967</v>
      </c>
      <c r="O188" s="26">
        <f t="shared" si="2"/>
        <v>80</v>
      </c>
    </row>
    <row r="189" spans="1:15">
      <c r="A189" s="28">
        <v>18373682</v>
      </c>
      <c r="B189" s="28" t="s">
        <v>202</v>
      </c>
      <c r="C189" s="28" t="str">
        <f>VLOOKUP(A189,强测!$A$1:$C$333,3,FALSE)</f>
        <v>荣文戈</v>
      </c>
      <c r="D189" s="29">
        <f>VLOOKUP(A189,exp!$A$1:$R$333,18,FALSE)</f>
        <v>22.2582522522041</v>
      </c>
      <c r="E189" s="28">
        <v>939.0458</v>
      </c>
      <c r="F189" s="28">
        <f>VLOOKUP(A189,作业提交情况!$A$1:$Q$333,17,FALSE)</f>
        <v>1</v>
      </c>
      <c r="G189" s="29">
        <f>VLOOKUP(A189,blog!$A$1:$G$333,6,FALSE)</f>
        <v>359.2</v>
      </c>
      <c r="H189" s="29">
        <f>D189+E189/12*0.6+G189/4*0.1</f>
        <v>78.1905422522041</v>
      </c>
      <c r="I189" s="28">
        <f>MIN(10,VLOOKUP(A189,研讨课!$A$2:$H$330,8,FALSE))</f>
        <v>0</v>
      </c>
      <c r="J189" s="28">
        <v>0.970873786407767</v>
      </c>
      <c r="K189" s="28">
        <f>0</f>
        <v>0</v>
      </c>
      <c r="L189" s="28">
        <f>VLOOKUP(A189,Pre加分!$A$1:$J$333,10,FALSE)</f>
        <v>1</v>
      </c>
      <c r="M189" s="29">
        <f>MIN(5,0.4*I189+0.01*J189+K189+L189)</f>
        <v>1.00970873786408</v>
      </c>
      <c r="N189" s="29">
        <f>M189+H189</f>
        <v>79.2002509900682</v>
      </c>
      <c r="O189" s="26">
        <f t="shared" si="2"/>
        <v>79</v>
      </c>
    </row>
    <row r="190" spans="1:15">
      <c r="A190" s="28">
        <v>18373560</v>
      </c>
      <c r="B190" s="28" t="s">
        <v>203</v>
      </c>
      <c r="C190" s="28" t="str">
        <f>VLOOKUP(A190,强测!$A$1:$C$333,3,FALSE)</f>
        <v>纪一鹏</v>
      </c>
      <c r="D190" s="29">
        <f>VLOOKUP(A190,exp!$A$1:$R$333,18,FALSE)</f>
        <v>24.0244979864492</v>
      </c>
      <c r="E190" s="28">
        <v>899.1405</v>
      </c>
      <c r="F190" s="28">
        <f>VLOOKUP(A190,作业提交情况!$A$1:$Q$333,17,FALSE)</f>
        <v>0</v>
      </c>
      <c r="G190" s="29">
        <f>VLOOKUP(A190,blog!$A$1:$G$333,6,FALSE)</f>
        <v>355.2</v>
      </c>
      <c r="H190" s="29">
        <f>D190+E190/12*0.6+G190/4*0.1</f>
        <v>77.8615229864492</v>
      </c>
      <c r="I190" s="28">
        <f>MIN(10,VLOOKUP(A190,研讨课!$A$2:$H$330,8,FALSE))</f>
        <v>0.5</v>
      </c>
      <c r="J190" s="28">
        <v>3.88349514563107</v>
      </c>
      <c r="K190" s="28">
        <f>0</f>
        <v>0</v>
      </c>
      <c r="L190" s="28">
        <f>VLOOKUP(A190,Pre加分!$A$1:$J$333,10,FALSE)</f>
        <v>1</v>
      </c>
      <c r="M190" s="29">
        <f>MIN(5,0.4*I190+0.01*J190+K190+L190)</f>
        <v>1.23883495145631</v>
      </c>
      <c r="N190" s="29">
        <f>M190+H190</f>
        <v>79.1003579379055</v>
      </c>
      <c r="O190" s="26">
        <f t="shared" si="2"/>
        <v>79</v>
      </c>
    </row>
    <row r="191" spans="1:15">
      <c r="A191" s="28">
        <v>18373140</v>
      </c>
      <c r="B191" s="28" t="s">
        <v>204</v>
      </c>
      <c r="C191" s="28" t="str">
        <f>VLOOKUP(A191,强测!$A$1:$C$333,3,FALSE)</f>
        <v>诸彤宇</v>
      </c>
      <c r="D191" s="29">
        <f>VLOOKUP(A191,exp!$A$1:$R$333,18,FALSE)</f>
        <v>26.7404125246963</v>
      </c>
      <c r="E191" s="28">
        <v>850.693</v>
      </c>
      <c r="F191" s="28">
        <f>VLOOKUP(A191,作业提交情况!$A$1:$Q$333,17,FALSE)</f>
        <v>0</v>
      </c>
      <c r="G191" s="29">
        <f>VLOOKUP(A191,blog!$A$1:$G$333,6,FALSE)</f>
        <v>339</v>
      </c>
      <c r="H191" s="29">
        <f>D191+E191/12*0.6+G191/4*0.1</f>
        <v>77.7500625246963</v>
      </c>
      <c r="I191" s="28">
        <f>MIN(10,VLOOKUP(A191,研讨课!$A$2:$H$330,8,FALSE))</f>
        <v>0.5</v>
      </c>
      <c r="J191" s="28">
        <v>0</v>
      </c>
      <c r="K191" s="28">
        <f>0</f>
        <v>0</v>
      </c>
      <c r="L191" s="28">
        <f>VLOOKUP(A191,Pre加分!$A$1:$J$333,10,FALSE)</f>
        <v>1</v>
      </c>
      <c r="M191" s="29">
        <f>MIN(5,0.4*I191+0.01*J191+K191+L191)</f>
        <v>1.2</v>
      </c>
      <c r="N191" s="29">
        <f>M191+H191</f>
        <v>78.9500625246963</v>
      </c>
      <c r="O191" s="26">
        <f t="shared" si="2"/>
        <v>79</v>
      </c>
    </row>
    <row r="192" spans="1:15">
      <c r="A192" s="28">
        <v>17005069</v>
      </c>
      <c r="B192" s="28" t="s">
        <v>205</v>
      </c>
      <c r="C192" s="28" t="str">
        <f>VLOOKUP(A192,强测!$A$1:$C$333,3,FALSE)</f>
        <v>诸彤宇</v>
      </c>
      <c r="D192" s="29">
        <f>VLOOKUP(A192,exp!$A$1:$R$333,18,FALSE)</f>
        <v>22.3379430073108</v>
      </c>
      <c r="E192" s="28">
        <v>924.7685</v>
      </c>
      <c r="F192" s="28">
        <f>VLOOKUP(A192,作业提交情况!$A$1:$Q$333,17,FALSE)</f>
        <v>0</v>
      </c>
      <c r="G192" s="29">
        <f>VLOOKUP(A192,blog!$A$1:$G$333,6,FALSE)</f>
        <v>310.5</v>
      </c>
      <c r="H192" s="29">
        <f>D192+E192/12*0.6+G192/4*0.1</f>
        <v>76.3388680073108</v>
      </c>
      <c r="I192" s="28">
        <f>MIN(10,VLOOKUP(A192,研讨课!$A$2:$H$330,8,FALSE))</f>
        <v>2</v>
      </c>
      <c r="J192" s="28">
        <v>25.2427184466019</v>
      </c>
      <c r="K192" s="28">
        <f>0</f>
        <v>0</v>
      </c>
      <c r="L192" s="28">
        <f>VLOOKUP(A192,Pre加分!$A$1:$J$333,10,FALSE)</f>
        <v>1</v>
      </c>
      <c r="M192" s="29">
        <f>MIN(5,0.4*I192+0.01*J192+K192+L192)</f>
        <v>2.05242718446602</v>
      </c>
      <c r="N192" s="29">
        <f>M192+H192</f>
        <v>78.3912951917768</v>
      </c>
      <c r="O192" s="26">
        <f t="shared" si="2"/>
        <v>78</v>
      </c>
    </row>
    <row r="193" spans="1:15">
      <c r="A193" s="28">
        <v>18231002</v>
      </c>
      <c r="B193" s="28" t="s">
        <v>206</v>
      </c>
      <c r="C193" s="28" t="str">
        <f>VLOOKUP(A193,强测!$A$1:$C$333,3,FALSE)</f>
        <v>吴际</v>
      </c>
      <c r="D193" s="29">
        <f>VLOOKUP(A193,exp!$A$1:$R$333,18,FALSE)</f>
        <v>22.472352823778</v>
      </c>
      <c r="E193" s="28">
        <v>867.7704</v>
      </c>
      <c r="F193" s="28">
        <f>VLOOKUP(A193,作业提交情况!$A$1:$Q$333,17,FALSE)</f>
        <v>0</v>
      </c>
      <c r="G193" s="29">
        <f>VLOOKUP(A193,blog!$A$1:$G$333,6,FALSE)</f>
        <v>366.5</v>
      </c>
      <c r="H193" s="29">
        <f>D193+E193/12*0.6+G193/4*0.1</f>
        <v>75.023372823778</v>
      </c>
      <c r="I193" s="28">
        <f>MIN(10,VLOOKUP(A193,研讨课!$A$2:$H$330,8,FALSE))</f>
        <v>5</v>
      </c>
      <c r="J193" s="28">
        <v>0</v>
      </c>
      <c r="K193" s="28">
        <f>0</f>
        <v>0</v>
      </c>
      <c r="L193" s="28">
        <f>VLOOKUP(A193,Pre加分!$A$1:$J$333,10,FALSE)</f>
        <v>1</v>
      </c>
      <c r="M193" s="29">
        <f>MIN(5,0.4*I193+0.01*J193+K193+L193)</f>
        <v>3</v>
      </c>
      <c r="N193" s="29">
        <f>M193+H193</f>
        <v>78.023372823778</v>
      </c>
      <c r="O193" s="26">
        <f t="shared" si="2"/>
        <v>78</v>
      </c>
    </row>
    <row r="194" spans="1:15">
      <c r="A194" s="28">
        <v>18373176</v>
      </c>
      <c r="B194" s="28" t="s">
        <v>207</v>
      </c>
      <c r="C194" s="28" t="str">
        <f>VLOOKUP(A194,强测!$A$1:$C$333,3,FALSE)</f>
        <v>荣文戈</v>
      </c>
      <c r="D194" s="29">
        <f>VLOOKUP(A194,exp!$A$1:$R$333,18,FALSE)</f>
        <v>21.7699805503745</v>
      </c>
      <c r="E194" s="28">
        <v>916.732599999999</v>
      </c>
      <c r="F194" s="28">
        <f>VLOOKUP(A194,作业提交情况!$A$1:$Q$333,17,FALSE)</f>
        <v>1</v>
      </c>
      <c r="G194" s="29">
        <f>VLOOKUP(A194,blog!$A$1:$G$333,6,FALSE)</f>
        <v>376.1</v>
      </c>
      <c r="H194" s="29">
        <f>D194+E194/12*0.6+G194/4*0.1</f>
        <v>77.0091105503745</v>
      </c>
      <c r="I194" s="28">
        <f>MIN(10,VLOOKUP(A194,研讨课!$A$2:$H$330,8,FALSE))</f>
        <v>0</v>
      </c>
      <c r="J194" s="28">
        <v>0</v>
      </c>
      <c r="K194" s="28">
        <f>0</f>
        <v>0</v>
      </c>
      <c r="L194" s="28">
        <f>VLOOKUP(A194,Pre加分!$A$1:$J$333,10,FALSE)</f>
        <v>1</v>
      </c>
      <c r="M194" s="29">
        <f>MIN(5,0.4*I194+0.01*J194+K194+L194)</f>
        <v>1</v>
      </c>
      <c r="N194" s="29">
        <f>M194+H194</f>
        <v>78.0091105503745</v>
      </c>
      <c r="O194" s="26">
        <f t="shared" si="2"/>
        <v>78</v>
      </c>
    </row>
    <row r="195" spans="1:15">
      <c r="A195" s="28">
        <v>18373039</v>
      </c>
      <c r="B195" s="28" t="s">
        <v>208</v>
      </c>
      <c r="C195" s="28" t="str">
        <f>VLOOKUP(A195,强测!$A$1:$C$333,3,FALSE)</f>
        <v>纪一鹏</v>
      </c>
      <c r="D195" s="29">
        <f>VLOOKUP(A195,exp!$A$1:$R$333,18,FALSE)</f>
        <v>22.2482813479901</v>
      </c>
      <c r="E195" s="28">
        <v>908.76808</v>
      </c>
      <c r="F195" s="28">
        <f>VLOOKUP(A195,作业提交情况!$A$1:$Q$333,17,FALSE)</f>
        <v>1</v>
      </c>
      <c r="G195" s="29">
        <f>VLOOKUP(A195,blog!$A$1:$G$333,6,FALSE)</f>
        <v>366.5</v>
      </c>
      <c r="H195" s="29">
        <f>D195+E195/12*0.6+G195/4*0.1</f>
        <v>76.8491853479901</v>
      </c>
      <c r="I195" s="28">
        <f>MIN(10,VLOOKUP(A195,研讨课!$A$2:$H$330,8,FALSE))</f>
        <v>0</v>
      </c>
      <c r="J195" s="28">
        <v>0</v>
      </c>
      <c r="K195" s="28">
        <f>0</f>
        <v>0</v>
      </c>
      <c r="L195" s="28">
        <f>VLOOKUP(A195,Pre加分!$A$1:$J$333,10,FALSE)</f>
        <v>1</v>
      </c>
      <c r="M195" s="29">
        <f>MIN(5,0.4*I195+0.01*J195+K195+L195)</f>
        <v>1</v>
      </c>
      <c r="N195" s="29">
        <f>M195+H195</f>
        <v>77.8491853479901</v>
      </c>
      <c r="O195" s="26">
        <f t="shared" ref="O195:O258" si="3">MIN(99,INT(N195+0.5))</f>
        <v>78</v>
      </c>
    </row>
    <row r="196" spans="1:15">
      <c r="A196" s="28">
        <v>18373462</v>
      </c>
      <c r="B196" s="28" t="s">
        <v>209</v>
      </c>
      <c r="C196" s="28" t="str">
        <f>VLOOKUP(A196,强测!$A$1:$C$333,3,FALSE)</f>
        <v>荣文戈</v>
      </c>
      <c r="D196" s="29">
        <f>VLOOKUP(A196,exp!$A$1:$R$333,18,FALSE)</f>
        <v>23.5078495778228</v>
      </c>
      <c r="E196" s="28">
        <v>905.8282</v>
      </c>
      <c r="F196" s="28">
        <f>VLOOKUP(A196,作业提交情况!$A$1:$Q$333,17,FALSE)</f>
        <v>1</v>
      </c>
      <c r="G196" s="29">
        <f>VLOOKUP(A196,blog!$A$1:$G$333,6,FALSE)</f>
        <v>317.7</v>
      </c>
      <c r="H196" s="29">
        <f>D196+E196/12*0.6+G196/4*0.1</f>
        <v>76.7417595778228</v>
      </c>
      <c r="I196" s="28">
        <f>MIN(10,VLOOKUP(A196,研讨课!$A$2:$H$330,8,FALSE))</f>
        <v>0</v>
      </c>
      <c r="J196" s="28">
        <v>0</v>
      </c>
      <c r="K196" s="28">
        <f>0</f>
        <v>0</v>
      </c>
      <c r="L196" s="28">
        <f>VLOOKUP(A196,Pre加分!$A$1:$J$333,10,FALSE)</f>
        <v>1</v>
      </c>
      <c r="M196" s="29">
        <f>MIN(5,0.4*I196+0.01*J196+K196+L196)</f>
        <v>1</v>
      </c>
      <c r="N196" s="29">
        <f>M196+H196</f>
        <v>77.7417595778228</v>
      </c>
      <c r="O196" s="26">
        <f t="shared" si="3"/>
        <v>78</v>
      </c>
    </row>
    <row r="197" spans="1:15">
      <c r="A197" s="28">
        <v>18373157</v>
      </c>
      <c r="B197" s="28" t="s">
        <v>210</v>
      </c>
      <c r="C197" s="28" t="str">
        <f>VLOOKUP(A197,强测!$A$1:$C$333,3,FALSE)</f>
        <v>吴际</v>
      </c>
      <c r="D197" s="29">
        <f>VLOOKUP(A197,exp!$A$1:$R$333,18,FALSE)</f>
        <v>23.2841884316665</v>
      </c>
      <c r="E197" s="28">
        <v>865.3544</v>
      </c>
      <c r="F197" s="28">
        <f>VLOOKUP(A197,作业提交情况!$A$1:$Q$333,17,FALSE)</f>
        <v>0</v>
      </c>
      <c r="G197" s="29">
        <f>VLOOKUP(A197,blog!$A$1:$G$333,6,FALSE)</f>
        <v>359</v>
      </c>
      <c r="H197" s="29">
        <f>D197+E197/12*0.6+G197/4*0.1</f>
        <v>75.5269084316665</v>
      </c>
      <c r="I197" s="28">
        <f>MIN(10,VLOOKUP(A197,研讨课!$A$2:$H$330,8,FALSE))</f>
        <v>2</v>
      </c>
      <c r="J197" s="28">
        <v>0</v>
      </c>
      <c r="K197" s="28">
        <f>0</f>
        <v>0</v>
      </c>
      <c r="L197" s="28">
        <f>VLOOKUP(A197,Pre加分!$A$1:$J$333,10,FALSE)</f>
        <v>1</v>
      </c>
      <c r="M197" s="29">
        <f>MIN(5,0.4*I197+0.01*J197+K197+L197)</f>
        <v>1.8</v>
      </c>
      <c r="N197" s="29">
        <f>M197+H197</f>
        <v>77.3269084316665</v>
      </c>
      <c r="O197" s="26">
        <f t="shared" si="3"/>
        <v>77</v>
      </c>
    </row>
    <row r="198" spans="1:15">
      <c r="A198" s="28">
        <v>18373049</v>
      </c>
      <c r="B198" s="28" t="s">
        <v>211</v>
      </c>
      <c r="C198" s="28" t="str">
        <f>VLOOKUP(A198,强测!$A$1:$C$333,3,FALSE)</f>
        <v>王旭</v>
      </c>
      <c r="D198" s="29">
        <f>VLOOKUP(A198,exp!$A$1:$R$333,18,FALSE)</f>
        <v>25.3470650940574</v>
      </c>
      <c r="E198" s="28">
        <v>802.7339</v>
      </c>
      <c r="F198" s="28">
        <f>VLOOKUP(A198,作业提交情况!$A$1:$Q$333,17,FALSE)</f>
        <v>0</v>
      </c>
      <c r="G198" s="29">
        <f>VLOOKUP(A198,blog!$A$1:$G$333,6,FALSE)</f>
        <v>372.3</v>
      </c>
      <c r="H198" s="29">
        <f>D198+E198/12*0.6+G198/4*0.1</f>
        <v>74.7912600940574</v>
      </c>
      <c r="I198" s="28">
        <f>MIN(10,VLOOKUP(A198,研讨课!$A$2:$H$330,8,FALSE))</f>
        <v>3</v>
      </c>
      <c r="J198" s="28">
        <v>1.94174757281553</v>
      </c>
      <c r="K198" s="28">
        <f>0</f>
        <v>0</v>
      </c>
      <c r="L198" s="28">
        <f>VLOOKUP(A198,Pre加分!$A$1:$J$333,10,FALSE)</f>
        <v>1</v>
      </c>
      <c r="M198" s="29">
        <f>MIN(5,0.4*I198+0.01*J198+K198+L198)</f>
        <v>2.21941747572816</v>
      </c>
      <c r="N198" s="29">
        <f>M198+H198</f>
        <v>77.0106775697856</v>
      </c>
      <c r="O198" s="26">
        <f t="shared" si="3"/>
        <v>77</v>
      </c>
    </row>
    <row r="199" spans="1:15">
      <c r="A199" s="28">
        <v>18373088</v>
      </c>
      <c r="B199" s="28" t="s">
        <v>212</v>
      </c>
      <c r="C199" s="28" t="str">
        <f>VLOOKUP(A199,强测!$A$1:$C$333,3,FALSE)</f>
        <v>荣文戈</v>
      </c>
      <c r="D199" s="29">
        <f>VLOOKUP(A199,exp!$A$1:$R$333,18,FALSE)</f>
        <v>24.6782324373411</v>
      </c>
      <c r="E199" s="28">
        <v>825.5528</v>
      </c>
      <c r="F199" s="28">
        <f>VLOOKUP(A199,作业提交情况!$A$1:$Q$333,17,FALSE)</f>
        <v>0</v>
      </c>
      <c r="G199" s="29">
        <f>VLOOKUP(A199,blog!$A$1:$G$333,6,FALSE)</f>
        <v>352.1</v>
      </c>
      <c r="H199" s="29">
        <f>D199+E199/12*0.6+G199/4*0.1</f>
        <v>74.7583724373411</v>
      </c>
      <c r="I199" s="28">
        <f>MIN(10,VLOOKUP(A199,研讨课!$A$2:$H$330,8,FALSE))</f>
        <v>1.5</v>
      </c>
      <c r="J199" s="28">
        <v>3.88349514563107</v>
      </c>
      <c r="K199" s="28">
        <f>0</f>
        <v>0</v>
      </c>
      <c r="L199" s="28">
        <f>VLOOKUP(A199,Pre加分!$A$1:$J$333,10,FALSE)</f>
        <v>1</v>
      </c>
      <c r="M199" s="29">
        <f>MIN(5,0.4*I199+0.01*J199+K199+L199)</f>
        <v>1.63883495145631</v>
      </c>
      <c r="N199" s="29">
        <f>M199+H199</f>
        <v>76.3972073887974</v>
      </c>
      <c r="O199" s="26">
        <f t="shared" si="3"/>
        <v>76</v>
      </c>
    </row>
    <row r="200" spans="1:15">
      <c r="A200" s="28">
        <v>18231085</v>
      </c>
      <c r="B200" s="28" t="s">
        <v>213</v>
      </c>
      <c r="C200" s="28" t="str">
        <f>VLOOKUP(A200,强测!$A$1:$C$333,3,FALSE)</f>
        <v>纪一鹏</v>
      </c>
      <c r="D200" s="29">
        <f>VLOOKUP(A200,exp!$A$1:$R$333,18,FALSE)</f>
        <v>18.924554893624</v>
      </c>
      <c r="E200" s="28">
        <v>922.0529</v>
      </c>
      <c r="F200" s="28">
        <f>VLOOKUP(A200,作业提交情况!$A$1:$Q$333,17,FALSE)</f>
        <v>0</v>
      </c>
      <c r="G200" s="29">
        <f>VLOOKUP(A200,blog!$A$1:$G$333,6,FALSE)</f>
        <v>351.9</v>
      </c>
      <c r="H200" s="29">
        <f>D200+E200/12*0.6+G200/4*0.1</f>
        <v>73.824699893624</v>
      </c>
      <c r="I200" s="28">
        <f>MIN(10,VLOOKUP(A200,研讨课!$A$2:$H$330,8,FALSE))</f>
        <v>3.5</v>
      </c>
      <c r="J200" s="28">
        <v>1.94174757281553</v>
      </c>
      <c r="K200" s="28">
        <f>0</f>
        <v>0</v>
      </c>
      <c r="L200" s="28">
        <f>VLOOKUP(A200,Pre加分!$A$1:$J$333,10,FALSE)</f>
        <v>1</v>
      </c>
      <c r="M200" s="29">
        <f>MIN(5,0.4*I200+0.01*J200+K200+L200)</f>
        <v>2.41941747572816</v>
      </c>
      <c r="N200" s="29">
        <f>M200+H200</f>
        <v>76.2441173693522</v>
      </c>
      <c r="O200" s="26">
        <f t="shared" si="3"/>
        <v>76</v>
      </c>
    </row>
    <row r="201" spans="1:15">
      <c r="A201" s="28">
        <v>18373760</v>
      </c>
      <c r="B201" s="28" t="s">
        <v>214</v>
      </c>
      <c r="C201" s="28" t="str">
        <f>VLOOKUP(A201,强测!$A$1:$C$333,3,FALSE)</f>
        <v>王旭</v>
      </c>
      <c r="D201" s="29">
        <f>VLOOKUP(A201,exp!$A$1:$R$333,18,FALSE)</f>
        <v>23.1281776434405</v>
      </c>
      <c r="E201" s="28">
        <v>810.2908</v>
      </c>
      <c r="F201" s="28">
        <f>VLOOKUP(A201,作业提交情况!$A$1:$Q$333,17,FALSE)</f>
        <v>1</v>
      </c>
      <c r="G201" s="29">
        <f>VLOOKUP(A201,blog!$A$1:$G$333,6,FALSE)</f>
        <v>336.5</v>
      </c>
      <c r="H201" s="29">
        <f>D201+E201/12*0.6+G201/4*0.1</f>
        <v>72.0552176434405</v>
      </c>
      <c r="I201" s="28">
        <f>MIN(10,VLOOKUP(A201,研讨课!$A$2:$H$330,8,FALSE))</f>
        <v>10</v>
      </c>
      <c r="J201" s="28">
        <v>1.94174757281553</v>
      </c>
      <c r="K201" s="28">
        <f>0</f>
        <v>0</v>
      </c>
      <c r="L201" s="28">
        <f>VLOOKUP(A201,Pre加分!$A$1:$J$333,10,FALSE)</f>
        <v>0</v>
      </c>
      <c r="M201" s="29">
        <f>MIN(5,0.4*I201+0.01*J201+K201+L201)</f>
        <v>4.01941747572816</v>
      </c>
      <c r="N201" s="29">
        <f>M201+H201</f>
        <v>76.0746351191687</v>
      </c>
      <c r="O201" s="26">
        <f t="shared" si="3"/>
        <v>76</v>
      </c>
    </row>
    <row r="202" spans="1:15">
      <c r="A202" s="32">
        <v>18373110</v>
      </c>
      <c r="B202" s="32" t="s">
        <v>215</v>
      </c>
      <c r="C202" s="32" t="str">
        <f>VLOOKUP(A202,强测!$A$1:$C$333,3,FALSE)</f>
        <v>吴际</v>
      </c>
      <c r="D202" s="33">
        <f>VLOOKUP(A202,exp!$A$1:$R$333,18,FALSE)</f>
        <v>25.6024828106263</v>
      </c>
      <c r="E202" s="32">
        <v>806.4662</v>
      </c>
      <c r="F202" s="32">
        <f>VLOOKUP(A202,作业提交情况!$A$1:$Q$333,17,FALSE)</f>
        <v>1</v>
      </c>
      <c r="G202" s="33">
        <f>VLOOKUP(A202,blog!$A$1:$G$333,6,FALSE)</f>
        <v>307.7</v>
      </c>
      <c r="H202" s="33">
        <f>D202+E202/12*0.6+G202/4*0.1</f>
        <v>73.6182928106263</v>
      </c>
      <c r="I202" s="32">
        <f>MIN(10,VLOOKUP(A202,研讨课!$A$2:$H$330,8,FALSE))</f>
        <v>5</v>
      </c>
      <c r="J202" s="32">
        <v>0</v>
      </c>
      <c r="K202" s="32">
        <f>0</f>
        <v>0</v>
      </c>
      <c r="L202" s="32">
        <f>VLOOKUP(A202,Pre加分!$A$1:$J$333,10,FALSE)</f>
        <v>0</v>
      </c>
      <c r="M202" s="29">
        <f>MIN(5,0.4*I202+0.01*J202+K202+L202)</f>
        <v>2</v>
      </c>
      <c r="N202" s="33">
        <f>M202+H202</f>
        <v>75.6182928106263</v>
      </c>
      <c r="O202" s="26">
        <f t="shared" si="3"/>
        <v>76</v>
      </c>
    </row>
    <row r="203" spans="1:15">
      <c r="A203" s="28">
        <v>18373420</v>
      </c>
      <c r="B203" s="28" t="s">
        <v>216</v>
      </c>
      <c r="C203" s="28" t="str">
        <f>VLOOKUP(A203,强测!$A$1:$C$333,3,FALSE)</f>
        <v>纪一鹏</v>
      </c>
      <c r="D203" s="29">
        <f>VLOOKUP(A203,exp!$A$1:$R$333,18,FALSE)</f>
        <v>22.7160735768855</v>
      </c>
      <c r="E203" s="28">
        <v>836.3741</v>
      </c>
      <c r="F203" s="28">
        <f>VLOOKUP(A203,作业提交情况!$A$1:$Q$333,17,FALSE)</f>
        <v>0</v>
      </c>
      <c r="G203" s="29">
        <f>VLOOKUP(A203,blog!$A$1:$G$333,6,FALSE)</f>
        <v>362.5</v>
      </c>
      <c r="H203" s="29">
        <f>D203+E203/12*0.6+G203/4*0.1</f>
        <v>73.5972785768855</v>
      </c>
      <c r="I203" s="28">
        <f>MIN(10,VLOOKUP(A203,研讨课!$A$2:$H$330,8,FALSE))</f>
        <v>0</v>
      </c>
      <c r="J203" s="28">
        <v>0</v>
      </c>
      <c r="K203" s="28">
        <f>0</f>
        <v>0</v>
      </c>
      <c r="L203" s="28">
        <f>VLOOKUP(A203,Pre加分!$A$1:$J$333,10,FALSE)</f>
        <v>1</v>
      </c>
      <c r="M203" s="29">
        <f>MIN(5,0.4*I203+0.01*J203+K203+L203)</f>
        <v>1</v>
      </c>
      <c r="N203" s="29">
        <f>M203+H203</f>
        <v>74.5972785768855</v>
      </c>
      <c r="O203" s="26">
        <f t="shared" si="3"/>
        <v>75</v>
      </c>
    </row>
    <row r="204" s="25" customFormat="1" spans="1:110">
      <c r="A204" s="28">
        <v>18373165</v>
      </c>
      <c r="B204" s="28" t="s">
        <v>217</v>
      </c>
      <c r="C204" s="28" t="str">
        <f>VLOOKUP(A204,强测!$A$1:$C$333,3,FALSE)</f>
        <v>荣文戈</v>
      </c>
      <c r="D204" s="29">
        <f>VLOOKUP(A204,exp!$A$1:$R$333,18,FALSE)</f>
        <v>23.7047541065379</v>
      </c>
      <c r="E204" s="28">
        <v>856.2926</v>
      </c>
      <c r="F204" s="28">
        <f>VLOOKUP(A204,作业提交情况!$A$1:$Q$333,17,FALSE)</f>
        <v>0</v>
      </c>
      <c r="G204" s="29">
        <f>VLOOKUP(A204,blog!$A$1:$G$333,6,FALSE)</f>
        <v>266.6</v>
      </c>
      <c r="H204" s="29">
        <f>D204+E204/12*0.6+G204/4*0.1</f>
        <v>73.1843841065379</v>
      </c>
      <c r="I204" s="28">
        <f>MIN(10,VLOOKUP(A204,研讨课!$A$2:$H$330,8,FALSE))</f>
        <v>0</v>
      </c>
      <c r="J204" s="28">
        <v>0</v>
      </c>
      <c r="K204" s="28">
        <f>0</f>
        <v>0</v>
      </c>
      <c r="L204" s="28">
        <f>VLOOKUP(A204,Pre加分!$A$1:$J$333,10,FALSE)</f>
        <v>1</v>
      </c>
      <c r="M204" s="29">
        <f>MIN(5,0.4*I204+0.01*J204+K204+L204)</f>
        <v>1</v>
      </c>
      <c r="N204" s="29">
        <f>M204+H204</f>
        <v>74.1843841065379</v>
      </c>
      <c r="O204" s="26">
        <f t="shared" si="3"/>
        <v>74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26"/>
    </row>
    <row r="205" spans="1:15">
      <c r="A205" s="28">
        <v>18373105</v>
      </c>
      <c r="B205" s="28" t="s">
        <v>218</v>
      </c>
      <c r="C205" s="28" t="str">
        <f>VLOOKUP(A205,强测!$A$1:$C$333,3,FALSE)</f>
        <v>荣文戈</v>
      </c>
      <c r="D205" s="29">
        <f>VLOOKUP(A205,exp!$A$1:$R$333,18,FALSE)</f>
        <v>26.7492160180198</v>
      </c>
      <c r="E205" s="28">
        <v>737.3899</v>
      </c>
      <c r="F205" s="28">
        <f>VLOOKUP(A205,作业提交情况!$A$1:$Q$333,17,FALSE)</f>
        <v>0</v>
      </c>
      <c r="G205" s="29">
        <f>VLOOKUP(A205,blog!$A$1:$G$333,6,FALSE)</f>
        <v>370.6</v>
      </c>
      <c r="H205" s="29">
        <f>D205+E205/12*0.6+G205/4*0.1</f>
        <v>72.8837110180198</v>
      </c>
      <c r="I205" s="28">
        <f>MIN(10,VLOOKUP(A205,研讨课!$A$2:$H$330,8,FALSE))</f>
        <v>0</v>
      </c>
      <c r="J205" s="28">
        <v>0</v>
      </c>
      <c r="K205" s="28">
        <f>0</f>
        <v>0</v>
      </c>
      <c r="L205" s="28">
        <f>VLOOKUP(A205,Pre加分!$A$1:$J$333,10,FALSE)</f>
        <v>1</v>
      </c>
      <c r="M205" s="29">
        <f>MIN(5,0.4*I205+0.01*J205+K205+L205)</f>
        <v>1</v>
      </c>
      <c r="N205" s="29">
        <f>M205+H205</f>
        <v>73.8837110180198</v>
      </c>
      <c r="O205" s="26">
        <f t="shared" si="3"/>
        <v>74</v>
      </c>
    </row>
    <row r="206" spans="1:15">
      <c r="A206" s="32">
        <v>18373304</v>
      </c>
      <c r="B206" s="32" t="s">
        <v>219</v>
      </c>
      <c r="C206" s="32" t="str">
        <f>VLOOKUP(A206,强测!$A$1:$C$333,3,FALSE)</f>
        <v>诸彤宇</v>
      </c>
      <c r="D206" s="33">
        <f>VLOOKUP(A206,exp!$A$1:$R$333,18,FALSE)</f>
        <v>24.2099964723238</v>
      </c>
      <c r="E206" s="32">
        <v>830.3657</v>
      </c>
      <c r="F206" s="32">
        <f>VLOOKUP(A206,作业提交情况!$A$1:$Q$333,17,FALSE)</f>
        <v>0</v>
      </c>
      <c r="G206" s="33">
        <f>VLOOKUP(A206,blog!$A$1:$G$333,6,FALSE)</f>
        <v>285.1</v>
      </c>
      <c r="H206" s="33">
        <f>D206+E206/12*0.6+G206/4*0.1</f>
        <v>72.8557814723238</v>
      </c>
      <c r="I206" s="32">
        <f>MIN(10,VLOOKUP(A206,研讨课!$A$2:$H$330,8,FALSE))</f>
        <v>0</v>
      </c>
      <c r="J206" s="32">
        <v>0</v>
      </c>
      <c r="K206" s="32">
        <f>0</f>
        <v>0</v>
      </c>
      <c r="L206" s="32">
        <f>VLOOKUP(A206,Pre加分!$A$1:$J$333,10,FALSE)</f>
        <v>1</v>
      </c>
      <c r="M206" s="29">
        <f>MIN(5,0.4*I206+0.01*J206+K206+L206)</f>
        <v>1</v>
      </c>
      <c r="N206" s="33">
        <f>M206+H206</f>
        <v>73.8557814723238</v>
      </c>
      <c r="O206" s="26">
        <f t="shared" si="3"/>
        <v>74</v>
      </c>
    </row>
    <row r="207" spans="1:15">
      <c r="A207" s="28">
        <v>18231081</v>
      </c>
      <c r="B207" s="28" t="s">
        <v>220</v>
      </c>
      <c r="C207" s="28" t="str">
        <f>VLOOKUP(A207,强测!$A$1:$C$333,3,FALSE)</f>
        <v>荣文戈</v>
      </c>
      <c r="D207" s="29">
        <f>VLOOKUP(A207,exp!$A$1:$R$333,18,FALSE)</f>
        <v>25.9682476203322</v>
      </c>
      <c r="E207" s="28">
        <v>748.3668</v>
      </c>
      <c r="F207" s="28">
        <f>VLOOKUP(A207,作业提交情况!$A$1:$Q$333,17,FALSE)</f>
        <v>0</v>
      </c>
      <c r="G207" s="29">
        <f>VLOOKUP(A207,blog!$A$1:$G$333,6,FALSE)</f>
        <v>352.8</v>
      </c>
      <c r="H207" s="29">
        <f>D207+E207/12*0.6+G207/4*0.1</f>
        <v>72.2065876203322</v>
      </c>
      <c r="I207" s="28">
        <f>MIN(10,VLOOKUP(A207,研讨课!$A$2:$H$330,8,FALSE))</f>
        <v>0.5</v>
      </c>
      <c r="J207" s="28">
        <v>4.85436893203883</v>
      </c>
      <c r="K207" s="28">
        <f>0</f>
        <v>0</v>
      </c>
      <c r="L207" s="28">
        <f>VLOOKUP(A207,Pre加分!$A$1:$J$333,10,FALSE)</f>
        <v>1</v>
      </c>
      <c r="M207" s="29">
        <f>MIN(5,0.4*I207+0.01*J207+K207+L207)</f>
        <v>1.24854368932039</v>
      </c>
      <c r="N207" s="29">
        <f>M207+H207</f>
        <v>73.4551313096526</v>
      </c>
      <c r="O207" s="26">
        <f t="shared" si="3"/>
        <v>73</v>
      </c>
    </row>
    <row r="208" spans="1:15">
      <c r="A208" s="28">
        <v>18373556</v>
      </c>
      <c r="B208" s="28" t="s">
        <v>221</v>
      </c>
      <c r="C208" s="28" t="str">
        <f>VLOOKUP(A208,强测!$A$1:$C$333,3,FALSE)</f>
        <v>王旭</v>
      </c>
      <c r="D208" s="29">
        <f>VLOOKUP(A208,exp!$A$1:$R$333,18,FALSE)</f>
        <v>28.2586512938659</v>
      </c>
      <c r="E208" s="28">
        <v>681.4494</v>
      </c>
      <c r="F208" s="28">
        <f>VLOOKUP(A208,作业提交情况!$A$1:$Q$333,17,FALSE)</f>
        <v>2</v>
      </c>
      <c r="G208" s="29">
        <f>VLOOKUP(A208,blog!$A$1:$G$333,6,FALSE)</f>
        <v>350.5</v>
      </c>
      <c r="H208" s="29">
        <f>D208+E208/12*0.6+G208/4*0.1</f>
        <v>71.0936212938659</v>
      </c>
      <c r="I208" s="28">
        <f>MIN(10,VLOOKUP(A208,研讨课!$A$2:$H$330,8,FALSE))</f>
        <v>2</v>
      </c>
      <c r="J208" s="28">
        <v>9.70873786407767</v>
      </c>
      <c r="K208" s="28">
        <f>0</f>
        <v>0</v>
      </c>
      <c r="L208" s="28">
        <f>VLOOKUP(A208,Pre加分!$A$1:$J$333,10,FALSE)</f>
        <v>1</v>
      </c>
      <c r="M208" s="29">
        <f>MIN(5,0.4*I208+0.01*J208+K208+L208)</f>
        <v>1.89708737864078</v>
      </c>
      <c r="N208" s="29">
        <f>M208+H208</f>
        <v>72.9907086725067</v>
      </c>
      <c r="O208" s="26">
        <f t="shared" si="3"/>
        <v>73</v>
      </c>
    </row>
    <row r="209" spans="1:15">
      <c r="A209" s="28">
        <v>18231212</v>
      </c>
      <c r="B209" s="28" t="s">
        <v>222</v>
      </c>
      <c r="C209" s="28" t="str">
        <f>VLOOKUP(A209,强测!$A$1:$C$333,3,FALSE)</f>
        <v>诸彤宇</v>
      </c>
      <c r="D209" s="29">
        <f>VLOOKUP(A209,exp!$A$1:$R$333,18,FALSE)</f>
        <v>23.7195164693061</v>
      </c>
      <c r="E209" s="28">
        <v>776.4652</v>
      </c>
      <c r="F209" s="28">
        <f>VLOOKUP(A209,作业提交情况!$A$1:$Q$333,17,FALSE)</f>
        <v>0</v>
      </c>
      <c r="G209" s="29">
        <f>VLOOKUP(A209,blog!$A$1:$G$333,6,FALSE)</f>
        <v>348.2</v>
      </c>
      <c r="H209" s="29">
        <f>D209+E209/12*0.6+G209/4*0.1</f>
        <v>71.2477764693061</v>
      </c>
      <c r="I209" s="28">
        <f>MIN(10,VLOOKUP(A209,研讨课!$A$2:$H$330,8,FALSE))</f>
        <v>1.5</v>
      </c>
      <c r="J209" s="28">
        <v>0.970873786407767</v>
      </c>
      <c r="K209" s="28">
        <f>0</f>
        <v>0</v>
      </c>
      <c r="L209" s="28">
        <f>VLOOKUP(A209,Pre加分!$A$1:$J$333,10,FALSE)</f>
        <v>1</v>
      </c>
      <c r="M209" s="29">
        <f>MIN(5,0.4*I209+0.01*J209+K209+L209)</f>
        <v>1.60970873786408</v>
      </c>
      <c r="N209" s="29">
        <f>M209+H209</f>
        <v>72.8574852071702</v>
      </c>
      <c r="O209" s="26">
        <f t="shared" si="3"/>
        <v>73</v>
      </c>
    </row>
    <row r="210" spans="1:15">
      <c r="A210" s="28">
        <v>17005002</v>
      </c>
      <c r="B210" s="28" t="s">
        <v>223</v>
      </c>
      <c r="C210" s="28" t="str">
        <f>VLOOKUP(A210,强测!$A$1:$C$333,3,FALSE)</f>
        <v>荣文戈</v>
      </c>
      <c r="D210" s="29">
        <f>VLOOKUP(A210,exp!$A$1:$R$333,18,FALSE)</f>
        <v>20.8187556588727</v>
      </c>
      <c r="E210" s="28">
        <v>835.8422</v>
      </c>
      <c r="F210" s="28">
        <f>VLOOKUP(A210,作业提交情况!$A$1:$Q$333,17,FALSE)</f>
        <v>1</v>
      </c>
      <c r="G210" s="29">
        <f>VLOOKUP(A210,blog!$A$1:$G$333,6,FALSE)</f>
        <v>364.7</v>
      </c>
      <c r="H210" s="29">
        <f>D210+E210/12*0.6+G210/4*0.1</f>
        <v>71.7283656588727</v>
      </c>
      <c r="I210" s="28">
        <f>MIN(10,VLOOKUP(A210,研讨课!$A$2:$H$330,8,FALSE))</f>
        <v>0</v>
      </c>
      <c r="J210" s="28">
        <v>0</v>
      </c>
      <c r="K210" s="28">
        <f>0</f>
        <v>0</v>
      </c>
      <c r="L210" s="28">
        <f>VLOOKUP(A210,Pre加分!$A$1:$J$333,10,FALSE)</f>
        <v>1</v>
      </c>
      <c r="M210" s="29">
        <f>MIN(5,0.4*I210+0.01*J210+K210+L210)</f>
        <v>1</v>
      </c>
      <c r="N210" s="29">
        <f>M210+H210</f>
        <v>72.7283656588727</v>
      </c>
      <c r="O210" s="26">
        <f t="shared" si="3"/>
        <v>73</v>
      </c>
    </row>
    <row r="211" spans="1:15">
      <c r="A211" s="28">
        <v>18373425</v>
      </c>
      <c r="B211" s="28" t="s">
        <v>224</v>
      </c>
      <c r="C211" s="28" t="str">
        <f>VLOOKUP(A211,强测!$A$1:$C$333,3,FALSE)</f>
        <v>诸彤宇</v>
      </c>
      <c r="D211" s="29">
        <f>VLOOKUP(A211,exp!$A$1:$R$333,18,FALSE)</f>
        <v>27.5505602773308</v>
      </c>
      <c r="E211" s="28">
        <v>703.4605</v>
      </c>
      <c r="F211" s="28">
        <f>VLOOKUP(A211,作业提交情况!$A$1:$Q$333,17,FALSE)</f>
        <v>0</v>
      </c>
      <c r="G211" s="29">
        <f>VLOOKUP(A211,blog!$A$1:$G$333,6,FALSE)</f>
        <v>340.1</v>
      </c>
      <c r="H211" s="29">
        <f>D211+E211/12*0.6+G211/4*0.1</f>
        <v>71.2260852773308</v>
      </c>
      <c r="I211" s="28">
        <f>MIN(10,VLOOKUP(A211,研讨课!$A$2:$H$330,8,FALSE))</f>
        <v>1</v>
      </c>
      <c r="J211" s="28">
        <v>5.8252427184466</v>
      </c>
      <c r="K211" s="28">
        <f>0</f>
        <v>0</v>
      </c>
      <c r="L211" s="28">
        <f>VLOOKUP(A211,Pre加分!$A$1:$J$333,10,FALSE)</f>
        <v>1</v>
      </c>
      <c r="M211" s="29">
        <f>MIN(5,0.4*I211+0.01*J211+K211+L211)</f>
        <v>1.45825242718447</v>
      </c>
      <c r="N211" s="29">
        <f>M211+H211</f>
        <v>72.6843377045153</v>
      </c>
      <c r="O211" s="26">
        <f t="shared" si="3"/>
        <v>73</v>
      </c>
    </row>
    <row r="212" spans="1:15">
      <c r="A212" s="28">
        <v>18373326</v>
      </c>
      <c r="B212" s="28" t="s">
        <v>225</v>
      </c>
      <c r="C212" s="28" t="str">
        <f>VLOOKUP(A212,强测!$A$1:$C$333,3,FALSE)</f>
        <v>王旭</v>
      </c>
      <c r="D212" s="29">
        <f>VLOOKUP(A212,exp!$A$1:$R$333,18,FALSE)</f>
        <v>25.4004701891712</v>
      </c>
      <c r="E212" s="28">
        <v>739.9492</v>
      </c>
      <c r="F212" s="28">
        <f>VLOOKUP(A212,作业提交情况!$A$1:$Q$333,17,FALSE)</f>
        <v>0</v>
      </c>
      <c r="G212" s="29">
        <f>VLOOKUP(A212,blog!$A$1:$G$333,6,FALSE)</f>
        <v>337.8</v>
      </c>
      <c r="H212" s="29">
        <f>D212+E212/12*0.6+G212/4*0.1</f>
        <v>70.8429301891712</v>
      </c>
      <c r="I212" s="28">
        <f>MIN(10,VLOOKUP(A212,研讨课!$A$2:$H$330,8,FALSE))</f>
        <v>2</v>
      </c>
      <c r="J212" s="28">
        <v>2.9126213592233</v>
      </c>
      <c r="K212" s="28">
        <f>0</f>
        <v>0</v>
      </c>
      <c r="L212" s="28">
        <f>VLOOKUP(A212,Pre加分!$A$1:$J$333,10,FALSE)</f>
        <v>1</v>
      </c>
      <c r="M212" s="29">
        <f>MIN(5,0.4*I212+0.01*J212+K212+L212)</f>
        <v>1.82912621359223</v>
      </c>
      <c r="N212" s="29">
        <f>M212+H212</f>
        <v>72.6720564027634</v>
      </c>
      <c r="O212" s="26">
        <f t="shared" si="3"/>
        <v>73</v>
      </c>
    </row>
    <row r="213" spans="1:15">
      <c r="A213" s="28">
        <v>18373480</v>
      </c>
      <c r="B213" s="28" t="s">
        <v>226</v>
      </c>
      <c r="C213" s="28" t="str">
        <f>VLOOKUP(A213,强测!$A$1:$C$333,3,FALSE)</f>
        <v>纪一鹏</v>
      </c>
      <c r="D213" s="29">
        <f>VLOOKUP(A213,exp!$A$1:$R$333,18,FALSE)</f>
        <v>20.6257902624068</v>
      </c>
      <c r="E213" s="28">
        <v>835.8086</v>
      </c>
      <c r="F213" s="28">
        <f>VLOOKUP(A213,作业提交情况!$A$1:$Q$333,17,FALSE)</f>
        <v>0</v>
      </c>
      <c r="G213" s="29">
        <f>VLOOKUP(A213,blog!$A$1:$G$333,6,FALSE)</f>
        <v>365.4</v>
      </c>
      <c r="H213" s="29">
        <f>D213+E213/12*0.6+G213/4*0.1</f>
        <v>71.5512202624068</v>
      </c>
      <c r="I213" s="28">
        <f>MIN(10,VLOOKUP(A213,研讨课!$A$2:$H$330,8,FALSE))</f>
        <v>0</v>
      </c>
      <c r="J213" s="28">
        <v>0</v>
      </c>
      <c r="K213" s="28">
        <f>0</f>
        <v>0</v>
      </c>
      <c r="L213" s="28">
        <f>VLOOKUP(A213,Pre加分!$A$1:$J$333,10,FALSE)</f>
        <v>1</v>
      </c>
      <c r="M213" s="29">
        <f>MIN(5,0.4*I213+0.01*J213+K213+L213)</f>
        <v>1</v>
      </c>
      <c r="N213" s="29">
        <f>M213+H213</f>
        <v>72.5512202624068</v>
      </c>
      <c r="O213" s="26">
        <f t="shared" si="3"/>
        <v>73</v>
      </c>
    </row>
    <row r="214" spans="1:15">
      <c r="A214" s="28">
        <v>18373202</v>
      </c>
      <c r="B214" s="28" t="s">
        <v>227</v>
      </c>
      <c r="C214" s="28" t="str">
        <f>VLOOKUP(A214,强测!$A$1:$C$333,3,FALSE)</f>
        <v>诸彤宇</v>
      </c>
      <c r="D214" s="29">
        <f>VLOOKUP(A214,exp!$A$1:$R$333,18,FALSE)</f>
        <v>21.1342160862315</v>
      </c>
      <c r="E214" s="28">
        <v>825.506</v>
      </c>
      <c r="F214" s="28">
        <f>VLOOKUP(A214,作业提交情况!$A$1:$Q$333,17,FALSE)</f>
        <v>1</v>
      </c>
      <c r="G214" s="29">
        <f>VLOOKUP(A214,blog!$A$1:$G$333,6,FALSE)</f>
        <v>355</v>
      </c>
      <c r="H214" s="29">
        <f>D214+E214/12*0.6+G214/4*0.1</f>
        <v>71.2845160862315</v>
      </c>
      <c r="I214" s="28">
        <f>MIN(10,VLOOKUP(A214,研讨课!$A$2:$H$330,8,FALSE))</f>
        <v>0.5</v>
      </c>
      <c r="J214" s="28">
        <v>1.94174757281553</v>
      </c>
      <c r="K214" s="28">
        <f>0</f>
        <v>0</v>
      </c>
      <c r="L214" s="28">
        <f>VLOOKUP(A214,Pre加分!$A$1:$J$333,10,FALSE)</f>
        <v>1</v>
      </c>
      <c r="M214" s="29">
        <f>MIN(5,0.4*I214+0.01*J214+K214+L214)</f>
        <v>1.21941747572816</v>
      </c>
      <c r="N214" s="29">
        <f>M214+H214</f>
        <v>72.5039335619596</v>
      </c>
      <c r="O214" s="26">
        <f t="shared" si="3"/>
        <v>73</v>
      </c>
    </row>
    <row r="215" spans="1:15">
      <c r="A215" s="28">
        <v>18373075</v>
      </c>
      <c r="B215" s="28" t="s">
        <v>228</v>
      </c>
      <c r="C215" s="28" t="str">
        <f>VLOOKUP(A215,强测!$A$1:$C$333,3,FALSE)</f>
        <v>纪一鹏</v>
      </c>
      <c r="D215" s="29">
        <f>VLOOKUP(A215,exp!$A$1:$R$333,18,FALSE)</f>
        <v>24.9101001569543</v>
      </c>
      <c r="E215" s="28">
        <v>788.7463</v>
      </c>
      <c r="F215" s="28">
        <f>VLOOKUP(A215,作业提交情况!$A$1:$Q$333,17,FALSE)</f>
        <v>0</v>
      </c>
      <c r="G215" s="29">
        <f>VLOOKUP(A215,blog!$A$1:$G$333,6,FALSE)</f>
        <v>326</v>
      </c>
      <c r="H215" s="29">
        <f>D215+E215/12*0.6+G215/4*0.1</f>
        <v>72.4974151569543</v>
      </c>
      <c r="I215" s="28">
        <f>MIN(10,VLOOKUP(A215,研讨课!$A$2:$H$330,8,FALSE))</f>
        <v>0</v>
      </c>
      <c r="J215" s="28">
        <v>0</v>
      </c>
      <c r="K215" s="28">
        <f>0</f>
        <v>0</v>
      </c>
      <c r="L215" s="28">
        <f>VLOOKUP(A215,Pre加分!$A$1:$J$333,10,FALSE)</f>
        <v>0</v>
      </c>
      <c r="M215" s="29">
        <f>MIN(5,0.4*I215+0.01*J215+K215+L215)</f>
        <v>0</v>
      </c>
      <c r="N215" s="29">
        <f>M215+H215</f>
        <v>72.4974151569543</v>
      </c>
      <c r="O215" s="26">
        <f t="shared" si="3"/>
        <v>72</v>
      </c>
    </row>
    <row r="216" spans="1:15">
      <c r="A216" s="28">
        <v>18373368</v>
      </c>
      <c r="B216" s="28" t="s">
        <v>229</v>
      </c>
      <c r="C216" s="28" t="str">
        <f>VLOOKUP(A216,强测!$A$1:$C$333,3,FALSE)</f>
        <v>王旭</v>
      </c>
      <c r="D216" s="29">
        <f>VLOOKUP(A216,exp!$A$1:$R$333,18,FALSE)</f>
        <v>22.310920260756</v>
      </c>
      <c r="E216" s="28">
        <v>810.5485</v>
      </c>
      <c r="F216" s="28">
        <f>VLOOKUP(A216,作业提交情况!$A$1:$Q$333,17,FALSE)</f>
        <v>1</v>
      </c>
      <c r="G216" s="29">
        <f>VLOOKUP(A216,blog!$A$1:$G$333,6,FALSE)</f>
        <v>336</v>
      </c>
      <c r="H216" s="29">
        <f>D216+E216/12*0.6+G216/4*0.1</f>
        <v>71.238345260756</v>
      </c>
      <c r="I216" s="28">
        <f>MIN(10,VLOOKUP(A216,研讨课!$A$2:$H$330,8,FALSE))</f>
        <v>0</v>
      </c>
      <c r="J216" s="28">
        <v>4.85436893203883</v>
      </c>
      <c r="K216" s="28">
        <f>0</f>
        <v>0</v>
      </c>
      <c r="L216" s="28">
        <f>VLOOKUP(A216,Pre加分!$A$1:$J$333,10,FALSE)</f>
        <v>1</v>
      </c>
      <c r="M216" s="29">
        <f>MIN(5,0.4*I216+0.01*J216+K216+L216)</f>
        <v>1.04854368932039</v>
      </c>
      <c r="N216" s="29">
        <f>M216+H216</f>
        <v>72.2868889500764</v>
      </c>
      <c r="O216" s="26">
        <f t="shared" si="3"/>
        <v>72</v>
      </c>
    </row>
    <row r="217" spans="1:15">
      <c r="A217" s="28">
        <v>18373148</v>
      </c>
      <c r="B217" s="28" t="s">
        <v>230</v>
      </c>
      <c r="C217" s="28" t="str">
        <f>VLOOKUP(A217,强测!$A$1:$C$333,3,FALSE)</f>
        <v>诸彤宇</v>
      </c>
      <c r="D217" s="29">
        <f>VLOOKUP(A217,exp!$A$1:$R$333,18,FALSE)</f>
        <v>26.8371950601044</v>
      </c>
      <c r="E217" s="28">
        <v>667.1722</v>
      </c>
      <c r="F217" s="28">
        <f>VLOOKUP(A217,作业提交情况!$A$1:$Q$333,17,FALSE)</f>
        <v>3</v>
      </c>
      <c r="G217" s="29">
        <f>VLOOKUP(A217,blog!$A$1:$G$333,6,FALSE)</f>
        <v>376.4</v>
      </c>
      <c r="H217" s="29">
        <f>D217+E217/12*0.6+G217/4*0.1</f>
        <v>69.6058050601044</v>
      </c>
      <c r="I217" s="28">
        <f>MIN(10,VLOOKUP(A217,研讨课!$A$2:$H$330,8,FALSE))</f>
        <v>6</v>
      </c>
      <c r="J217" s="28">
        <v>14.5631067961165</v>
      </c>
      <c r="K217" s="28">
        <f>0</f>
        <v>0</v>
      </c>
      <c r="L217" s="28">
        <f>VLOOKUP(A217,Pre加分!$A$1:$J$333,10,FALSE)</f>
        <v>0</v>
      </c>
      <c r="M217" s="29">
        <f>MIN(5,0.4*I217+0.01*J217+K217+L217)</f>
        <v>2.54563106796117</v>
      </c>
      <c r="N217" s="29">
        <f>M217+H217</f>
        <v>72.1514361280656</v>
      </c>
      <c r="O217" s="26">
        <f t="shared" si="3"/>
        <v>72</v>
      </c>
    </row>
    <row r="218" spans="1:15">
      <c r="A218" s="28">
        <v>18373054</v>
      </c>
      <c r="B218" s="28" t="s">
        <v>231</v>
      </c>
      <c r="C218" s="28" t="str">
        <f>VLOOKUP(A218,强测!$A$1:$C$333,3,FALSE)</f>
        <v>吴际</v>
      </c>
      <c r="D218" s="29">
        <f>VLOOKUP(A218,exp!$A$1:$R$333,18,FALSE)</f>
        <v>20.303148004551</v>
      </c>
      <c r="E218" s="28">
        <v>852.4643</v>
      </c>
      <c r="F218" s="28">
        <f>VLOOKUP(A218,作业提交情况!$A$1:$Q$333,17,FALSE)</f>
        <v>1</v>
      </c>
      <c r="G218" s="29">
        <f>VLOOKUP(A218,blog!$A$1:$G$333,6,FALSE)</f>
        <v>286.2</v>
      </c>
      <c r="H218" s="29">
        <f>D218+E218/12*0.6+G218/4*0.1</f>
        <v>70.081363004551</v>
      </c>
      <c r="I218" s="28">
        <f>MIN(10,VLOOKUP(A218,研讨课!$A$2:$H$330,8,FALSE))</f>
        <v>2</v>
      </c>
      <c r="J218" s="28">
        <v>0</v>
      </c>
      <c r="K218" s="28">
        <f>0</f>
        <v>0</v>
      </c>
      <c r="L218" s="28">
        <f>VLOOKUP(A218,Pre加分!$A$1:$J$333,10,FALSE)</f>
        <v>1</v>
      </c>
      <c r="M218" s="29">
        <f>MIN(5,0.4*I218+0.01*J218+K218+L218)</f>
        <v>1.8</v>
      </c>
      <c r="N218" s="29">
        <f>M218+H218</f>
        <v>71.881363004551</v>
      </c>
      <c r="O218" s="26">
        <f t="shared" si="3"/>
        <v>72</v>
      </c>
    </row>
    <row r="219" spans="1:15">
      <c r="A219" s="28">
        <v>18373073</v>
      </c>
      <c r="B219" s="28" t="s">
        <v>232</v>
      </c>
      <c r="C219" s="28" t="str">
        <f>VLOOKUP(A219,强测!$A$1:$C$333,3,FALSE)</f>
        <v>吴际</v>
      </c>
      <c r="D219" s="29">
        <f>VLOOKUP(A219,exp!$A$1:$R$333,18,FALSE)</f>
        <v>25.2527148180338</v>
      </c>
      <c r="E219" s="28">
        <v>748.613499999999</v>
      </c>
      <c r="F219" s="28">
        <f>VLOOKUP(A219,作业提交情况!$A$1:$Q$333,17,FALSE)</f>
        <v>1</v>
      </c>
      <c r="G219" s="29">
        <f>VLOOKUP(A219,blog!$A$1:$G$333,6,FALSE)</f>
        <v>325.7</v>
      </c>
      <c r="H219" s="29">
        <f>D219+E219/12*0.6+G219/4*0.1</f>
        <v>70.8258898180338</v>
      </c>
      <c r="I219" s="28">
        <f>MIN(10,VLOOKUP(A219,研讨课!$A$2:$H$330,8,FALSE))</f>
        <v>0</v>
      </c>
      <c r="J219" s="28">
        <v>0</v>
      </c>
      <c r="K219" s="28">
        <f>0</f>
        <v>0</v>
      </c>
      <c r="L219" s="28">
        <f>VLOOKUP(A219,Pre加分!$A$1:$J$333,10,FALSE)</f>
        <v>1</v>
      </c>
      <c r="M219" s="29">
        <f>MIN(5,0.4*I219+0.01*J219+K219+L219)</f>
        <v>1</v>
      </c>
      <c r="N219" s="29">
        <f>M219+H219</f>
        <v>71.8258898180338</v>
      </c>
      <c r="O219" s="26">
        <f t="shared" si="3"/>
        <v>72</v>
      </c>
    </row>
    <row r="220" spans="1:15">
      <c r="A220" s="28">
        <v>18373052</v>
      </c>
      <c r="B220" s="28" t="s">
        <v>233</v>
      </c>
      <c r="C220" s="28" t="str">
        <f>VLOOKUP(A220,强测!$A$1:$C$333,3,FALSE)</f>
        <v>吴际</v>
      </c>
      <c r="D220" s="29">
        <f>VLOOKUP(A220,exp!$A$1:$R$333,18,FALSE)</f>
        <v>21.1049753558363</v>
      </c>
      <c r="E220" s="28">
        <v>831.1012</v>
      </c>
      <c r="F220" s="28">
        <f>VLOOKUP(A220,作业提交情况!$A$1:$Q$333,17,FALSE)</f>
        <v>0</v>
      </c>
      <c r="G220" s="29">
        <f>VLOOKUP(A220,blog!$A$1:$G$333,6,FALSE)</f>
        <v>291.5</v>
      </c>
      <c r="H220" s="29">
        <f>D220+E220/12*0.6+G220/4*0.1</f>
        <v>69.9475353558363</v>
      </c>
      <c r="I220" s="28">
        <f>MIN(10,VLOOKUP(A220,研讨课!$A$2:$H$330,8,FALSE))</f>
        <v>2</v>
      </c>
      <c r="J220" s="28">
        <v>0</v>
      </c>
      <c r="K220" s="28">
        <f>0</f>
        <v>0</v>
      </c>
      <c r="L220" s="28">
        <f>VLOOKUP(A220,Pre加分!$A$1:$J$333,10,FALSE)</f>
        <v>1</v>
      </c>
      <c r="M220" s="29">
        <f>MIN(5,0.4*I220+0.01*J220+K220+L220)</f>
        <v>1.8</v>
      </c>
      <c r="N220" s="29">
        <f>M220+H220</f>
        <v>71.7475353558363</v>
      </c>
      <c r="O220" s="26">
        <f t="shared" si="3"/>
        <v>72</v>
      </c>
    </row>
    <row r="221" spans="1:15">
      <c r="A221" s="28">
        <v>78066014</v>
      </c>
      <c r="B221" s="28" t="s">
        <v>234</v>
      </c>
      <c r="C221" s="28" t="str">
        <f>VLOOKUP(A221,强测!$A$1:$C$333,3,FALSE)</f>
        <v>纪一鹏</v>
      </c>
      <c r="D221" s="29">
        <f>VLOOKUP(A221,exp!$A$1:$R$333,18,FALSE)</f>
        <v>24.4755372599182</v>
      </c>
      <c r="E221" s="28">
        <v>744.551</v>
      </c>
      <c r="F221" s="28">
        <f>VLOOKUP(A221,作业提交情况!$A$1:$Q$333,17,FALSE)</f>
        <v>1</v>
      </c>
      <c r="G221" s="29">
        <f>VLOOKUP(A221,blog!$A$1:$G$333,6,FALSE)</f>
        <v>338.8</v>
      </c>
      <c r="H221" s="29">
        <f>D221+E221/12*0.6+G221/4*0.1</f>
        <v>70.1730872599182</v>
      </c>
      <c r="I221" s="28">
        <f>MIN(10,VLOOKUP(A221,研讨课!$A$2:$H$330,8,FALSE))</f>
        <v>0</v>
      </c>
      <c r="J221" s="28">
        <v>0.970873786407767</v>
      </c>
      <c r="K221" s="28">
        <f>0</f>
        <v>0</v>
      </c>
      <c r="L221" s="28">
        <f>VLOOKUP(A221,Pre加分!$A$1:$J$333,10,FALSE)</f>
        <v>1</v>
      </c>
      <c r="M221" s="29">
        <f>MIN(5,0.4*I221+0.01*J221+K221+L221)</f>
        <v>1.00970873786408</v>
      </c>
      <c r="N221" s="29">
        <f>M221+H221</f>
        <v>71.1827959977823</v>
      </c>
      <c r="O221" s="26">
        <f t="shared" si="3"/>
        <v>71</v>
      </c>
    </row>
    <row r="222" spans="1:15">
      <c r="A222" s="28">
        <v>18231216</v>
      </c>
      <c r="B222" s="28" t="s">
        <v>235</v>
      </c>
      <c r="C222" s="28" t="str">
        <f>VLOOKUP(A222,强测!$A$1:$C$333,3,FALSE)</f>
        <v>吴际</v>
      </c>
      <c r="D222" s="29">
        <f>VLOOKUP(A222,exp!$A$1:$R$333,18,FALSE)</f>
        <v>23.6179449899063</v>
      </c>
      <c r="E222" s="28">
        <v>761.223999999999</v>
      </c>
      <c r="F222" s="28">
        <f>VLOOKUP(A222,作业提交情况!$A$1:$Q$333,17,FALSE)</f>
        <v>1</v>
      </c>
      <c r="G222" s="29">
        <f>VLOOKUP(A222,blog!$A$1:$G$333,6,FALSE)</f>
        <v>333.5</v>
      </c>
      <c r="H222" s="29">
        <f>D222+E222/12*0.6+G222/4*0.1</f>
        <v>70.0166449899063</v>
      </c>
      <c r="I222" s="28">
        <f>MIN(10,VLOOKUP(A222,研讨课!$A$2:$H$330,8,FALSE))</f>
        <v>0</v>
      </c>
      <c r="J222" s="28">
        <v>0</v>
      </c>
      <c r="K222" s="28">
        <f>0</f>
        <v>0</v>
      </c>
      <c r="L222" s="28">
        <f>VLOOKUP(A222,Pre加分!$A$1:$J$333,10,FALSE)</f>
        <v>1</v>
      </c>
      <c r="M222" s="29">
        <f>MIN(5,0.4*I222+0.01*J222+K222+L222)</f>
        <v>1</v>
      </c>
      <c r="N222" s="29">
        <f>M222+H222</f>
        <v>71.0166449899063</v>
      </c>
      <c r="O222" s="26">
        <f t="shared" si="3"/>
        <v>71</v>
      </c>
    </row>
    <row r="223" spans="1:15">
      <c r="A223" s="28">
        <v>18231073</v>
      </c>
      <c r="B223" s="28" t="s">
        <v>236</v>
      </c>
      <c r="C223" s="28" t="str">
        <f>VLOOKUP(A223,强测!$A$1:$C$333,3,FALSE)</f>
        <v>荣文戈</v>
      </c>
      <c r="D223" s="29">
        <f>VLOOKUP(A223,exp!$A$1:$R$333,18,FALSE)</f>
        <v>21.3722387773924</v>
      </c>
      <c r="E223" s="28">
        <v>807.5806</v>
      </c>
      <c r="F223" s="28">
        <f>VLOOKUP(A223,作业提交情况!$A$1:$Q$333,17,FALSE)</f>
        <v>1</v>
      </c>
      <c r="G223" s="29">
        <f>VLOOKUP(A223,blog!$A$1:$G$333,6,FALSE)</f>
        <v>330.2</v>
      </c>
      <c r="H223" s="29">
        <f>D223+E223/12*0.6+G223/4*0.1</f>
        <v>70.0062687773924</v>
      </c>
      <c r="I223" s="28">
        <f>MIN(10,VLOOKUP(A223,研讨课!$A$2:$H$330,8,FALSE))</f>
        <v>0</v>
      </c>
      <c r="J223" s="28">
        <v>0.970873786407767</v>
      </c>
      <c r="K223" s="28">
        <f>0</f>
        <v>0</v>
      </c>
      <c r="L223" s="28">
        <f>VLOOKUP(A223,Pre加分!$A$1:$J$333,10,FALSE)</f>
        <v>1</v>
      </c>
      <c r="M223" s="29">
        <f>MIN(5,0.4*I223+0.01*J223+K223+L223)</f>
        <v>1.00970873786408</v>
      </c>
      <c r="N223" s="29">
        <f>M223+H223</f>
        <v>71.0159775152565</v>
      </c>
      <c r="O223" s="26">
        <f t="shared" si="3"/>
        <v>71</v>
      </c>
    </row>
    <row r="224" spans="1:15">
      <c r="A224" s="28">
        <v>18373342</v>
      </c>
      <c r="B224" s="28" t="s">
        <v>237</v>
      </c>
      <c r="C224" s="28" t="str">
        <f>VLOOKUP(A224,强测!$A$1:$C$333,3,FALSE)</f>
        <v>荣文戈</v>
      </c>
      <c r="D224" s="29">
        <f>VLOOKUP(A224,exp!$A$1:$R$333,18,FALSE)</f>
        <v>22.3441039153962</v>
      </c>
      <c r="E224" s="28">
        <v>780.4562</v>
      </c>
      <c r="F224" s="28">
        <f>VLOOKUP(A224,作业提交情况!$A$1:$Q$333,17,FALSE)</f>
        <v>0</v>
      </c>
      <c r="G224" s="29">
        <f>VLOOKUP(A224,blog!$A$1:$G$333,6,FALSE)</f>
        <v>331.1</v>
      </c>
      <c r="H224" s="29">
        <f>D224+E224/12*0.6+G224/4*0.1</f>
        <v>69.6444139153962</v>
      </c>
      <c r="I224" s="28">
        <f>MIN(10,VLOOKUP(A224,研讨课!$A$2:$H$330,8,FALSE))</f>
        <v>0</v>
      </c>
      <c r="J224" s="28">
        <v>0</v>
      </c>
      <c r="K224" s="28">
        <f>0</f>
        <v>0</v>
      </c>
      <c r="L224" s="28">
        <f>VLOOKUP(A224,Pre加分!$A$1:$J$333,10,FALSE)</f>
        <v>1</v>
      </c>
      <c r="M224" s="29">
        <f>MIN(5,0.4*I224+0.01*J224+K224+L224)</f>
        <v>1</v>
      </c>
      <c r="N224" s="29">
        <f>M224+H224</f>
        <v>70.6444139153962</v>
      </c>
      <c r="O224" s="26">
        <f t="shared" si="3"/>
        <v>71</v>
      </c>
    </row>
    <row r="225" spans="1:15">
      <c r="A225" s="28">
        <v>17373371</v>
      </c>
      <c r="B225" s="28" t="s">
        <v>238</v>
      </c>
      <c r="C225" s="28" t="str">
        <f>VLOOKUP(A225,强测!$A$1:$C$333,3,FALSE)</f>
        <v>王旭</v>
      </c>
      <c r="D225" s="29">
        <f>VLOOKUP(A225,exp!$A$1:$R$333,18,FALSE)</f>
        <v>18.0619243173868</v>
      </c>
      <c r="E225" s="28">
        <v>870.8776</v>
      </c>
      <c r="F225" s="28">
        <f>VLOOKUP(A225,作业提交情况!$A$1:$Q$333,17,FALSE)</f>
        <v>0</v>
      </c>
      <c r="G225" s="29">
        <f>VLOOKUP(A225,blog!$A$1:$G$333,6,FALSE)</f>
        <v>328.5</v>
      </c>
      <c r="H225" s="29">
        <f>D225+E225/12*0.6+G225/4*0.1</f>
        <v>69.8183043173868</v>
      </c>
      <c r="I225" s="28">
        <f>MIN(10,VLOOKUP(A225,研讨课!$A$2:$H$330,8,FALSE))</f>
        <v>0</v>
      </c>
      <c r="J225" s="28">
        <v>0</v>
      </c>
      <c r="K225" s="28">
        <f>0</f>
        <v>0</v>
      </c>
      <c r="L225" s="28">
        <f>VLOOKUP(A225,Pre加分!$A$1:$J$333,10,FALSE)</f>
        <v>0</v>
      </c>
      <c r="M225" s="29">
        <f>MIN(5,0.4*I225+0.01*J225+K225+L225)</f>
        <v>0</v>
      </c>
      <c r="N225" s="29">
        <f>M225+H225</f>
        <v>69.8183043173868</v>
      </c>
      <c r="O225" s="26">
        <f t="shared" si="3"/>
        <v>70</v>
      </c>
    </row>
    <row r="226" spans="1:15">
      <c r="A226" s="28">
        <v>18231165</v>
      </c>
      <c r="B226" s="28" t="s">
        <v>239</v>
      </c>
      <c r="C226" s="28" t="str">
        <f>VLOOKUP(A226,强测!$A$1:$C$333,3,FALSE)</f>
        <v>诸彤宇</v>
      </c>
      <c r="D226" s="29">
        <f>VLOOKUP(A226,exp!$A$1:$R$333,18,FALSE)</f>
        <v>23.9170463553778</v>
      </c>
      <c r="E226" s="28">
        <v>716.5521</v>
      </c>
      <c r="F226" s="28">
        <f>VLOOKUP(A226,作业提交情况!$A$1:$Q$333,17,FALSE)</f>
        <v>0</v>
      </c>
      <c r="G226" s="29">
        <f>VLOOKUP(A226,blog!$A$1:$G$333,6,FALSE)</f>
        <v>339.5</v>
      </c>
      <c r="H226" s="29">
        <f>D226+E226/12*0.6+G226/4*0.1</f>
        <v>68.2321513553778</v>
      </c>
      <c r="I226" s="28">
        <f>MIN(10,VLOOKUP(A226,研讨课!$A$2:$H$330,8,FALSE))</f>
        <v>1</v>
      </c>
      <c r="J226" s="28">
        <v>5.8252427184466</v>
      </c>
      <c r="K226" s="28">
        <f>0</f>
        <v>0</v>
      </c>
      <c r="L226" s="28">
        <f>VLOOKUP(A226,Pre加分!$A$1:$J$333,10,FALSE)</f>
        <v>1</v>
      </c>
      <c r="M226" s="29">
        <f>MIN(5,0.4*I226+0.01*J226+K226+L226)</f>
        <v>1.45825242718447</v>
      </c>
      <c r="N226" s="29">
        <f>M226+H226</f>
        <v>69.6904037825623</v>
      </c>
      <c r="O226" s="26">
        <f t="shared" si="3"/>
        <v>70</v>
      </c>
    </row>
    <row r="227" spans="1:15">
      <c r="A227" s="28">
        <v>18373727</v>
      </c>
      <c r="B227" s="28" t="s">
        <v>240</v>
      </c>
      <c r="C227" s="28" t="str">
        <f>VLOOKUP(A227,强测!$A$1:$C$333,3,FALSE)</f>
        <v>王旭</v>
      </c>
      <c r="D227" s="29">
        <f>VLOOKUP(A227,exp!$A$1:$R$333,18,FALSE)</f>
        <v>22.9117752234341</v>
      </c>
      <c r="E227" s="28">
        <v>733.71269</v>
      </c>
      <c r="F227" s="28">
        <f>VLOOKUP(A227,作业提交情况!$A$1:$Q$333,17,FALSE)</f>
        <v>1</v>
      </c>
      <c r="G227" s="29">
        <f>VLOOKUP(A227,blog!$A$1:$G$333,6,FALSE)</f>
        <v>325</v>
      </c>
      <c r="H227" s="29">
        <f>D227+E227/12*0.6+G227/4*0.1</f>
        <v>67.7224097234341</v>
      </c>
      <c r="I227" s="28">
        <f>MIN(10,VLOOKUP(A227,研讨课!$A$2:$H$330,8,FALSE))</f>
        <v>1</v>
      </c>
      <c r="J227" s="28">
        <v>0</v>
      </c>
      <c r="K227" s="28">
        <f>0</f>
        <v>0</v>
      </c>
      <c r="L227" s="28">
        <f>VLOOKUP(A227,Pre加分!$A$1:$J$333,10,FALSE)</f>
        <v>1</v>
      </c>
      <c r="M227" s="29">
        <f>MIN(5,0.4*I227+0.01*J227+K227+L227)</f>
        <v>1.4</v>
      </c>
      <c r="N227" s="29">
        <f>M227+H227</f>
        <v>69.1224097234341</v>
      </c>
      <c r="O227" s="26">
        <f t="shared" si="3"/>
        <v>69</v>
      </c>
    </row>
    <row r="228" spans="1:15">
      <c r="A228" s="28">
        <v>18231098</v>
      </c>
      <c r="B228" s="28" t="s">
        <v>241</v>
      </c>
      <c r="C228" s="28" t="str">
        <f>VLOOKUP(A228,强测!$A$1:$C$333,3,FALSE)</f>
        <v>荣文戈</v>
      </c>
      <c r="D228" s="29">
        <f>VLOOKUP(A228,exp!$A$1:$R$333,18,FALSE)</f>
        <v>21.9701271592358</v>
      </c>
      <c r="E228" s="28">
        <v>749.9819</v>
      </c>
      <c r="F228" s="28">
        <f>VLOOKUP(A228,作业提交情况!$A$1:$Q$333,17,FALSE)</f>
        <v>0</v>
      </c>
      <c r="G228" s="29">
        <f>VLOOKUP(A228,blog!$A$1:$G$333,6,FALSE)</f>
        <v>337.3</v>
      </c>
      <c r="H228" s="29">
        <f>D228+E228/12*0.6+G228/4*0.1</f>
        <v>67.9017221592358</v>
      </c>
      <c r="I228" s="28">
        <f>MIN(10,VLOOKUP(A228,研讨课!$A$2:$H$330,8,FALSE))</f>
        <v>0</v>
      </c>
      <c r="J228" s="28">
        <v>0</v>
      </c>
      <c r="K228" s="28">
        <f>0</f>
        <v>0</v>
      </c>
      <c r="L228" s="28">
        <f>VLOOKUP(A228,Pre加分!$A$1:$J$333,10,FALSE)</f>
        <v>1</v>
      </c>
      <c r="M228" s="29">
        <f>MIN(5,0.4*I228+0.01*J228+K228+L228)</f>
        <v>1</v>
      </c>
      <c r="N228" s="29">
        <f>M228+H228</f>
        <v>68.9017221592358</v>
      </c>
      <c r="O228" s="26">
        <f t="shared" si="3"/>
        <v>69</v>
      </c>
    </row>
    <row r="229" spans="1:15">
      <c r="A229" s="28">
        <v>18373439</v>
      </c>
      <c r="B229" s="28" t="s">
        <v>242</v>
      </c>
      <c r="C229" s="28" t="str">
        <f>VLOOKUP(A229,强测!$A$1:$C$333,3,FALSE)</f>
        <v>吴际</v>
      </c>
      <c r="D229" s="29">
        <f>VLOOKUP(A229,exp!$A$1:$R$333,18,FALSE)</f>
        <v>22.2497058935609</v>
      </c>
      <c r="E229" s="28">
        <v>734.821999999999</v>
      </c>
      <c r="F229" s="28">
        <f>VLOOKUP(A229,作业提交情况!$A$1:$Q$333,17,FALSE)</f>
        <v>0</v>
      </c>
      <c r="G229" s="29">
        <f>VLOOKUP(A229,blog!$A$1:$G$333,6,FALSE)</f>
        <v>350.2</v>
      </c>
      <c r="H229" s="29">
        <f>D229+E229/12*0.6+G229/4*0.1</f>
        <v>67.7458058935608</v>
      </c>
      <c r="I229" s="28">
        <f>MIN(10,VLOOKUP(A229,研讨课!$A$2:$H$330,8,FALSE))</f>
        <v>0</v>
      </c>
      <c r="J229" s="28">
        <v>0.970873786407767</v>
      </c>
      <c r="K229" s="28">
        <f>0</f>
        <v>0</v>
      </c>
      <c r="L229" s="28">
        <f>VLOOKUP(A229,Pre加分!$A$1:$J$333,10,FALSE)</f>
        <v>1</v>
      </c>
      <c r="M229" s="29">
        <f>MIN(5,0.4*I229+0.01*J229+K229+L229)</f>
        <v>1.00970873786408</v>
      </c>
      <c r="N229" s="29">
        <f>M229+H229</f>
        <v>68.7555146314249</v>
      </c>
      <c r="O229" s="26">
        <f t="shared" si="3"/>
        <v>69</v>
      </c>
    </row>
    <row r="230" spans="1:15">
      <c r="A230" s="30">
        <v>18182648</v>
      </c>
      <c r="B230" s="30" t="s">
        <v>243</v>
      </c>
      <c r="C230" s="30" t="str">
        <f>VLOOKUP(A230,强测!$A$1:$C$333,3,FALSE)</f>
        <v>吴际</v>
      </c>
      <c r="D230" s="31">
        <f>VLOOKUP(A230,exp!$A$1:$R$333,18,FALSE)</f>
        <v>24.6677960512214</v>
      </c>
      <c r="E230" s="30">
        <v>641.838</v>
      </c>
      <c r="F230" s="30">
        <f>VLOOKUP(A230,作业提交情况!$A$1:$Q$333,17,FALSE)</f>
        <v>2</v>
      </c>
      <c r="G230" s="31">
        <f>VLOOKUP(A230,blog!$A$1:$G$333,6,FALSE)</f>
        <v>282.5</v>
      </c>
      <c r="H230" s="31">
        <f>D230+E230/12*0.6+G230/4*0.1</f>
        <v>63.8221960512214</v>
      </c>
      <c r="I230" s="30">
        <f>MIN(10,VLOOKUP(A230,研讨课!$A$2:$H$330,8,FALSE))</f>
        <v>10</v>
      </c>
      <c r="J230" s="30">
        <v>39.8058252427184</v>
      </c>
      <c r="K230" s="30">
        <f>0</f>
        <v>0</v>
      </c>
      <c r="L230" s="30">
        <f>VLOOKUP(A230,Pre加分!$A$1:$J$333,10,FALSE)</f>
        <v>0</v>
      </c>
      <c r="M230" s="29">
        <f>MIN(5,0.4*I230+0.01*J230+K230+L230)</f>
        <v>4.39805825242718</v>
      </c>
      <c r="N230" s="31">
        <f>M230+H230</f>
        <v>68.2202543036486</v>
      </c>
      <c r="O230" s="26">
        <f t="shared" si="3"/>
        <v>68</v>
      </c>
    </row>
    <row r="231" spans="1:15">
      <c r="A231" s="28">
        <v>17005023</v>
      </c>
      <c r="B231" s="28" t="s">
        <v>244</v>
      </c>
      <c r="C231" s="28" t="str">
        <f>VLOOKUP(A231,强测!$A$1:$C$333,3,FALSE)</f>
        <v>吴际</v>
      </c>
      <c r="D231" s="29">
        <f>VLOOKUP(A231,exp!$A$1:$R$333,18,FALSE)</f>
        <v>22.3531068699694</v>
      </c>
      <c r="E231" s="28">
        <v>700.1843</v>
      </c>
      <c r="F231" s="28">
        <f>VLOOKUP(A231,作业提交情况!$A$1:$Q$333,17,FALSE)</f>
        <v>0</v>
      </c>
      <c r="G231" s="29">
        <f>VLOOKUP(A231,blog!$A$1:$G$333,6,FALSE)</f>
        <v>309.8</v>
      </c>
      <c r="H231" s="29">
        <f>D231+E231/12*0.6+G231/4*0.1</f>
        <v>65.1073218699694</v>
      </c>
      <c r="I231" s="28">
        <f>MIN(10,VLOOKUP(A231,研讨课!$A$2:$H$330,8,FALSE))</f>
        <v>5</v>
      </c>
      <c r="J231" s="28">
        <v>6.79611650485437</v>
      </c>
      <c r="K231" s="28">
        <f>0</f>
        <v>0</v>
      </c>
      <c r="L231" s="28">
        <f>VLOOKUP(A231,Pre加分!$A$1:$J$333,10,FALSE)</f>
        <v>1</v>
      </c>
      <c r="M231" s="29">
        <f>MIN(5,0.4*I231+0.01*J231+K231+L231)</f>
        <v>3.06796116504854</v>
      </c>
      <c r="N231" s="29">
        <f>M231+H231</f>
        <v>68.1752830350179</v>
      </c>
      <c r="O231" s="26">
        <f t="shared" si="3"/>
        <v>68</v>
      </c>
    </row>
    <row r="232" spans="1:15">
      <c r="A232" s="28">
        <v>18231027</v>
      </c>
      <c r="B232" s="28" t="s">
        <v>245</v>
      </c>
      <c r="C232" s="28" t="str">
        <f>VLOOKUP(A232,强测!$A$1:$C$333,3,FALSE)</f>
        <v>吴际</v>
      </c>
      <c r="D232" s="29">
        <f>VLOOKUP(A232,exp!$A$1:$R$333,18,FALSE)</f>
        <v>26.4647831645014</v>
      </c>
      <c r="E232" s="28">
        <v>605.63473</v>
      </c>
      <c r="F232" s="28">
        <f>VLOOKUP(A232,作业提交情况!$A$1:$Q$333,17,FALSE)</f>
        <v>0</v>
      </c>
      <c r="G232" s="29">
        <f>VLOOKUP(A232,blog!$A$1:$G$333,6,FALSE)</f>
        <v>365.9</v>
      </c>
      <c r="H232" s="29">
        <f>D232+E232/12*0.6+G232/4*0.1</f>
        <v>65.8940196645014</v>
      </c>
      <c r="I232" s="28">
        <f>MIN(10,VLOOKUP(A232,研讨课!$A$2:$H$330,8,FALSE))</f>
        <v>0</v>
      </c>
      <c r="J232" s="28">
        <v>0</v>
      </c>
      <c r="K232" s="28">
        <f>0</f>
        <v>0</v>
      </c>
      <c r="L232" s="28">
        <f>VLOOKUP(A232,Pre加分!$A$1:$J$333,10,FALSE)</f>
        <v>1</v>
      </c>
      <c r="M232" s="29">
        <f>MIN(5,0.4*I232+0.01*J232+K232+L232)</f>
        <v>1</v>
      </c>
      <c r="N232" s="29">
        <f>M232+H232</f>
        <v>66.8940196645014</v>
      </c>
      <c r="O232" s="26">
        <f t="shared" si="3"/>
        <v>67</v>
      </c>
    </row>
    <row r="233" spans="1:15">
      <c r="A233" s="28">
        <v>16061178</v>
      </c>
      <c r="B233" s="28" t="s">
        <v>246</v>
      </c>
      <c r="C233" s="28" t="str">
        <f>VLOOKUP(A233,强测!$A$1:$C$333,3,FALSE)</f>
        <v>吴际</v>
      </c>
      <c r="D233" s="29">
        <f>VLOOKUP(A233,exp!$A$1:$R$333,18,FALSE)</f>
        <v>20.7278077864966</v>
      </c>
      <c r="E233" s="28">
        <v>789.8714</v>
      </c>
      <c r="F233" s="28">
        <f>VLOOKUP(A233,作业提交情况!$A$1:$Q$333,17,FALSE)</f>
        <v>1</v>
      </c>
      <c r="G233" s="29">
        <f>VLOOKUP(A233,blog!$A$1:$G$333,6,FALSE)</f>
        <v>193</v>
      </c>
      <c r="H233" s="29">
        <f>D233+E233/12*0.6+G233/4*0.1</f>
        <v>65.0463777864966</v>
      </c>
      <c r="I233" s="28">
        <f>MIN(10,VLOOKUP(A233,研讨课!$A$2:$H$330,8,FALSE))</f>
        <v>2</v>
      </c>
      <c r="J233" s="28">
        <v>0.970873786407767</v>
      </c>
      <c r="K233" s="28">
        <f>0</f>
        <v>0</v>
      </c>
      <c r="L233" s="28">
        <f>VLOOKUP(A233,Pre加分!$A$1:$J$333,10,FALSE)</f>
        <v>0</v>
      </c>
      <c r="M233" s="29">
        <f>MIN(5,0.4*I233+0.01*J233+K233+L233)</f>
        <v>0.809708737864078</v>
      </c>
      <c r="N233" s="29">
        <f>M233+H233</f>
        <v>65.8560865243607</v>
      </c>
      <c r="O233" s="26">
        <f t="shared" si="3"/>
        <v>66</v>
      </c>
    </row>
    <row r="234" spans="1:15">
      <c r="A234" s="28">
        <v>18182658</v>
      </c>
      <c r="B234" s="28" t="s">
        <v>247</v>
      </c>
      <c r="C234" s="28" t="str">
        <f>VLOOKUP(A234,强测!$A$1:$C$333,3,FALSE)</f>
        <v>诸彤宇</v>
      </c>
      <c r="D234" s="29">
        <f>VLOOKUP(A234,exp!$A$1:$R$333,18,FALSE)</f>
        <v>23.7356582808913</v>
      </c>
      <c r="E234" s="28">
        <v>669.8205</v>
      </c>
      <c r="F234" s="28">
        <f>VLOOKUP(A234,作业提交情况!$A$1:$Q$333,17,FALSE)</f>
        <v>1</v>
      </c>
      <c r="G234" s="29">
        <f>VLOOKUP(A234,blog!$A$1:$G$333,6,FALSE)</f>
        <v>306</v>
      </c>
      <c r="H234" s="29">
        <f>D234+E234/12*0.6+G234/4*0.1</f>
        <v>64.8766832808913</v>
      </c>
      <c r="I234" s="28">
        <f>MIN(10,VLOOKUP(A234,研讨课!$A$2:$H$330,8,FALSE))</f>
        <v>2</v>
      </c>
      <c r="J234" s="28">
        <v>16.504854368932</v>
      </c>
      <c r="K234" s="28">
        <f>0</f>
        <v>0</v>
      </c>
      <c r="L234" s="28">
        <f>VLOOKUP(A234,Pre加分!$A$1:$J$333,10,FALSE)</f>
        <v>0</v>
      </c>
      <c r="M234" s="29">
        <f>MIN(5,0.4*I234+0.01*J234+K234+L234)</f>
        <v>0.96504854368932</v>
      </c>
      <c r="N234" s="29">
        <f>M234+H234</f>
        <v>65.8417318245806</v>
      </c>
      <c r="O234" s="26">
        <f t="shared" si="3"/>
        <v>66</v>
      </c>
    </row>
    <row r="235" spans="1:15">
      <c r="A235" s="28">
        <v>18373513</v>
      </c>
      <c r="B235" s="28" t="s">
        <v>248</v>
      </c>
      <c r="C235" s="28" t="str">
        <f>VLOOKUP(A235,强测!$A$1:$C$333,3,FALSE)</f>
        <v>吴际</v>
      </c>
      <c r="D235" s="29">
        <f>VLOOKUP(A235,exp!$A$1:$R$333,18,FALSE)</f>
        <v>22.1903127870112</v>
      </c>
      <c r="E235" s="28">
        <v>668.3086</v>
      </c>
      <c r="F235" s="28">
        <f>VLOOKUP(A235,作业提交情况!$A$1:$Q$333,17,FALSE)</f>
        <v>2</v>
      </c>
      <c r="G235" s="29">
        <f>VLOOKUP(A235,blog!$A$1:$G$333,6,FALSE)</f>
        <v>366.7</v>
      </c>
      <c r="H235" s="29">
        <f>D235+E235/12*0.6+G235/4*0.1</f>
        <v>64.7732427870112</v>
      </c>
      <c r="I235" s="28">
        <f>MIN(10,VLOOKUP(A235,研讨课!$A$2:$H$330,8,FALSE))</f>
        <v>0</v>
      </c>
      <c r="J235" s="28">
        <v>0</v>
      </c>
      <c r="K235" s="28">
        <f>0</f>
        <v>0</v>
      </c>
      <c r="L235" s="28">
        <f>VLOOKUP(A235,Pre加分!$A$1:$J$333,10,FALSE)</f>
        <v>1</v>
      </c>
      <c r="M235" s="29">
        <f>MIN(5,0.4*I235+0.01*J235+K235+L235)</f>
        <v>1</v>
      </c>
      <c r="N235" s="29">
        <f>M235+H235</f>
        <v>65.7732427870112</v>
      </c>
      <c r="O235" s="26">
        <f t="shared" si="3"/>
        <v>66</v>
      </c>
    </row>
    <row r="236" spans="1:15">
      <c r="A236" s="28">
        <v>18373448</v>
      </c>
      <c r="B236" s="28" t="s">
        <v>249</v>
      </c>
      <c r="C236" s="28" t="str">
        <f>VLOOKUP(A236,强测!$A$1:$C$333,3,FALSE)</f>
        <v>王旭</v>
      </c>
      <c r="D236" s="29">
        <f>VLOOKUP(A236,exp!$A$1:$R$333,18,FALSE)</f>
        <v>25.2288810548485</v>
      </c>
      <c r="E236" s="28">
        <v>654.2615</v>
      </c>
      <c r="F236" s="28">
        <f>VLOOKUP(A236,作业提交情况!$A$1:$Q$333,17,FALSE)</f>
        <v>2</v>
      </c>
      <c r="G236" s="29">
        <f>VLOOKUP(A236,blog!$A$1:$G$333,6,FALSE)</f>
        <v>272.7</v>
      </c>
      <c r="H236" s="29">
        <f>D236+E236/12*0.6+G236/4*0.1</f>
        <v>64.7594560548485</v>
      </c>
      <c r="I236" s="28">
        <f>MIN(10,VLOOKUP(A236,研讨课!$A$2:$H$330,8,FALSE))</f>
        <v>0</v>
      </c>
      <c r="J236" s="28">
        <v>0</v>
      </c>
      <c r="K236" s="28">
        <f>0</f>
        <v>0</v>
      </c>
      <c r="L236" s="28">
        <f>VLOOKUP(A236,Pre加分!$A$1:$J$333,10,FALSE)</f>
        <v>1</v>
      </c>
      <c r="M236" s="29">
        <f>MIN(5,0.4*I236+0.01*J236+K236+L236)</f>
        <v>1</v>
      </c>
      <c r="N236" s="29">
        <f>M236+H236</f>
        <v>65.7594560548485</v>
      </c>
      <c r="O236" s="26">
        <f t="shared" si="3"/>
        <v>66</v>
      </c>
    </row>
    <row r="237" spans="1:15">
      <c r="A237" s="28">
        <v>15231164</v>
      </c>
      <c r="B237" s="28" t="s">
        <v>250</v>
      </c>
      <c r="C237" s="28" t="str">
        <f>VLOOKUP(A237,强测!$A$1:$C$333,3,FALSE)</f>
        <v>荣文戈</v>
      </c>
      <c r="D237" s="29">
        <f>VLOOKUP(A237,exp!$A$1:$R$333,18,FALSE)</f>
        <v>19.8901312041051</v>
      </c>
      <c r="E237" s="28">
        <v>775.1216</v>
      </c>
      <c r="F237" s="28">
        <f>VLOOKUP(A237,作业提交情况!$A$1:$Q$333,17,FALSE)</f>
        <v>0</v>
      </c>
      <c r="G237" s="29">
        <f>VLOOKUP(A237,blog!$A$1:$G$333,6,FALSE)</f>
        <v>277.9</v>
      </c>
      <c r="H237" s="29">
        <f>D237+E237/12*0.6+G237/4*0.1</f>
        <v>65.5937112041051</v>
      </c>
      <c r="I237" s="28">
        <f>MIN(10,VLOOKUP(A237,研讨课!$A$2:$H$330,8,FALSE))</f>
        <v>0</v>
      </c>
      <c r="J237" s="28">
        <v>0</v>
      </c>
      <c r="K237" s="28">
        <f>0</f>
        <v>0</v>
      </c>
      <c r="L237" s="28">
        <f>VLOOKUP(A237,Pre加分!$A$1:$J$333,10,FALSE)</f>
        <v>0</v>
      </c>
      <c r="M237" s="29">
        <f>MIN(5,0.4*I237+0.01*J237+K237+L237)</f>
        <v>0</v>
      </c>
      <c r="N237" s="29">
        <f>M237+H237</f>
        <v>65.5937112041051</v>
      </c>
      <c r="O237" s="26">
        <f t="shared" si="3"/>
        <v>66</v>
      </c>
    </row>
    <row r="238" spans="1:15">
      <c r="A238" s="28">
        <v>18373256</v>
      </c>
      <c r="B238" s="28" t="s">
        <v>251</v>
      </c>
      <c r="C238" s="28" t="str">
        <f>VLOOKUP(A238,强测!$A$1:$C$333,3,FALSE)</f>
        <v>王旭</v>
      </c>
      <c r="D238" s="29">
        <f>VLOOKUP(A238,exp!$A$1:$R$333,18,FALSE)</f>
        <v>20.2647998237005</v>
      </c>
      <c r="E238" s="28">
        <v>690.9007</v>
      </c>
      <c r="F238" s="28">
        <f>VLOOKUP(A238,作业提交情况!$A$1:$Q$333,17,FALSE)</f>
        <v>1</v>
      </c>
      <c r="G238" s="29">
        <f>VLOOKUP(A238,blog!$A$1:$G$333,6,FALSE)</f>
        <v>349.5</v>
      </c>
      <c r="H238" s="29">
        <f>D238+E238/12*0.6+G238/4*0.1</f>
        <v>63.5473348237005</v>
      </c>
      <c r="I238" s="28">
        <f>MIN(10,VLOOKUP(A238,研讨课!$A$2:$H$330,8,FALSE))</f>
        <v>1.5</v>
      </c>
      <c r="J238" s="28">
        <v>6.79611650485437</v>
      </c>
      <c r="K238" s="28">
        <f>0</f>
        <v>0</v>
      </c>
      <c r="L238" s="28">
        <f>VLOOKUP(A238,Pre加分!$A$1:$J$333,10,FALSE)</f>
        <v>1</v>
      </c>
      <c r="M238" s="29">
        <f>MIN(5,0.4*I238+0.01*J238+K238+L238)</f>
        <v>1.66796116504854</v>
      </c>
      <c r="N238" s="29">
        <f>M238+H238</f>
        <v>65.215295988749</v>
      </c>
      <c r="O238" s="26">
        <f t="shared" si="3"/>
        <v>65</v>
      </c>
    </row>
    <row r="239" spans="1:15">
      <c r="A239" s="28">
        <v>18231194</v>
      </c>
      <c r="B239" s="28" t="s">
        <v>252</v>
      </c>
      <c r="C239" s="28" t="str">
        <f>VLOOKUP(A239,强测!$A$1:$C$333,3,FALSE)</f>
        <v>荣文戈</v>
      </c>
      <c r="D239" s="29">
        <f>VLOOKUP(A239,exp!$A$1:$R$333,18,FALSE)</f>
        <v>23.2250990314944</v>
      </c>
      <c r="E239" s="28">
        <v>619.6961</v>
      </c>
      <c r="F239" s="28">
        <f>VLOOKUP(A239,作业提交情况!$A$1:$Q$333,17,FALSE)</f>
        <v>2</v>
      </c>
      <c r="G239" s="29">
        <f>VLOOKUP(A239,blog!$A$1:$G$333,6,FALSE)</f>
        <v>317.2</v>
      </c>
      <c r="H239" s="29">
        <f>D239+E239/12*0.6+G239/4*0.1</f>
        <v>62.1399040314944</v>
      </c>
      <c r="I239" s="28">
        <f>MIN(10,VLOOKUP(A239,研讨课!$A$2:$H$330,8,FALSE))</f>
        <v>5</v>
      </c>
      <c r="J239" s="28">
        <v>4.85436893203883</v>
      </c>
      <c r="K239" s="28">
        <f>0</f>
        <v>0</v>
      </c>
      <c r="L239" s="28">
        <f>VLOOKUP(A239,Pre加分!$A$1:$J$333,10,FALSE)</f>
        <v>1</v>
      </c>
      <c r="M239" s="29">
        <f>MIN(5,0.4*I239+0.01*J239+K239+L239)</f>
        <v>3.04854368932039</v>
      </c>
      <c r="N239" s="29">
        <f>M239+H239</f>
        <v>65.1884477208148</v>
      </c>
      <c r="O239" s="26">
        <f t="shared" si="3"/>
        <v>65</v>
      </c>
    </row>
    <row r="240" s="24" customFormat="1" spans="1:110">
      <c r="A240" s="28">
        <v>18373589</v>
      </c>
      <c r="B240" s="28" t="s">
        <v>253</v>
      </c>
      <c r="C240" s="28" t="str">
        <f>VLOOKUP(A240,强测!$A$1:$C$333,3,FALSE)</f>
        <v>纪一鹏</v>
      </c>
      <c r="D240" s="29">
        <f>VLOOKUP(A240,exp!$A$1:$R$333,18,FALSE)</f>
        <v>25.8970306007888</v>
      </c>
      <c r="E240" s="28">
        <v>598.3408</v>
      </c>
      <c r="F240" s="28">
        <f>VLOOKUP(A240,作业提交情况!$A$1:$Q$333,17,FALSE)</f>
        <v>2</v>
      </c>
      <c r="G240" s="29">
        <f>VLOOKUP(A240,blog!$A$1:$G$333,6,FALSE)</f>
        <v>333</v>
      </c>
      <c r="H240" s="29">
        <f>D240+E240/12*0.6+G240/4*0.1</f>
        <v>64.1390706007888</v>
      </c>
      <c r="I240" s="28">
        <f>MIN(10,VLOOKUP(A240,研讨课!$A$2:$H$330,8,FALSE))</f>
        <v>0</v>
      </c>
      <c r="J240" s="28">
        <v>0</v>
      </c>
      <c r="K240" s="28">
        <f>0</f>
        <v>0</v>
      </c>
      <c r="L240" s="28">
        <f>VLOOKUP(A240,Pre加分!$A$1:$J$333,10,FALSE)</f>
        <v>1</v>
      </c>
      <c r="M240" s="29">
        <f>MIN(5,0.4*I240+0.01*J240+K240+L240)</f>
        <v>1</v>
      </c>
      <c r="N240" s="29">
        <f>M240+H240</f>
        <v>65.1390706007888</v>
      </c>
      <c r="O240" s="26">
        <f t="shared" si="3"/>
        <v>65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26"/>
      <c r="CS240" s="26"/>
      <c r="CT240" s="26"/>
      <c r="CU240" s="26"/>
      <c r="CV240" s="26"/>
      <c r="CW240" s="26"/>
      <c r="CX240" s="26"/>
      <c r="CY240" s="26"/>
      <c r="CZ240" s="26"/>
      <c r="DA240" s="26"/>
      <c r="DB240" s="26"/>
      <c r="DC240" s="26"/>
      <c r="DD240" s="26"/>
      <c r="DE240" s="26"/>
      <c r="DF240" s="26"/>
    </row>
    <row r="241" spans="1:15">
      <c r="A241" s="28">
        <v>18373677</v>
      </c>
      <c r="B241" s="28" t="s">
        <v>254</v>
      </c>
      <c r="C241" s="28" t="str">
        <f>VLOOKUP(A241,强测!$A$1:$C$333,3,FALSE)</f>
        <v>纪一鹏</v>
      </c>
      <c r="D241" s="29">
        <f>VLOOKUP(A241,exp!$A$1:$R$333,18,FALSE)</f>
        <v>27.1859254551579</v>
      </c>
      <c r="E241" s="28">
        <v>628.3162</v>
      </c>
      <c r="F241" s="28">
        <f>VLOOKUP(A241,作业提交情况!$A$1:$Q$333,17,FALSE)</f>
        <v>3</v>
      </c>
      <c r="G241" s="29">
        <f>VLOOKUP(A241,blog!$A$1:$G$333,6,FALSE)</f>
        <v>219.6</v>
      </c>
      <c r="H241" s="29">
        <f>D241+E241/12*0.6+G241/4*0.1</f>
        <v>64.0917354551579</v>
      </c>
      <c r="I241" s="28">
        <f>MIN(10,VLOOKUP(A241,研讨课!$A$2:$H$330,8,FALSE))</f>
        <v>0</v>
      </c>
      <c r="J241" s="28">
        <v>0</v>
      </c>
      <c r="K241" s="28">
        <f>0</f>
        <v>0</v>
      </c>
      <c r="L241" s="28">
        <f>VLOOKUP(A241,Pre加分!$A$1:$J$333,10,FALSE)</f>
        <v>1</v>
      </c>
      <c r="M241" s="29">
        <f>MIN(5,0.4*I241+0.01*J241+K241+L241)</f>
        <v>1</v>
      </c>
      <c r="N241" s="29">
        <f>M241+H241</f>
        <v>65.0917354551579</v>
      </c>
      <c r="O241" s="26">
        <f t="shared" si="3"/>
        <v>65</v>
      </c>
    </row>
    <row r="242" spans="1:15">
      <c r="A242" s="28">
        <v>18373521</v>
      </c>
      <c r="B242" s="28" t="s">
        <v>255</v>
      </c>
      <c r="C242" s="28" t="str">
        <f>VLOOKUP(A242,强测!$A$1:$C$333,3,FALSE)</f>
        <v>吴际</v>
      </c>
      <c r="D242" s="29">
        <f>VLOOKUP(A242,exp!$A$1:$R$333,18,FALSE)</f>
        <v>22.4227033930888</v>
      </c>
      <c r="E242" s="28">
        <v>652.7595</v>
      </c>
      <c r="F242" s="28">
        <f>VLOOKUP(A242,作业提交情况!$A$1:$Q$333,17,FALSE)</f>
        <v>1</v>
      </c>
      <c r="G242" s="29">
        <f>VLOOKUP(A242,blog!$A$1:$G$333,6,FALSE)</f>
        <v>347.1</v>
      </c>
      <c r="H242" s="29">
        <f>D242+E242/12*0.6+G242/4*0.1</f>
        <v>63.7381783930888</v>
      </c>
      <c r="I242" s="28">
        <f>MIN(10,VLOOKUP(A242,研讨课!$A$2:$H$330,8,FALSE))</f>
        <v>0</v>
      </c>
      <c r="J242" s="28">
        <v>0</v>
      </c>
      <c r="K242" s="28">
        <f>0</f>
        <v>0</v>
      </c>
      <c r="L242" s="28">
        <f>VLOOKUP(A242,Pre加分!$A$1:$J$333,10,FALSE)</f>
        <v>1</v>
      </c>
      <c r="M242" s="29">
        <f>MIN(5,0.4*I242+0.01*J242+K242+L242)</f>
        <v>1</v>
      </c>
      <c r="N242" s="29">
        <f>M242+H242</f>
        <v>64.7381783930888</v>
      </c>
      <c r="O242" s="26">
        <f t="shared" si="3"/>
        <v>65</v>
      </c>
    </row>
    <row r="243" spans="1:15">
      <c r="A243" s="28">
        <v>18373008</v>
      </c>
      <c r="B243" s="28" t="s">
        <v>256</v>
      </c>
      <c r="C243" s="28" t="str">
        <f>VLOOKUP(A243,强测!$A$1:$C$333,3,FALSE)</f>
        <v>荣文戈</v>
      </c>
      <c r="D243" s="29">
        <f>VLOOKUP(A243,exp!$A$1:$R$333,18,FALSE)</f>
        <v>22.1950670368172</v>
      </c>
      <c r="E243" s="28">
        <v>722.8801</v>
      </c>
      <c r="F243" s="28">
        <f>VLOOKUP(A243,作业提交情况!$A$1:$Q$333,17,FALSE)</f>
        <v>0</v>
      </c>
      <c r="G243" s="29">
        <f>VLOOKUP(A243,blog!$A$1:$G$333,6,FALSE)</f>
        <v>210</v>
      </c>
      <c r="H243" s="29">
        <f>D243+E243/12*0.6+G243/4*0.1</f>
        <v>63.5890720368172</v>
      </c>
      <c r="I243" s="28">
        <f>MIN(10,VLOOKUP(A243,研讨课!$A$2:$H$330,8,FALSE))</f>
        <v>0</v>
      </c>
      <c r="J243" s="28">
        <v>0</v>
      </c>
      <c r="K243" s="28">
        <f>0</f>
        <v>0</v>
      </c>
      <c r="L243" s="28">
        <f>VLOOKUP(A243,Pre加分!$A$1:$J$333,10,FALSE)</f>
        <v>1</v>
      </c>
      <c r="M243" s="29">
        <f>MIN(5,0.4*I243+0.01*J243+K243+L243)</f>
        <v>1</v>
      </c>
      <c r="N243" s="29">
        <f>M243+H243</f>
        <v>64.5890720368172</v>
      </c>
      <c r="O243" s="26">
        <f t="shared" si="3"/>
        <v>65</v>
      </c>
    </row>
    <row r="244" spans="1:15">
      <c r="A244" s="28">
        <v>18376059</v>
      </c>
      <c r="B244" s="28" t="s">
        <v>257</v>
      </c>
      <c r="C244" s="28" t="str">
        <f>VLOOKUP(A244,强测!$A$1:$C$333,3,FALSE)</f>
        <v>吴际</v>
      </c>
      <c r="D244" s="29">
        <f>VLOOKUP(A244,exp!$A$1:$R$333,18,FALSE)</f>
        <v>20.0338534282692</v>
      </c>
      <c r="E244" s="28">
        <v>613.7704</v>
      </c>
      <c r="F244" s="28">
        <f>VLOOKUP(A244,作业提交情况!$A$1:$Q$333,17,FALSE)</f>
        <v>2</v>
      </c>
      <c r="G244" s="29">
        <f>VLOOKUP(A244,blog!$A$1:$G$333,6,FALSE)</f>
        <v>372.2</v>
      </c>
      <c r="H244" s="29">
        <f>D244+E244/12*0.6+G244/4*0.1</f>
        <v>60.0273734282692</v>
      </c>
      <c r="I244" s="28">
        <f>MIN(10,VLOOKUP(A244,研讨课!$A$2:$H$330,8,FALSE))</f>
        <v>10</v>
      </c>
      <c r="J244" s="28">
        <v>0</v>
      </c>
      <c r="K244" s="28">
        <f>0</f>
        <v>0</v>
      </c>
      <c r="L244" s="28">
        <f>VLOOKUP(A244,Pre加分!$A$1:$J$333,10,FALSE)</f>
        <v>0</v>
      </c>
      <c r="M244" s="29">
        <f>MIN(5,0.4*I244+0.01*J244+K244+L244)</f>
        <v>4</v>
      </c>
      <c r="N244" s="29">
        <f>M244+H244</f>
        <v>64.0273734282692</v>
      </c>
      <c r="O244" s="26">
        <f t="shared" si="3"/>
        <v>64</v>
      </c>
    </row>
    <row r="245" spans="1:15">
      <c r="A245" s="28">
        <v>18373089</v>
      </c>
      <c r="B245" s="28" t="s">
        <v>258</v>
      </c>
      <c r="C245" s="28" t="str">
        <f>VLOOKUP(A245,强测!$A$1:$C$333,3,FALSE)</f>
        <v>吴际</v>
      </c>
      <c r="D245" s="29">
        <f>VLOOKUP(A245,exp!$A$1:$R$333,18,FALSE)</f>
        <v>14.1905413527851</v>
      </c>
      <c r="E245" s="28">
        <v>743.6162</v>
      </c>
      <c r="F245" s="28">
        <f>VLOOKUP(A245,作业提交情况!$A$1:$Q$333,17,FALSE)</f>
        <v>1</v>
      </c>
      <c r="G245" s="29">
        <f>VLOOKUP(A245,blog!$A$1:$G$333,6,FALSE)</f>
        <v>343.7</v>
      </c>
      <c r="H245" s="29">
        <f>D245+E245/12*0.6+G245/4*0.1</f>
        <v>59.9638513527851</v>
      </c>
      <c r="I245" s="28">
        <f>MIN(10,VLOOKUP(A245,研讨课!$A$2:$H$330,8,FALSE))</f>
        <v>2</v>
      </c>
      <c r="J245" s="28">
        <v>0</v>
      </c>
      <c r="K245" s="28">
        <f>0</f>
        <v>0</v>
      </c>
      <c r="L245" s="28">
        <f>VLOOKUP(A245,Pre加分!$A$1:$J$333,10,FALSE)</f>
        <v>1</v>
      </c>
      <c r="M245" s="29">
        <f>MIN(5,0.4*I245+0.01*J245+K245+L245)</f>
        <v>1.8</v>
      </c>
      <c r="N245" s="29">
        <f>M245+H245</f>
        <v>61.7638513527851</v>
      </c>
      <c r="O245" s="26">
        <f t="shared" si="3"/>
        <v>62</v>
      </c>
    </row>
    <row r="246" spans="1:15">
      <c r="A246" s="28">
        <v>18373647</v>
      </c>
      <c r="B246" s="28" t="s">
        <v>259</v>
      </c>
      <c r="C246" s="28" t="str">
        <f>VLOOKUP(A246,强测!$A$1:$C$333,3,FALSE)</f>
        <v>纪一鹏</v>
      </c>
      <c r="D246" s="29">
        <f>VLOOKUP(A246,exp!$A$1:$R$333,18,FALSE)</f>
        <v>24.2465679884121</v>
      </c>
      <c r="E246" s="28">
        <v>543.0942</v>
      </c>
      <c r="F246" s="28">
        <f>VLOOKUP(A246,作业提交情况!$A$1:$Q$333,17,FALSE)</f>
        <v>2</v>
      </c>
      <c r="G246" s="29">
        <f>VLOOKUP(A246,blog!$A$1:$G$333,6,FALSE)</f>
        <v>374</v>
      </c>
      <c r="H246" s="29">
        <f>D246+E246/12*0.6+G246/4*0.1</f>
        <v>60.7512779884121</v>
      </c>
      <c r="I246" s="28">
        <f>MIN(10,VLOOKUP(A246,研讨课!$A$2:$H$330,8,FALSE))</f>
        <v>0</v>
      </c>
      <c r="J246" s="28">
        <v>0.970873786407767</v>
      </c>
      <c r="K246" s="28">
        <f>0</f>
        <v>0</v>
      </c>
      <c r="L246" s="28">
        <f>VLOOKUP(A246,Pre加分!$A$1:$J$333,10,FALSE)</f>
        <v>1</v>
      </c>
      <c r="M246" s="29">
        <f>MIN(5,0.4*I246+0.01*J246+K246+L246)</f>
        <v>1.00970873786408</v>
      </c>
      <c r="N246" s="29">
        <f>M246+H246</f>
        <v>61.7609867262762</v>
      </c>
      <c r="O246" s="26">
        <f t="shared" si="3"/>
        <v>62</v>
      </c>
    </row>
    <row r="247" spans="1:15">
      <c r="A247" s="28">
        <v>18373388</v>
      </c>
      <c r="B247" s="28" t="s">
        <v>260</v>
      </c>
      <c r="C247" s="28" t="str">
        <f>VLOOKUP(A247,强测!$A$1:$C$333,3,FALSE)</f>
        <v>纪一鹏</v>
      </c>
      <c r="D247" s="29">
        <f>VLOOKUP(A247,exp!$A$1:$R$333,18,FALSE)</f>
        <v>25.220334748364</v>
      </c>
      <c r="E247" s="28">
        <v>479.8456</v>
      </c>
      <c r="F247" s="28">
        <f>VLOOKUP(A247,作业提交情况!$A$1:$Q$333,17,FALSE)</f>
        <v>3</v>
      </c>
      <c r="G247" s="29">
        <f>VLOOKUP(A247,blog!$A$1:$G$333,6,FALSE)</f>
        <v>335</v>
      </c>
      <c r="H247" s="29">
        <f>D247+E247/12*0.6+G247/4*0.1</f>
        <v>57.587614748364</v>
      </c>
      <c r="I247" s="28">
        <f>MIN(10,VLOOKUP(A247,研讨课!$A$2:$H$330,8,FALSE))</f>
        <v>5</v>
      </c>
      <c r="J247" s="28">
        <v>20.3883495145631</v>
      </c>
      <c r="K247" s="28">
        <f>0</f>
        <v>0</v>
      </c>
      <c r="L247" s="28">
        <f>VLOOKUP(A247,Pre加分!$A$1:$J$333,10,FALSE)</f>
        <v>1</v>
      </c>
      <c r="M247" s="29">
        <f>MIN(5,0.4*I247+0.01*J247+K247+L247)</f>
        <v>3.20388349514563</v>
      </c>
      <c r="N247" s="29">
        <f>M247+H247</f>
        <v>60.7914982435096</v>
      </c>
      <c r="O247" s="26">
        <f t="shared" si="3"/>
        <v>61</v>
      </c>
    </row>
    <row r="248" spans="1:15">
      <c r="A248" s="28">
        <v>18231161</v>
      </c>
      <c r="B248" s="28" t="s">
        <v>261</v>
      </c>
      <c r="C248" s="28" t="str">
        <f>VLOOKUP(A248,强测!$A$1:$C$333,3,FALSE)</f>
        <v>纪一鹏</v>
      </c>
      <c r="D248" s="29">
        <f>VLOOKUP(A248,exp!$A$1:$R$333,18,FALSE)</f>
        <v>14.3249901477059</v>
      </c>
      <c r="E248" s="28">
        <v>808.1399</v>
      </c>
      <c r="F248" s="28">
        <f>VLOOKUP(A248,作业提交情况!$A$1:$Q$333,17,FALSE)</f>
        <v>0</v>
      </c>
      <c r="G248" s="29">
        <f>VLOOKUP(A248,blog!$A$1:$G$333,6,FALSE)</f>
        <v>239.5</v>
      </c>
      <c r="H248" s="29">
        <f>D248+E248/12*0.6+G248/4*0.1</f>
        <v>60.7194851477059</v>
      </c>
      <c r="I248" s="28">
        <f>MIN(10,VLOOKUP(A248,研讨课!$A$2:$H$330,8,FALSE))</f>
        <v>0</v>
      </c>
      <c r="J248" s="28">
        <v>0</v>
      </c>
      <c r="K248" s="28">
        <f>0</f>
        <v>0</v>
      </c>
      <c r="L248" s="28">
        <f>VLOOKUP(A248,Pre加分!$A$1:$J$333,10,FALSE)</f>
        <v>0</v>
      </c>
      <c r="M248" s="29">
        <f>MIN(5,0.4*I248+0.01*J248+K248+L248)</f>
        <v>0</v>
      </c>
      <c r="N248" s="29">
        <f>M248+H248</f>
        <v>60.7194851477059</v>
      </c>
      <c r="O248" s="26">
        <f t="shared" si="3"/>
        <v>61</v>
      </c>
    </row>
    <row r="249" spans="1:15">
      <c r="A249" s="28">
        <v>16061051</v>
      </c>
      <c r="B249" s="28" t="s">
        <v>262</v>
      </c>
      <c r="C249" s="28" t="str">
        <f>VLOOKUP(A249,强测!$A$1:$C$333,3,FALSE)</f>
        <v>诸彤宇</v>
      </c>
      <c r="D249" s="29">
        <f>VLOOKUP(A249,exp!$A$1:$R$333,18,FALSE)</f>
        <v>23.7001400567152</v>
      </c>
      <c r="E249" s="28">
        <v>554.3739</v>
      </c>
      <c r="F249" s="28">
        <f>VLOOKUP(A249,作业提交情况!$A$1:$Q$333,17,FALSE)</f>
        <v>2</v>
      </c>
      <c r="G249" s="29">
        <f>VLOOKUP(A249,blog!$A$1:$G$333,6,FALSE)</f>
        <v>322</v>
      </c>
      <c r="H249" s="29">
        <f>D249+E249/12*0.6+G249/4*0.1</f>
        <v>59.4688350567152</v>
      </c>
      <c r="I249" s="28">
        <f>MIN(10,VLOOKUP(A249,研讨课!$A$2:$H$330,8,FALSE))</f>
        <v>0</v>
      </c>
      <c r="J249" s="28">
        <v>0</v>
      </c>
      <c r="K249" s="28">
        <f>0</f>
        <v>0</v>
      </c>
      <c r="L249" s="28">
        <f>VLOOKUP(A249,Pre加分!$A$1:$J$333,10,FALSE)</f>
        <v>0</v>
      </c>
      <c r="M249" s="29">
        <f>MIN(5,0.4*I249+0.01*J249+K249+L249)</f>
        <v>0</v>
      </c>
      <c r="N249" s="29">
        <f>M249+H249</f>
        <v>59.4688350567152</v>
      </c>
      <c r="O249" s="26">
        <f t="shared" si="3"/>
        <v>59</v>
      </c>
    </row>
    <row r="250" spans="1:15">
      <c r="A250" s="28">
        <v>18373674</v>
      </c>
      <c r="B250" s="28" t="s">
        <v>263</v>
      </c>
      <c r="C250" s="28" t="str">
        <f>VLOOKUP(A250,强测!$A$1:$C$333,3,FALSE)</f>
        <v>荣文戈</v>
      </c>
      <c r="D250" s="29">
        <f>VLOOKUP(A250,exp!$A$1:$R$333,18,FALSE)</f>
        <v>22.9328483667959</v>
      </c>
      <c r="E250" s="28">
        <v>564.493</v>
      </c>
      <c r="F250" s="28">
        <f>VLOOKUP(A250,作业提交情况!$A$1:$Q$333,17,FALSE)</f>
        <v>4</v>
      </c>
      <c r="G250" s="29">
        <f>VLOOKUP(A250,blog!$A$1:$G$333,6,FALSE)</f>
        <v>266</v>
      </c>
      <c r="H250" s="29">
        <f>D250+E250/12*0.6+G250/4*0.1</f>
        <v>57.8074983667959</v>
      </c>
      <c r="I250" s="28">
        <f>MIN(10,VLOOKUP(A250,研讨课!$A$2:$H$330,8,FALSE))</f>
        <v>0</v>
      </c>
      <c r="J250" s="28">
        <v>0</v>
      </c>
      <c r="K250" s="28">
        <f>0</f>
        <v>0</v>
      </c>
      <c r="L250" s="28">
        <f>VLOOKUP(A250,Pre加分!$A$1:$J$333,10,FALSE)</f>
        <v>1</v>
      </c>
      <c r="M250" s="29">
        <f>MIN(5,0.4*I250+0.01*J250+K250+L250)</f>
        <v>1</v>
      </c>
      <c r="N250" s="29">
        <f>M250+H250</f>
        <v>58.8074983667959</v>
      </c>
      <c r="O250" s="26">
        <f t="shared" si="3"/>
        <v>59</v>
      </c>
    </row>
    <row r="251" s="25" customFormat="1" spans="1:110">
      <c r="A251" s="28">
        <v>18231091</v>
      </c>
      <c r="B251" s="28" t="s">
        <v>264</v>
      </c>
      <c r="C251" s="28" t="str">
        <f>VLOOKUP(A251,强测!$A$1:$C$333,3,FALSE)</f>
        <v>王旭</v>
      </c>
      <c r="D251" s="29">
        <f>VLOOKUP(A251,exp!$A$1:$R$333,18,FALSE)</f>
        <v>12.2424508009505</v>
      </c>
      <c r="E251" s="28">
        <v>745.5509</v>
      </c>
      <c r="F251" s="28">
        <f>VLOOKUP(A251,作业提交情况!$A$1:$Q$333,17,FALSE)</f>
        <v>0</v>
      </c>
      <c r="G251" s="29">
        <f>VLOOKUP(A251,blog!$A$1:$G$333,6,FALSE)</f>
        <v>338.2</v>
      </c>
      <c r="H251" s="29">
        <f>D251+E251/12*0.6+G251/4*0.1</f>
        <v>57.9749958009505</v>
      </c>
      <c r="I251" s="28">
        <f>MIN(10,VLOOKUP(A251,研讨课!$A$2:$H$330,8,FALSE))</f>
        <v>1</v>
      </c>
      <c r="J251" s="28">
        <v>0</v>
      </c>
      <c r="K251" s="28">
        <f>0</f>
        <v>0</v>
      </c>
      <c r="L251" s="28">
        <f>VLOOKUP(A251,Pre加分!$A$1:$J$333,10,FALSE)</f>
        <v>0</v>
      </c>
      <c r="M251" s="29">
        <f>MIN(5,0.4*I251+0.01*J251+K251+L251)</f>
        <v>0.4</v>
      </c>
      <c r="N251" s="29">
        <f>M251+H251</f>
        <v>58.3749958009505</v>
      </c>
      <c r="O251" s="26">
        <f t="shared" si="3"/>
        <v>58</v>
      </c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6"/>
      <c r="CM251" s="26"/>
      <c r="CN251" s="26"/>
      <c r="CO251" s="26"/>
      <c r="CP251" s="26"/>
      <c r="CQ251" s="26"/>
      <c r="CR251" s="26"/>
      <c r="CS251" s="26"/>
      <c r="CT251" s="26"/>
      <c r="CU251" s="26"/>
      <c r="CV251" s="26"/>
      <c r="CW251" s="26"/>
      <c r="CX251" s="26"/>
      <c r="CY251" s="26"/>
      <c r="CZ251" s="26"/>
      <c r="DA251" s="26"/>
      <c r="DB251" s="26"/>
      <c r="DC251" s="26"/>
      <c r="DD251" s="26"/>
      <c r="DE251" s="26"/>
      <c r="DF251" s="26"/>
    </row>
    <row r="252" s="25" customFormat="1" spans="1:110">
      <c r="A252" s="28">
        <v>18373358</v>
      </c>
      <c r="B252" s="28" t="s">
        <v>265</v>
      </c>
      <c r="C252" s="28" t="str">
        <f>VLOOKUP(A252,强测!$A$1:$C$333,3,FALSE)</f>
        <v>诸彤宇</v>
      </c>
      <c r="D252" s="29">
        <f>VLOOKUP(A252,exp!$A$1:$R$333,18,FALSE)</f>
        <v>22.4903084733235</v>
      </c>
      <c r="E252" s="28">
        <v>500.343</v>
      </c>
      <c r="F252" s="28">
        <f>VLOOKUP(A252,作业提交情况!$A$1:$Q$333,17,FALSE)</f>
        <v>0</v>
      </c>
      <c r="G252" s="29">
        <f>VLOOKUP(A252,blog!$A$1:$G$333,6,FALSE)</f>
        <v>324.5</v>
      </c>
      <c r="H252" s="29">
        <f>D252+E252/12*0.6+G252/4*0.1</f>
        <v>55.6199584733235</v>
      </c>
      <c r="I252" s="28">
        <f>MIN(10,VLOOKUP(A252,研讨课!$A$2:$H$330,8,FALSE))</f>
        <v>2</v>
      </c>
      <c r="J252" s="28">
        <v>0.970873786407767</v>
      </c>
      <c r="K252" s="28">
        <f>0</f>
        <v>0</v>
      </c>
      <c r="L252" s="28">
        <f>VLOOKUP(A252,Pre加分!$A$1:$J$333,10,FALSE)</f>
        <v>1</v>
      </c>
      <c r="M252" s="29">
        <f>MIN(5,0.4*I252+0.01*J252+K252+L252)</f>
        <v>1.80970873786408</v>
      </c>
      <c r="N252" s="29">
        <f>M252+H252</f>
        <v>57.4296672111876</v>
      </c>
      <c r="O252" s="26">
        <f t="shared" si="3"/>
        <v>57</v>
      </c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  <c r="CQ252" s="26"/>
      <c r="CR252" s="26"/>
      <c r="CS252" s="26"/>
      <c r="CT252" s="26"/>
      <c r="CU252" s="26"/>
      <c r="CV252" s="26"/>
      <c r="CW252" s="26"/>
      <c r="CX252" s="26"/>
      <c r="CY252" s="26"/>
      <c r="CZ252" s="26"/>
      <c r="DA252" s="26"/>
      <c r="DB252" s="26"/>
      <c r="DC252" s="26"/>
      <c r="DD252" s="26"/>
      <c r="DE252" s="26"/>
      <c r="DF252" s="26"/>
    </row>
    <row r="253" spans="1:15">
      <c r="A253" s="30">
        <v>18373048</v>
      </c>
      <c r="B253" s="30" t="s">
        <v>266</v>
      </c>
      <c r="C253" s="30" t="str">
        <f>VLOOKUP(A253,强测!$A$1:$C$333,3,FALSE)</f>
        <v>纪一鹏</v>
      </c>
      <c r="D253" s="31">
        <f>VLOOKUP(A253,exp!$A$1:$R$333,18,FALSE)</f>
        <v>22.6181666697338</v>
      </c>
      <c r="E253" s="30">
        <v>548.8322</v>
      </c>
      <c r="F253" s="30">
        <f>VLOOKUP(A253,作业提交情况!$A$1:$Q$333,17,FALSE)</f>
        <v>3</v>
      </c>
      <c r="G253" s="31">
        <f>VLOOKUP(A253,blog!$A$1:$G$333,6,FALSE)</f>
        <v>291.7</v>
      </c>
      <c r="H253" s="31">
        <f>D253+E253/12*0.6+G253/4*0.1</f>
        <v>57.3522766697338</v>
      </c>
      <c r="I253" s="30">
        <f>MIN(10,VLOOKUP(A253,研讨课!$A$2:$H$330,8,FALSE))</f>
        <v>0</v>
      </c>
      <c r="J253" s="30">
        <v>0</v>
      </c>
      <c r="K253" s="30">
        <f>0</f>
        <v>0</v>
      </c>
      <c r="L253" s="30">
        <f>VLOOKUP(A253,Pre加分!$A$1:$J$333,10,FALSE)</f>
        <v>0</v>
      </c>
      <c r="M253" s="29">
        <f>MIN(5,0.4*I253+0.01*J253+K253+L253)</f>
        <v>0</v>
      </c>
      <c r="N253" s="31">
        <f>M253+H253</f>
        <v>57.3522766697338</v>
      </c>
      <c r="O253" s="26">
        <f t="shared" si="3"/>
        <v>57</v>
      </c>
    </row>
    <row r="254" spans="1:15">
      <c r="A254" s="28">
        <v>18373211</v>
      </c>
      <c r="B254" s="28" t="s">
        <v>267</v>
      </c>
      <c r="C254" s="28" t="str">
        <f>VLOOKUP(A254,强测!$A$1:$C$333,3,FALSE)</f>
        <v>诸彤宇</v>
      </c>
      <c r="D254" s="29">
        <f>VLOOKUP(A254,exp!$A$1:$R$333,18,FALSE)</f>
        <v>25.7476832412377</v>
      </c>
      <c r="E254" s="28">
        <v>466.0832</v>
      </c>
      <c r="F254" s="28">
        <f>VLOOKUP(A254,作业提交情况!$A$1:$Q$333,17,FALSE)</f>
        <v>4</v>
      </c>
      <c r="G254" s="29">
        <f>VLOOKUP(A254,blog!$A$1:$G$333,6,FALSE)</f>
        <v>257.6</v>
      </c>
      <c r="H254" s="29">
        <f>D254+E254/12*0.6+G254/4*0.1</f>
        <v>55.4918432412377</v>
      </c>
      <c r="I254" s="28">
        <f>MIN(10,VLOOKUP(A254,研讨课!$A$2:$H$330,8,FALSE))</f>
        <v>0</v>
      </c>
      <c r="J254" s="28">
        <v>0</v>
      </c>
      <c r="K254" s="28">
        <f>0</f>
        <v>0</v>
      </c>
      <c r="L254" s="28">
        <f>VLOOKUP(A254,Pre加分!$A$1:$J$333,10,FALSE)</f>
        <v>1</v>
      </c>
      <c r="M254" s="29">
        <f>MIN(5,0.4*I254+0.01*J254+K254+L254)</f>
        <v>1</v>
      </c>
      <c r="N254" s="29">
        <f>M254+H254</f>
        <v>56.4918432412377</v>
      </c>
      <c r="O254" s="26">
        <f t="shared" si="3"/>
        <v>56</v>
      </c>
    </row>
    <row r="255" spans="1:15">
      <c r="A255" s="28">
        <v>17373153</v>
      </c>
      <c r="B255" s="28" t="s">
        <v>268</v>
      </c>
      <c r="C255" s="28" t="str">
        <f>VLOOKUP(A255,强测!$A$1:$C$333,3,FALSE)</f>
        <v>荣文戈</v>
      </c>
      <c r="D255" s="29">
        <f>VLOOKUP(A255,exp!$A$1:$R$333,18,FALSE)</f>
        <v>23.558299193251</v>
      </c>
      <c r="E255" s="28">
        <v>470.6871</v>
      </c>
      <c r="F255" s="28">
        <f>VLOOKUP(A255,作业提交情况!$A$1:$Q$333,17,FALSE)</f>
        <v>1</v>
      </c>
      <c r="G255" s="29">
        <f>VLOOKUP(A255,blog!$A$1:$G$333,6,FALSE)</f>
        <v>299.7</v>
      </c>
      <c r="H255" s="29">
        <f>D255+E255/12*0.6+G255/4*0.1</f>
        <v>54.585154193251</v>
      </c>
      <c r="I255" s="28">
        <f>MIN(10,VLOOKUP(A255,研讨课!$A$2:$H$330,8,FALSE))</f>
        <v>0</v>
      </c>
      <c r="J255" s="28">
        <v>0</v>
      </c>
      <c r="K255" s="28">
        <f>0</f>
        <v>0</v>
      </c>
      <c r="L255" s="28">
        <f>VLOOKUP(A255,Pre加分!$A$1:$J$333,10,FALSE)</f>
        <v>0</v>
      </c>
      <c r="M255" s="29">
        <f>MIN(5,0.4*I255+0.01*J255+K255+L255)</f>
        <v>0</v>
      </c>
      <c r="N255" s="29">
        <f>M255+H255</f>
        <v>54.585154193251</v>
      </c>
      <c r="O255" s="26">
        <f t="shared" si="3"/>
        <v>55</v>
      </c>
    </row>
    <row r="256" spans="1:15">
      <c r="A256" s="32">
        <v>18375235</v>
      </c>
      <c r="B256" s="32" t="s">
        <v>269</v>
      </c>
      <c r="C256" s="32" t="str">
        <f>VLOOKUP(A256,强测!$A$1:$C$333,3,FALSE)</f>
        <v>纪一鹏</v>
      </c>
      <c r="D256" s="33">
        <f>VLOOKUP(A256,exp!$A$1:$R$333,18,FALSE)</f>
        <v>20.6736292928243</v>
      </c>
      <c r="E256" s="32">
        <v>458.1064</v>
      </c>
      <c r="F256" s="32">
        <f>VLOOKUP(A256,作业提交情况!$A$1:$Q$333,17,FALSE)</f>
        <v>4</v>
      </c>
      <c r="G256" s="33">
        <f>VLOOKUP(A256,blog!$A$1:$G$333,6,FALSE)</f>
        <v>294.5</v>
      </c>
      <c r="H256" s="33">
        <f>D256+E256/12*0.6+G256/4*0.1</f>
        <v>50.9414492928243</v>
      </c>
      <c r="I256" s="32">
        <f>MIN(10,VLOOKUP(A256,研讨课!$A$2:$H$330,8,FALSE))</f>
        <v>0</v>
      </c>
      <c r="J256" s="32">
        <v>0</v>
      </c>
      <c r="K256" s="32">
        <f>0</f>
        <v>0</v>
      </c>
      <c r="L256" s="32">
        <f>VLOOKUP(A256,Pre加分!$A$1:$J$333,10,FALSE)</f>
        <v>1</v>
      </c>
      <c r="M256" s="29">
        <f>MIN(5,0.4*I256+0.01*J256+K256+L256)</f>
        <v>1</v>
      </c>
      <c r="N256" s="33">
        <f>M256+H256</f>
        <v>51.9414492928243</v>
      </c>
      <c r="O256" s="26">
        <f t="shared" si="3"/>
        <v>52</v>
      </c>
    </row>
    <row r="257" spans="1:15">
      <c r="A257" s="28">
        <v>16061069</v>
      </c>
      <c r="B257" s="28" t="s">
        <v>270</v>
      </c>
      <c r="C257" s="28" t="str">
        <f>VLOOKUP(A257,强测!$A$1:$C$333,3,FALSE)</f>
        <v>荣文戈</v>
      </c>
      <c r="D257" s="29">
        <f>VLOOKUP(A257,exp!$A$1:$R$333,18,FALSE)</f>
        <v>22.0679597682827</v>
      </c>
      <c r="E257" s="28">
        <v>439.8753</v>
      </c>
      <c r="F257" s="28">
        <f>VLOOKUP(A257,作业提交情况!$A$1:$Q$333,17,FALSE)</f>
        <v>2</v>
      </c>
      <c r="G257" s="29">
        <f>VLOOKUP(A257,blog!$A$1:$G$333,6,FALSE)</f>
        <v>264.8</v>
      </c>
      <c r="H257" s="29">
        <f>D257+E257/12*0.6+G257/4*0.1</f>
        <v>50.6817247682827</v>
      </c>
      <c r="I257" s="28">
        <f>MIN(10,VLOOKUP(A257,研讨课!$A$2:$H$330,8,FALSE))</f>
        <v>1.5</v>
      </c>
      <c r="J257" s="28">
        <v>10.6796116504854</v>
      </c>
      <c r="K257" s="28">
        <f>0</f>
        <v>0</v>
      </c>
      <c r="L257" s="28">
        <f>VLOOKUP(A257,Pre加分!$A$1:$J$333,10,FALSE)</f>
        <v>0</v>
      </c>
      <c r="M257" s="29">
        <f>MIN(5,0.4*I257+0.01*J257+K257+L257)</f>
        <v>0.706796116504854</v>
      </c>
      <c r="N257" s="29">
        <f>M257+H257</f>
        <v>51.3885208847876</v>
      </c>
      <c r="O257" s="26">
        <f t="shared" si="3"/>
        <v>51</v>
      </c>
    </row>
    <row r="258" spans="1:15">
      <c r="A258" s="28">
        <v>18373018</v>
      </c>
      <c r="B258" s="28" t="s">
        <v>271</v>
      </c>
      <c r="C258" s="28" t="str">
        <f>VLOOKUP(A258,强测!$A$1:$C$333,3,FALSE)</f>
        <v>王旭</v>
      </c>
      <c r="D258" s="29">
        <f>VLOOKUP(A258,exp!$A$1:$R$333,18,FALSE)</f>
        <v>19.8402430438396</v>
      </c>
      <c r="E258" s="28">
        <v>409.331</v>
      </c>
      <c r="F258" s="28">
        <f>VLOOKUP(A258,作业提交情况!$A$1:$Q$333,17,FALSE)</f>
        <v>5</v>
      </c>
      <c r="G258" s="29">
        <f>VLOOKUP(A258,blog!$A$1:$G$333,6,FALSE)</f>
        <v>334</v>
      </c>
      <c r="H258" s="29">
        <f>D258+E258/12*0.6+G258/4*0.1</f>
        <v>48.6567930438396</v>
      </c>
      <c r="I258" s="28">
        <f>MIN(10,VLOOKUP(A258,研讨课!$A$2:$H$330,8,FALSE))</f>
        <v>3</v>
      </c>
      <c r="J258" s="28">
        <v>0</v>
      </c>
      <c r="K258" s="28">
        <f>0</f>
        <v>0</v>
      </c>
      <c r="L258" s="28">
        <f>VLOOKUP(A258,Pre加分!$A$1:$J$333,10,FALSE)</f>
        <v>1</v>
      </c>
      <c r="M258" s="29">
        <f>MIN(5,0.4*I258+0.01*J258+K258+L258)</f>
        <v>2.2</v>
      </c>
      <c r="N258" s="29">
        <f>M258+H258</f>
        <v>50.8567930438396</v>
      </c>
      <c r="O258" s="26">
        <f t="shared" si="3"/>
        <v>51</v>
      </c>
    </row>
    <row r="259" spans="1:15">
      <c r="A259" s="28">
        <v>17373190</v>
      </c>
      <c r="B259" s="28" t="s">
        <v>272</v>
      </c>
      <c r="C259" s="28" t="str">
        <f>VLOOKUP(A259,强测!$A$1:$C$333,3,FALSE)</f>
        <v>荣文戈</v>
      </c>
      <c r="D259" s="29">
        <f>VLOOKUP(A259,exp!$A$1:$R$333,18,FALSE)</f>
        <v>19.8301558907067</v>
      </c>
      <c r="E259" s="28">
        <v>489.9658</v>
      </c>
      <c r="F259" s="28">
        <f>VLOOKUP(A259,作业提交情况!$A$1:$Q$333,17,FALSE)</f>
        <v>4</v>
      </c>
      <c r="G259" s="29">
        <f>VLOOKUP(A259,blog!$A$1:$G$333,6,FALSE)</f>
        <v>259.5</v>
      </c>
      <c r="H259" s="29">
        <f>D259+E259/12*0.6+G259/4*0.1</f>
        <v>50.8159458907067</v>
      </c>
      <c r="I259" s="28">
        <f>MIN(10,VLOOKUP(A259,研讨课!$A$2:$H$330,8,FALSE))</f>
        <v>0</v>
      </c>
      <c r="J259" s="28">
        <v>0</v>
      </c>
      <c r="K259" s="28">
        <f>0</f>
        <v>0</v>
      </c>
      <c r="L259" s="28">
        <f>VLOOKUP(A259,Pre加分!$A$1:$J$333,10,FALSE)</f>
        <v>0</v>
      </c>
      <c r="M259" s="29">
        <f>MIN(5,0.4*I259+0.01*J259+K259+L259)</f>
        <v>0</v>
      </c>
      <c r="N259" s="29">
        <f>M259+H259</f>
        <v>50.8159458907067</v>
      </c>
      <c r="O259" s="26">
        <f t="shared" ref="O259:O322" si="4">MIN(99,INT(N259+0.5))</f>
        <v>51</v>
      </c>
    </row>
    <row r="260" spans="1:15">
      <c r="A260" s="28">
        <v>16061184</v>
      </c>
      <c r="B260" s="28" t="s">
        <v>273</v>
      </c>
      <c r="C260" s="28" t="str">
        <f>VLOOKUP(A260,强测!$A$1:$C$333,3,FALSE)</f>
        <v>荣文戈</v>
      </c>
      <c r="D260" s="29">
        <f>VLOOKUP(A260,exp!$A$1:$R$333,18,FALSE)</f>
        <v>21.5317787171307</v>
      </c>
      <c r="E260" s="28">
        <v>420.0057</v>
      </c>
      <c r="F260" s="28">
        <f>VLOOKUP(A260,作业提交情况!$A$1:$Q$333,17,FALSE)</f>
        <v>3</v>
      </c>
      <c r="G260" s="29">
        <f>VLOOKUP(A260,blog!$A$1:$G$333,6,FALSE)</f>
        <v>324.9</v>
      </c>
      <c r="H260" s="29">
        <f>D260+E260/12*0.6+G260/4*0.1</f>
        <v>50.6545637171307</v>
      </c>
      <c r="I260" s="28">
        <f>MIN(10,VLOOKUP(A260,研讨课!$A$2:$H$330,8,FALSE))</f>
        <v>0</v>
      </c>
      <c r="J260" s="28">
        <v>0</v>
      </c>
      <c r="K260" s="28">
        <f>0</f>
        <v>0</v>
      </c>
      <c r="L260" s="28">
        <f>VLOOKUP(A260,Pre加分!$A$1:$J$333,10,FALSE)</f>
        <v>0</v>
      </c>
      <c r="M260" s="29">
        <f>MIN(5,0.4*I260+0.01*J260+K260+L260)</f>
        <v>0</v>
      </c>
      <c r="N260" s="29">
        <f>M260+H260</f>
        <v>50.6545637171307</v>
      </c>
      <c r="O260" s="26">
        <f t="shared" si="4"/>
        <v>51</v>
      </c>
    </row>
    <row r="261" spans="1:15">
      <c r="A261" s="28">
        <v>17231143</v>
      </c>
      <c r="B261" s="28" t="s">
        <v>274</v>
      </c>
      <c r="C261" s="28" t="str">
        <f>VLOOKUP(A261,强测!$A$1:$C$333,3,FALSE)</f>
        <v>吴际</v>
      </c>
      <c r="D261" s="29">
        <f>VLOOKUP(A261,exp!$A$1:$R$333,18,FALSE)</f>
        <v>23.0352792186444</v>
      </c>
      <c r="E261" s="28">
        <v>384.6251</v>
      </c>
      <c r="F261" s="28">
        <f>VLOOKUP(A261,作业提交情况!$A$1:$Q$333,17,FALSE)</f>
        <v>4</v>
      </c>
      <c r="G261" s="29">
        <f>VLOOKUP(A261,blog!$A$1:$G$333,6,FALSE)</f>
        <v>274.5</v>
      </c>
      <c r="H261" s="29">
        <f>D261+E261/12*0.6+G261/4*0.1</f>
        <v>49.1290342186444</v>
      </c>
      <c r="I261" s="28">
        <f>MIN(10,VLOOKUP(A261,研讨课!$A$2:$H$330,8,FALSE))</f>
        <v>2</v>
      </c>
      <c r="J261" s="28">
        <v>0</v>
      </c>
      <c r="K261" s="28">
        <f>0</f>
        <v>0</v>
      </c>
      <c r="L261" s="28">
        <f>VLOOKUP(A261,Pre加分!$A$1:$J$333,10,FALSE)</f>
        <v>0</v>
      </c>
      <c r="M261" s="29">
        <f>MIN(5,0.4*I261+0.01*J261+K261+L261)</f>
        <v>0.8</v>
      </c>
      <c r="N261" s="29">
        <f>M261+H261</f>
        <v>49.9290342186444</v>
      </c>
      <c r="O261" s="26">
        <f t="shared" si="4"/>
        <v>50</v>
      </c>
    </row>
    <row r="262" spans="1:15">
      <c r="A262" s="28">
        <v>18373614</v>
      </c>
      <c r="B262" s="28" t="s">
        <v>275</v>
      </c>
      <c r="C262" s="28" t="str">
        <f>VLOOKUP(A262,强测!$A$1:$C$333,3,FALSE)</f>
        <v>纪一鹏</v>
      </c>
      <c r="D262" s="29">
        <f>VLOOKUP(A262,exp!$A$1:$R$333,18,FALSE)</f>
        <v>21.9878004022228</v>
      </c>
      <c r="E262" s="28">
        <v>348.233</v>
      </c>
      <c r="F262" s="28">
        <f>VLOOKUP(A262,作业提交情况!$A$1:$Q$333,17,FALSE)</f>
        <v>4</v>
      </c>
      <c r="G262" s="29">
        <f>VLOOKUP(A262,blog!$A$1:$G$333,6,FALSE)</f>
        <v>353.8</v>
      </c>
      <c r="H262" s="29">
        <f>D262+E262/12*0.6+G262/4*0.1</f>
        <v>48.2444504022228</v>
      </c>
      <c r="I262" s="28">
        <f>MIN(10,VLOOKUP(A262,研讨课!$A$2:$H$330,8,FALSE))</f>
        <v>0</v>
      </c>
      <c r="J262" s="28">
        <v>0</v>
      </c>
      <c r="K262" s="28">
        <f>0</f>
        <v>0</v>
      </c>
      <c r="L262" s="28">
        <f>VLOOKUP(A262,Pre加分!$A$1:$J$333,10,FALSE)</f>
        <v>1</v>
      </c>
      <c r="M262" s="29">
        <f>MIN(5,0.4*I262+0.01*J262+K262+L262)</f>
        <v>1</v>
      </c>
      <c r="N262" s="29">
        <f>M262+H262</f>
        <v>49.2444504022228</v>
      </c>
      <c r="O262" s="26">
        <f t="shared" si="4"/>
        <v>49</v>
      </c>
    </row>
    <row r="263" spans="1:15">
      <c r="A263" s="32">
        <v>15061168</v>
      </c>
      <c r="B263" s="32" t="s">
        <v>276</v>
      </c>
      <c r="C263" s="32" t="str">
        <f>VLOOKUP(A263,强测!$A$1:$C$333,3,FALSE)</f>
        <v>荣文戈</v>
      </c>
      <c r="D263" s="33">
        <f>VLOOKUP(A263,exp!$A$1:$R$333,18,FALSE)</f>
        <v>16.0854426757397</v>
      </c>
      <c r="E263" s="32">
        <v>556.2443</v>
      </c>
      <c r="F263" s="32">
        <f>VLOOKUP(A263,作业提交情况!$A$1:$Q$333,17,FALSE)</f>
        <v>1</v>
      </c>
      <c r="G263" s="33">
        <f>VLOOKUP(A263,blog!$A$1:$G$333,6,FALSE)</f>
        <v>204</v>
      </c>
      <c r="H263" s="33">
        <f>D263+E263/12*0.6+G263/4*0.1</f>
        <v>48.9976576757397</v>
      </c>
      <c r="I263" s="32">
        <f>MIN(10,VLOOKUP(A263,研讨课!$A$2:$H$330,8,FALSE))</f>
        <v>0</v>
      </c>
      <c r="J263" s="32">
        <v>0</v>
      </c>
      <c r="K263" s="32">
        <f>0</f>
        <v>0</v>
      </c>
      <c r="L263" s="32">
        <f>VLOOKUP(A263,Pre加分!$A$1:$J$333,10,FALSE)</f>
        <v>0</v>
      </c>
      <c r="M263" s="29">
        <f>MIN(5,0.4*I263+0.01*J263+K263+L263)</f>
        <v>0</v>
      </c>
      <c r="N263" s="33">
        <f>M263+H263</f>
        <v>48.9976576757397</v>
      </c>
      <c r="O263" s="26">
        <f t="shared" si="4"/>
        <v>49</v>
      </c>
    </row>
    <row r="264" spans="1:15">
      <c r="A264" s="28">
        <v>16061190</v>
      </c>
      <c r="B264" s="28" t="s">
        <v>277</v>
      </c>
      <c r="C264" s="28" t="str">
        <f>VLOOKUP(A264,强测!$A$1:$C$333,3,FALSE)</f>
        <v>荣文戈</v>
      </c>
      <c r="D264" s="29">
        <f>VLOOKUP(A264,exp!$A$1:$R$333,18,FALSE)</f>
        <v>20.1565096797923</v>
      </c>
      <c r="E264" s="28">
        <v>435.9343</v>
      </c>
      <c r="F264" s="28">
        <f>VLOOKUP(A264,作业提交情况!$A$1:$Q$333,17,FALSE)</f>
        <v>2</v>
      </c>
      <c r="G264" s="29">
        <f>VLOOKUP(A264,blog!$A$1:$G$333,6,FALSE)</f>
        <v>278.8</v>
      </c>
      <c r="H264" s="29">
        <f>D264+E264/12*0.6+G264/4*0.1</f>
        <v>48.9232246797923</v>
      </c>
      <c r="I264" s="28">
        <f>MIN(10,VLOOKUP(A264,研讨课!$A$2:$H$330,8,FALSE))</f>
        <v>0</v>
      </c>
      <c r="J264" s="28">
        <v>0.970873786407767</v>
      </c>
      <c r="K264" s="28">
        <f>0</f>
        <v>0</v>
      </c>
      <c r="L264" s="28">
        <f>VLOOKUP(A264,Pre加分!$A$1:$J$333,10,FALSE)</f>
        <v>0</v>
      </c>
      <c r="M264" s="29">
        <f>MIN(5,0.4*I264+0.01*J264+K264+L264)</f>
        <v>0.00970873786407767</v>
      </c>
      <c r="N264" s="29">
        <f>M264+H264</f>
        <v>48.9329334176564</v>
      </c>
      <c r="O264" s="26">
        <f t="shared" si="4"/>
        <v>49</v>
      </c>
    </row>
    <row r="265" spans="1:15">
      <c r="A265" s="28">
        <v>18231121</v>
      </c>
      <c r="B265" s="28" t="s">
        <v>278</v>
      </c>
      <c r="C265" s="28" t="str">
        <f>VLOOKUP(A265,强测!$A$1:$C$333,3,FALSE)</f>
        <v>王旭</v>
      </c>
      <c r="D265" s="29">
        <f>VLOOKUP(A265,exp!$A$1:$R$333,18,FALSE)</f>
        <v>20.4561428325017</v>
      </c>
      <c r="E265" s="28">
        <v>358.6256</v>
      </c>
      <c r="F265" s="28">
        <f>VLOOKUP(A265,作业提交情况!$A$1:$Q$333,17,FALSE)</f>
        <v>4</v>
      </c>
      <c r="G265" s="29">
        <f>VLOOKUP(A265,blog!$A$1:$G$333,6,FALSE)</f>
        <v>343</v>
      </c>
      <c r="H265" s="29">
        <f>D265+E265/12*0.6+G265/4*0.1</f>
        <v>46.9624228325017</v>
      </c>
      <c r="I265" s="28">
        <f>MIN(10,VLOOKUP(A265,研讨课!$A$2:$H$330,8,FALSE))</f>
        <v>0</v>
      </c>
      <c r="J265" s="28">
        <v>0.970873786407767</v>
      </c>
      <c r="K265" s="28">
        <f>0</f>
        <v>0</v>
      </c>
      <c r="L265" s="28">
        <f>VLOOKUP(A265,Pre加分!$A$1:$J$333,10,FALSE)</f>
        <v>1</v>
      </c>
      <c r="M265" s="29">
        <f>MIN(5,0.4*I265+0.01*J265+K265+L265)</f>
        <v>1.00970873786408</v>
      </c>
      <c r="N265" s="29">
        <f>M265+H265</f>
        <v>47.9721315703658</v>
      </c>
      <c r="O265" s="26">
        <f t="shared" si="4"/>
        <v>48</v>
      </c>
    </row>
    <row r="266" s="24" customFormat="1" spans="1:110">
      <c r="A266" s="28">
        <v>17231103</v>
      </c>
      <c r="B266" s="28" t="s">
        <v>279</v>
      </c>
      <c r="C266" s="28" t="str">
        <f>VLOOKUP(A266,强测!$A$1:$C$333,3,FALSE)</f>
        <v>纪一鹏</v>
      </c>
      <c r="D266" s="29">
        <f>VLOOKUP(A266,exp!$A$1:$R$333,18,FALSE)</f>
        <v>21.3446205776982</v>
      </c>
      <c r="E266" s="28">
        <v>288.586199999999</v>
      </c>
      <c r="F266" s="28">
        <f>VLOOKUP(A266,作业提交情况!$A$1:$Q$333,17,FALSE)</f>
        <v>6</v>
      </c>
      <c r="G266" s="29">
        <f>VLOOKUP(A266,blog!$A$1:$G$333,6,FALSE)</f>
        <v>262</v>
      </c>
      <c r="H266" s="29">
        <f>D266+E266/12*0.6+G266/4*0.1</f>
        <v>42.3239305776981</v>
      </c>
      <c r="I266" s="28">
        <f>MIN(10,VLOOKUP(A266,研讨课!$A$2:$H$330,8,FALSE))</f>
        <v>0</v>
      </c>
      <c r="J266" s="28">
        <v>4.85436893203883</v>
      </c>
      <c r="K266" s="28">
        <f>0</f>
        <v>0</v>
      </c>
      <c r="L266" s="28">
        <f>VLOOKUP(A266,Pre加分!$A$1:$J$333,10,FALSE)</f>
        <v>1</v>
      </c>
      <c r="M266" s="29">
        <f>MIN(5,0.4*I266+0.01*J266+K266+L266)</f>
        <v>1.04854368932039</v>
      </c>
      <c r="N266" s="29">
        <f>M266+H266</f>
        <v>43.3724742670185</v>
      </c>
      <c r="O266" s="26">
        <f t="shared" si="4"/>
        <v>43</v>
      </c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6"/>
      <c r="CM266" s="26"/>
      <c r="CN266" s="26"/>
      <c r="CO266" s="26"/>
      <c r="CP266" s="26"/>
      <c r="CQ266" s="26"/>
      <c r="CR266" s="26"/>
      <c r="CS266" s="26"/>
      <c r="CT266" s="26"/>
      <c r="CU266" s="26"/>
      <c r="CV266" s="26"/>
      <c r="CW266" s="26"/>
      <c r="CX266" s="26"/>
      <c r="CY266" s="26"/>
      <c r="CZ266" s="26"/>
      <c r="DA266" s="26"/>
      <c r="DB266" s="26"/>
      <c r="DC266" s="26"/>
      <c r="DD266" s="26"/>
      <c r="DE266" s="26"/>
      <c r="DF266" s="26"/>
    </row>
    <row r="267" spans="1:15">
      <c r="A267" s="28">
        <v>18373126</v>
      </c>
      <c r="B267" s="28" t="s">
        <v>280</v>
      </c>
      <c r="C267" s="28" t="str">
        <f>VLOOKUP(A267,强测!$A$1:$C$333,3,FALSE)</f>
        <v>荣文戈</v>
      </c>
      <c r="D267" s="29">
        <f>VLOOKUP(A267,exp!$A$1:$R$333,18,FALSE)</f>
        <v>21.7699805503745</v>
      </c>
      <c r="E267" s="28">
        <v>247.6672</v>
      </c>
      <c r="F267" s="28">
        <f>VLOOKUP(A267,作业提交情况!$A$1:$Q$333,17,FALSE)</f>
        <v>7</v>
      </c>
      <c r="G267" s="29">
        <f>VLOOKUP(A267,blog!$A$1:$G$333,6,FALSE)</f>
        <v>298.5</v>
      </c>
      <c r="H267" s="29">
        <f>D267+E267/12*0.6+G267/4*0.1</f>
        <v>41.6158405503745</v>
      </c>
      <c r="I267" s="28">
        <f>MIN(10,VLOOKUP(A267,研讨课!$A$2:$H$330,8,FALSE))</f>
        <v>0</v>
      </c>
      <c r="J267" s="28">
        <v>0</v>
      </c>
      <c r="K267" s="28">
        <f>0</f>
        <v>0</v>
      </c>
      <c r="L267" s="28">
        <f>VLOOKUP(A267,Pre加分!$A$1:$J$333,10,FALSE)</f>
        <v>1</v>
      </c>
      <c r="M267" s="29">
        <f>MIN(5,0.4*I267+0.01*J267+K267+L267)</f>
        <v>1</v>
      </c>
      <c r="N267" s="29">
        <f>M267+H267</f>
        <v>42.6158405503745</v>
      </c>
      <c r="O267" s="26">
        <f t="shared" si="4"/>
        <v>43</v>
      </c>
    </row>
    <row r="268" spans="1:15">
      <c r="A268" s="28">
        <v>17373128</v>
      </c>
      <c r="B268" s="28" t="s">
        <v>281</v>
      </c>
      <c r="C268" s="28" t="str">
        <f>VLOOKUP(A268,强测!$A$1:$C$333,3,FALSE)</f>
        <v>吴际</v>
      </c>
      <c r="D268" s="29">
        <f>VLOOKUP(A268,exp!$A$1:$R$333,18,FALSE)</f>
        <v>17.7117472159023</v>
      </c>
      <c r="E268" s="28">
        <v>310.889</v>
      </c>
      <c r="F268" s="28">
        <f>VLOOKUP(A268,作业提交情况!$A$1:$Q$333,17,FALSE)</f>
        <v>8</v>
      </c>
      <c r="G268" s="29">
        <f>VLOOKUP(A268,blog!$A$1:$G$333,6,FALSE)</f>
        <v>323.5</v>
      </c>
      <c r="H268" s="29">
        <f>D268+E268/12*0.6+G268/4*0.1</f>
        <v>41.3436972159023</v>
      </c>
      <c r="I268" s="28">
        <f>MIN(10,VLOOKUP(A268,研讨课!$A$2:$H$330,8,FALSE))</f>
        <v>2</v>
      </c>
      <c r="J268" s="28">
        <v>0</v>
      </c>
      <c r="K268" s="28">
        <f>0</f>
        <v>0</v>
      </c>
      <c r="L268" s="28">
        <f>VLOOKUP(A268,Pre加分!$A$1:$J$333,10,FALSE)</f>
        <v>0</v>
      </c>
      <c r="M268" s="29">
        <f>MIN(5,0.4*I268+0.01*J268+K268+L268)</f>
        <v>0.8</v>
      </c>
      <c r="N268" s="29">
        <f>M268+H268</f>
        <v>42.1436972159023</v>
      </c>
      <c r="O268" s="26">
        <f t="shared" si="4"/>
        <v>42</v>
      </c>
    </row>
    <row r="269" spans="1:15">
      <c r="A269" s="28">
        <v>17231189</v>
      </c>
      <c r="B269" s="28" t="s">
        <v>282</v>
      </c>
      <c r="C269" s="28" t="str">
        <f>VLOOKUP(A269,强测!$A$1:$C$333,3,FALSE)</f>
        <v>荣文戈</v>
      </c>
      <c r="D269" s="29">
        <f>VLOOKUP(A269,exp!$A$1:$R$333,18,FALSE)</f>
        <v>22.5398878499728</v>
      </c>
      <c r="E269" s="28">
        <v>205.510699999999</v>
      </c>
      <c r="F269" s="28">
        <f>VLOOKUP(A269,作业提交情况!$A$1:$Q$333,17,FALSE)</f>
        <v>4</v>
      </c>
      <c r="G269" s="29">
        <f>VLOOKUP(A269,blog!$A$1:$G$333,6,FALSE)</f>
        <v>341.6</v>
      </c>
      <c r="H269" s="29">
        <f>D269+E269/12*0.6+G269/4*0.1</f>
        <v>41.3554228499727</v>
      </c>
      <c r="I269" s="28">
        <f>MIN(10,VLOOKUP(A269,研讨课!$A$2:$H$330,8,FALSE))</f>
        <v>0</v>
      </c>
      <c r="J269" s="28">
        <v>0</v>
      </c>
      <c r="K269" s="28">
        <f>0</f>
        <v>0</v>
      </c>
      <c r="L269" s="28">
        <f>VLOOKUP(A269,Pre加分!$A$1:$J$333,10,FALSE)</f>
        <v>0</v>
      </c>
      <c r="M269" s="29">
        <f>MIN(5,0.4*I269+0.01*J269+K269+L269)</f>
        <v>0</v>
      </c>
      <c r="N269" s="29">
        <f>M269+H269</f>
        <v>41.3554228499727</v>
      </c>
      <c r="O269" s="26">
        <f t="shared" si="4"/>
        <v>41</v>
      </c>
    </row>
    <row r="270" spans="1:15">
      <c r="A270" s="28">
        <v>16061181</v>
      </c>
      <c r="B270" s="28" t="s">
        <v>283</v>
      </c>
      <c r="C270" s="28" t="str">
        <f>VLOOKUP(A270,强测!$A$1:$C$333,3,FALSE)</f>
        <v>荣文戈</v>
      </c>
      <c r="D270" s="29">
        <f>VLOOKUP(A270,exp!$A$1:$R$333,18,FALSE)</f>
        <v>20.749949835974</v>
      </c>
      <c r="E270" s="28">
        <v>265.9753</v>
      </c>
      <c r="F270" s="28">
        <f>VLOOKUP(A270,作业提交情况!$A$1:$Q$333,17,FALSE)</f>
        <v>5</v>
      </c>
      <c r="G270" s="29">
        <f>VLOOKUP(A270,blog!$A$1:$G$333,6,FALSE)</f>
        <v>283.8</v>
      </c>
      <c r="H270" s="29">
        <f>D270+E270/12*0.6+G270/4*0.1</f>
        <v>41.143714835974</v>
      </c>
      <c r="I270" s="28">
        <f>MIN(10,VLOOKUP(A270,研讨课!$A$2:$H$330,8,FALSE))</f>
        <v>0</v>
      </c>
      <c r="J270" s="28">
        <v>0</v>
      </c>
      <c r="K270" s="28">
        <f>0</f>
        <v>0</v>
      </c>
      <c r="L270" s="28">
        <f>VLOOKUP(A270,Pre加分!$A$1:$J$333,10,FALSE)</f>
        <v>0</v>
      </c>
      <c r="M270" s="29">
        <f>MIN(5,0.4*I270+0.01*J270+K270+L270)</f>
        <v>0</v>
      </c>
      <c r="N270" s="29">
        <f>M270+H270</f>
        <v>41.143714835974</v>
      </c>
      <c r="O270" s="26">
        <f t="shared" si="4"/>
        <v>41</v>
      </c>
    </row>
    <row r="271" spans="1:15">
      <c r="A271" s="28">
        <v>18373815</v>
      </c>
      <c r="B271" s="28" t="s">
        <v>284</v>
      </c>
      <c r="C271" s="28" t="str">
        <f>VLOOKUP(A271,强测!$A$1:$C$333,3,FALSE)</f>
        <v>王旭</v>
      </c>
      <c r="D271" s="29">
        <f>VLOOKUP(A271,exp!$A$1:$R$333,18,FALSE)</f>
        <v>19.3996736742695</v>
      </c>
      <c r="E271" s="28">
        <v>220.0418</v>
      </c>
      <c r="F271" s="28">
        <f>VLOOKUP(A271,作业提交情况!$A$1:$Q$333,17,FALSE)</f>
        <v>5</v>
      </c>
      <c r="G271" s="29">
        <f>VLOOKUP(A271,blog!$A$1:$G$333,6,FALSE)</f>
        <v>303.7</v>
      </c>
      <c r="H271" s="29">
        <f>D271+E271/12*0.6+G271/4*0.1</f>
        <v>37.9942636742695</v>
      </c>
      <c r="I271" s="28">
        <f>MIN(10,VLOOKUP(A271,研讨课!$A$2:$H$330,8,FALSE))</f>
        <v>1</v>
      </c>
      <c r="J271" s="28">
        <v>0</v>
      </c>
      <c r="K271" s="28">
        <f>0</f>
        <v>0</v>
      </c>
      <c r="L271" s="28">
        <f>VLOOKUP(A271,Pre加分!$A$1:$J$333,10,FALSE)</f>
        <v>1</v>
      </c>
      <c r="M271" s="29">
        <f>MIN(5,0.4*I271+0.01*J271+K271+L271)</f>
        <v>1.4</v>
      </c>
      <c r="N271" s="29">
        <f>M271+H271</f>
        <v>39.3942636742695</v>
      </c>
      <c r="O271" s="26">
        <f t="shared" si="4"/>
        <v>39</v>
      </c>
    </row>
    <row r="272" spans="1:15">
      <c r="A272" s="28">
        <v>17231165</v>
      </c>
      <c r="B272" s="28" t="s">
        <v>285</v>
      </c>
      <c r="C272" s="28" t="str">
        <f>VLOOKUP(A272,强测!$A$1:$C$333,3,FALSE)</f>
        <v>荣文戈</v>
      </c>
      <c r="D272" s="29">
        <f>VLOOKUP(A272,exp!$A$1:$R$333,18,FALSE)</f>
        <v>22.32087781821</v>
      </c>
      <c r="E272" s="28">
        <v>258.262799999999</v>
      </c>
      <c r="F272" s="28">
        <f>VLOOKUP(A272,作业提交情况!$A$1:$Q$333,17,FALSE)</f>
        <v>7</v>
      </c>
      <c r="G272" s="29">
        <f>VLOOKUP(A272,blog!$A$1:$G$333,6,FALSE)</f>
        <v>154.6</v>
      </c>
      <c r="H272" s="29">
        <f>D272+E272/12*0.6+G272/4*0.1</f>
        <v>39.09901781821</v>
      </c>
      <c r="I272" s="28">
        <f>MIN(10,VLOOKUP(A272,研讨课!$A$2:$H$330,8,FALSE))</f>
        <v>0</v>
      </c>
      <c r="J272" s="28">
        <v>0</v>
      </c>
      <c r="K272" s="28">
        <f>0</f>
        <v>0</v>
      </c>
      <c r="L272" s="28">
        <f>VLOOKUP(A272,Pre加分!$A$1:$J$333,10,FALSE)</f>
        <v>0</v>
      </c>
      <c r="M272" s="29">
        <f>MIN(5,0.4*I272+0.01*J272+K272+L272)</f>
        <v>0</v>
      </c>
      <c r="N272" s="29">
        <f>M272+H272</f>
        <v>39.09901781821</v>
      </c>
      <c r="O272" s="26">
        <f t="shared" si="4"/>
        <v>39</v>
      </c>
    </row>
    <row r="273" spans="1:15">
      <c r="A273" s="28">
        <v>16061033</v>
      </c>
      <c r="B273" s="28" t="s">
        <v>286</v>
      </c>
      <c r="C273" s="28" t="str">
        <f>VLOOKUP(A273,强测!$A$1:$C$333,3,FALSE)</f>
        <v>荣文戈</v>
      </c>
      <c r="D273" s="29">
        <f>VLOOKUP(A273,exp!$A$1:$R$333,18,FALSE)</f>
        <v>18.752905410594</v>
      </c>
      <c r="E273" s="28">
        <v>265.3062</v>
      </c>
      <c r="F273" s="28">
        <f>VLOOKUP(A273,作业提交情况!$A$1:$Q$333,17,FALSE)</f>
        <v>6</v>
      </c>
      <c r="G273" s="29">
        <f>VLOOKUP(A273,blog!$A$1:$G$333,6,FALSE)</f>
        <v>274</v>
      </c>
      <c r="H273" s="29">
        <f>D273+E273/12*0.6+G273/4*0.1</f>
        <v>38.868215410594</v>
      </c>
      <c r="I273" s="28">
        <f>MIN(10,VLOOKUP(A273,研讨课!$A$2:$H$330,8,FALSE))</f>
        <v>0</v>
      </c>
      <c r="J273" s="28">
        <v>0</v>
      </c>
      <c r="K273" s="28">
        <f>0</f>
        <v>0</v>
      </c>
      <c r="L273" s="28">
        <f>VLOOKUP(A273,Pre加分!$A$1:$J$333,10,FALSE)</f>
        <v>0</v>
      </c>
      <c r="M273" s="29">
        <f>MIN(5,0.4*I273+0.01*J273+K273+L273)</f>
        <v>0</v>
      </c>
      <c r="N273" s="29">
        <f>M273+H273</f>
        <v>38.868215410594</v>
      </c>
      <c r="O273" s="26">
        <f t="shared" si="4"/>
        <v>39</v>
      </c>
    </row>
    <row r="274" spans="1:15">
      <c r="A274" s="28">
        <v>16061169</v>
      </c>
      <c r="B274" s="28" t="s">
        <v>287</v>
      </c>
      <c r="C274" s="28" t="str">
        <f>VLOOKUP(A274,强测!$A$1:$C$333,3,FALSE)</f>
        <v>吴际</v>
      </c>
      <c r="D274" s="29">
        <f>VLOOKUP(A274,exp!$A$1:$R$333,18,FALSE)</f>
        <v>13.6566291689139</v>
      </c>
      <c r="E274" s="28">
        <v>302.2707</v>
      </c>
      <c r="F274" s="28">
        <f>VLOOKUP(A274,作业提交情况!$A$1:$Q$333,17,FALSE)</f>
        <v>6</v>
      </c>
      <c r="G274" s="29">
        <f>VLOOKUP(A274,blog!$A$1:$G$333,6,FALSE)</f>
        <v>304.9</v>
      </c>
      <c r="H274" s="29">
        <f>D274+E274/12*0.6+G274/4*0.1</f>
        <v>36.3926641689139</v>
      </c>
      <c r="I274" s="28">
        <f>MIN(10,VLOOKUP(A274,研讨课!$A$2:$H$330,8,FALSE))</f>
        <v>2</v>
      </c>
      <c r="J274" s="28">
        <v>0</v>
      </c>
      <c r="K274" s="28">
        <f>0</f>
        <v>0</v>
      </c>
      <c r="L274" s="28">
        <f>VLOOKUP(A274,Pre加分!$A$1:$J$333,10,FALSE)</f>
        <v>0</v>
      </c>
      <c r="M274" s="29">
        <f>MIN(5,0.4*I274+0.01*J274+K274+L274)</f>
        <v>0.8</v>
      </c>
      <c r="N274" s="29">
        <f>M274+H274</f>
        <v>37.1926641689139</v>
      </c>
      <c r="O274" s="26">
        <f t="shared" si="4"/>
        <v>37</v>
      </c>
    </row>
    <row r="275" spans="1:15">
      <c r="A275" s="28">
        <v>18377418</v>
      </c>
      <c r="B275" s="28" t="s">
        <v>288</v>
      </c>
      <c r="C275" s="28" t="str">
        <f>VLOOKUP(A275,强测!$A$1:$C$333,3,FALSE)</f>
        <v>王旭</v>
      </c>
      <c r="D275" s="29">
        <f>VLOOKUP(A275,exp!$A$1:$R$333,18,FALSE)</f>
        <v>20.7361740483944</v>
      </c>
      <c r="E275" s="28">
        <v>208.36</v>
      </c>
      <c r="F275" s="28">
        <f>VLOOKUP(A275,作业提交情况!$A$1:$Q$333,17,FALSE)</f>
        <v>7</v>
      </c>
      <c r="G275" s="29">
        <f>VLOOKUP(A275,blog!$A$1:$G$333,6,FALSE)</f>
        <v>81.4</v>
      </c>
      <c r="H275" s="29">
        <f>D275+E275/12*0.6+G275/4*0.1</f>
        <v>33.1891740483944</v>
      </c>
      <c r="I275" s="28">
        <f>MIN(10,VLOOKUP(A275,研讨课!$A$2:$H$330,8,FALSE))</f>
        <v>1</v>
      </c>
      <c r="J275" s="28">
        <v>0.970873786407767</v>
      </c>
      <c r="K275" s="28">
        <f>0</f>
        <v>0</v>
      </c>
      <c r="L275" s="28">
        <f>VLOOKUP(A275,Pre加分!$A$1:$J$333,10,FALSE)</f>
        <v>0</v>
      </c>
      <c r="M275" s="29">
        <f>MIN(5,0.4*I275+0.01*J275+K275+L275)</f>
        <v>0.409708737864078</v>
      </c>
      <c r="N275" s="29">
        <f>M275+H275</f>
        <v>33.5988827862585</v>
      </c>
      <c r="O275" s="26">
        <f t="shared" si="4"/>
        <v>34</v>
      </c>
    </row>
    <row r="276" spans="1:15">
      <c r="A276" s="28">
        <v>18373466</v>
      </c>
      <c r="B276" s="28" t="s">
        <v>289</v>
      </c>
      <c r="C276" s="28" t="str">
        <f>VLOOKUP(A276,强测!$A$1:$C$333,3,FALSE)</f>
        <v>吴际</v>
      </c>
      <c r="D276" s="29">
        <f>VLOOKUP(A276,exp!$A$1:$R$333,18,FALSE)</f>
        <v>17.8779973747383</v>
      </c>
      <c r="E276" s="28">
        <v>160.2972</v>
      </c>
      <c r="F276" s="28">
        <f>VLOOKUP(A276,作业提交情况!$A$1:$Q$333,17,FALSE)</f>
        <v>10</v>
      </c>
      <c r="G276" s="29">
        <f>VLOOKUP(A276,blog!$A$1:$G$333,6,FALSE)</f>
        <v>90</v>
      </c>
      <c r="H276" s="29">
        <f>D276+E276/12*0.6+G276/4*0.1</f>
        <v>28.1428573747383</v>
      </c>
      <c r="I276" s="28">
        <f>MIN(10,VLOOKUP(A276,研讨课!$A$2:$H$330,8,FALSE))</f>
        <v>7</v>
      </c>
      <c r="J276" s="28">
        <v>6.79611650485437</v>
      </c>
      <c r="K276" s="28">
        <f>0</f>
        <v>0</v>
      </c>
      <c r="L276" s="28">
        <f>VLOOKUP(A276,Pre加分!$A$1:$J$333,10,FALSE)</f>
        <v>0</v>
      </c>
      <c r="M276" s="29">
        <f>MIN(5,0.4*I276+0.01*J276+K276+L276)</f>
        <v>2.86796116504854</v>
      </c>
      <c r="N276" s="29">
        <f>M276+H276</f>
        <v>31.0108185397868</v>
      </c>
      <c r="O276" s="26">
        <f t="shared" si="4"/>
        <v>31</v>
      </c>
    </row>
    <row r="277" spans="1:15">
      <c r="A277" s="32">
        <v>76066001</v>
      </c>
      <c r="B277" s="32" t="s">
        <v>290</v>
      </c>
      <c r="C277" s="32" t="str">
        <f>VLOOKUP(A277,强测!$A$1:$C$333,3,FALSE)</f>
        <v>吴际</v>
      </c>
      <c r="D277" s="33">
        <f>VLOOKUP(A277,exp!$A$1:$R$333,18,FALSE)</f>
        <v>20.5368574508394</v>
      </c>
      <c r="E277" s="32">
        <v>80.5806</v>
      </c>
      <c r="F277" s="32">
        <f>VLOOKUP(A277,作业提交情况!$A$1:$Q$333,17,FALSE)</f>
        <v>11</v>
      </c>
      <c r="G277" s="33">
        <f>VLOOKUP(A277,blog!$A$1:$G$333,6,FALSE)</f>
        <v>223</v>
      </c>
      <c r="H277" s="33">
        <f>D277+E277/12*0.6+G277/4*0.1</f>
        <v>30.1408874508394</v>
      </c>
      <c r="I277" s="32">
        <f>MIN(10,VLOOKUP(A277,研讨课!$A$2:$H$330,8,FALSE))</f>
        <v>2</v>
      </c>
      <c r="J277" s="32">
        <v>0</v>
      </c>
      <c r="K277" s="32">
        <f>0</f>
        <v>0</v>
      </c>
      <c r="L277" s="32">
        <f>VLOOKUP(A277,Pre加分!$A$1:$J$333,10,FALSE)</f>
        <v>0</v>
      </c>
      <c r="M277" s="29">
        <f>0.4*I277+0.01*J277+K277+L277</f>
        <v>0.8</v>
      </c>
      <c r="N277" s="33">
        <f>M277+H277</f>
        <v>30.9408874508394</v>
      </c>
      <c r="O277" s="26">
        <f t="shared" si="4"/>
        <v>31</v>
      </c>
    </row>
    <row r="278" spans="1:15">
      <c r="A278" s="28">
        <v>18373203</v>
      </c>
      <c r="B278" s="28" t="s">
        <v>291</v>
      </c>
      <c r="C278" s="28" t="str">
        <f>VLOOKUP(A278,强测!$A$1:$C$333,3,FALSE)</f>
        <v>诸彤宇</v>
      </c>
      <c r="D278" s="29">
        <f>VLOOKUP(A278,exp!$A$1:$R$333,18,FALSE)</f>
        <v>22.8911618347468</v>
      </c>
      <c r="E278" s="28">
        <v>64.4993</v>
      </c>
      <c r="F278" s="28">
        <f>VLOOKUP(A278,作业提交情况!$A$1:$Q$333,17,FALSE)</f>
        <v>9</v>
      </c>
      <c r="G278" s="29">
        <f>VLOOKUP(A278,blog!$A$1:$G$333,6,FALSE)</f>
        <v>127.5</v>
      </c>
      <c r="H278" s="29">
        <f>D278+E278/12*0.6+G278/4*0.1</f>
        <v>29.3036268347468</v>
      </c>
      <c r="I278" s="28">
        <f>MIN(10,VLOOKUP(A278,研讨课!$A$2:$H$330,8,FALSE))</f>
        <v>0</v>
      </c>
      <c r="J278" s="28">
        <v>0</v>
      </c>
      <c r="K278" s="28">
        <f>0</f>
        <v>0</v>
      </c>
      <c r="L278" s="28">
        <f>VLOOKUP(A278,Pre加分!$A$1:$J$333,10,FALSE)</f>
        <v>1</v>
      </c>
      <c r="M278" s="29">
        <f>MIN(5,0.4*I278+0.01*J278+K278+L278)</f>
        <v>1</v>
      </c>
      <c r="N278" s="29">
        <f>M278+H278</f>
        <v>30.3036268347468</v>
      </c>
      <c r="O278" s="26">
        <f t="shared" si="4"/>
        <v>30</v>
      </c>
    </row>
    <row r="279" spans="1:15">
      <c r="A279" s="28">
        <v>18373023</v>
      </c>
      <c r="B279" s="28" t="s">
        <v>292</v>
      </c>
      <c r="C279" s="28" t="str">
        <f>VLOOKUP(A279,强测!$A$1:$C$333,3,FALSE)</f>
        <v>王旭</v>
      </c>
      <c r="D279" s="29">
        <f>VLOOKUP(A279,exp!$A$1:$R$333,18,FALSE)</f>
        <v>15.1160335164737</v>
      </c>
      <c r="E279" s="28">
        <v>174.3225</v>
      </c>
      <c r="F279" s="28">
        <f>VLOOKUP(A279,作业提交情况!$A$1:$Q$333,17,FALSE)</f>
        <v>8</v>
      </c>
      <c r="G279" s="29">
        <f>VLOOKUP(A279,blog!$A$1:$G$333,6,FALSE)</f>
        <v>207</v>
      </c>
      <c r="H279" s="29">
        <f>D279+E279/12*0.6+G279/4*0.1</f>
        <v>29.0071585164737</v>
      </c>
      <c r="I279" s="28">
        <f>MIN(10,VLOOKUP(A279,研讨课!$A$2:$H$330,8,FALSE))</f>
        <v>2</v>
      </c>
      <c r="J279" s="28">
        <v>0.970873786407767</v>
      </c>
      <c r="K279" s="28">
        <f>0</f>
        <v>0</v>
      </c>
      <c r="L279" s="28">
        <f>VLOOKUP(A279,Pre加分!$A$1:$J$333,10,FALSE)</f>
        <v>0</v>
      </c>
      <c r="M279" s="29">
        <f>MIN(5,0.4*I279+0.01*J279+K279+L279)</f>
        <v>0.809708737864078</v>
      </c>
      <c r="N279" s="29">
        <f>M279+H279</f>
        <v>29.8168672543378</v>
      </c>
      <c r="O279" s="26">
        <f t="shared" si="4"/>
        <v>30</v>
      </c>
    </row>
    <row r="280" spans="1:15">
      <c r="A280" s="28">
        <v>16061130</v>
      </c>
      <c r="B280" s="28" t="s">
        <v>293</v>
      </c>
      <c r="C280" s="28" t="str">
        <f>VLOOKUP(A280,强测!$A$1:$C$333,3,FALSE)</f>
        <v>荣文戈</v>
      </c>
      <c r="D280" s="29">
        <f>VLOOKUP(A280,exp!$A$1:$R$333,18,FALSE)</f>
        <v>11.8663380743387</v>
      </c>
      <c r="E280" s="28">
        <v>198.8872</v>
      </c>
      <c r="F280" s="28">
        <f>VLOOKUP(A280,作业提交情况!$A$1:$Q$333,17,FALSE)</f>
        <v>7</v>
      </c>
      <c r="G280" s="29">
        <f>VLOOKUP(A280,blog!$A$1:$G$333,6,FALSE)</f>
        <v>308.4</v>
      </c>
      <c r="H280" s="29">
        <f>D280+E280/12*0.6+G280/4*0.1</f>
        <v>29.5206980743387</v>
      </c>
      <c r="I280" s="28">
        <f>MIN(10,VLOOKUP(A280,研讨课!$A$2:$H$330,8,FALSE))</f>
        <v>0</v>
      </c>
      <c r="J280" s="28">
        <v>0</v>
      </c>
      <c r="K280" s="28">
        <f>0</f>
        <v>0</v>
      </c>
      <c r="L280" s="28">
        <f>VLOOKUP(A280,Pre加分!$A$1:$J$333,10,FALSE)</f>
        <v>0</v>
      </c>
      <c r="M280" s="29">
        <f>MIN(5,0.4*I280+0.01*J280+K280+L280)</f>
        <v>0</v>
      </c>
      <c r="N280" s="29">
        <f>M280+H280</f>
        <v>29.5206980743387</v>
      </c>
      <c r="O280" s="26">
        <f t="shared" si="4"/>
        <v>30</v>
      </c>
    </row>
    <row r="281" spans="1:15">
      <c r="A281" s="28">
        <v>17373308</v>
      </c>
      <c r="B281" s="28" t="s">
        <v>294</v>
      </c>
      <c r="C281" s="28" t="str">
        <f>VLOOKUP(A281,强测!$A$1:$C$333,3,FALSE)</f>
        <v>诸彤宇</v>
      </c>
      <c r="D281" s="29">
        <f>VLOOKUP(A281,exp!$A$1:$R$333,18,FALSE)</f>
        <v>11.9256815474813</v>
      </c>
      <c r="E281" s="28">
        <v>174.5949</v>
      </c>
      <c r="F281" s="28">
        <f>VLOOKUP(A281,作业提交情况!$A$1:$Q$333,17,FALSE)</f>
        <v>7</v>
      </c>
      <c r="G281" s="29">
        <f>VLOOKUP(A281,blog!$A$1:$G$333,6,FALSE)</f>
        <v>183</v>
      </c>
      <c r="H281" s="29">
        <f>D281+E281/12*0.6+G281/4*0.1</f>
        <v>25.2304265474813</v>
      </c>
      <c r="I281" s="28">
        <f>MIN(10,VLOOKUP(A281,研讨课!$A$2:$H$330,8,FALSE))</f>
        <v>0</v>
      </c>
      <c r="J281" s="28">
        <v>0</v>
      </c>
      <c r="K281" s="28">
        <f>0</f>
        <v>0</v>
      </c>
      <c r="L281" s="28">
        <f>VLOOKUP(A281,Pre加分!$A$1:$J$333,10,FALSE)</f>
        <v>0</v>
      </c>
      <c r="M281" s="29">
        <f>MIN(5,0.4*I281+0.01*J281+K281+L281)</f>
        <v>0</v>
      </c>
      <c r="N281" s="29">
        <f>M281+H281</f>
        <v>25.2304265474813</v>
      </c>
      <c r="O281" s="26">
        <f t="shared" si="4"/>
        <v>25</v>
      </c>
    </row>
    <row r="282" spans="1:15">
      <c r="A282" s="32">
        <v>14061047</v>
      </c>
      <c r="B282" s="32" t="s">
        <v>295</v>
      </c>
      <c r="C282" s="32" t="str">
        <f>VLOOKUP(A282,强测!$A$1:$C$333,3,FALSE)</f>
        <v>吴际</v>
      </c>
      <c r="D282" s="33">
        <f>VLOOKUP(A282,exp!$A$1:$R$333,18,FALSE)</f>
        <v>14.8245633794157</v>
      </c>
      <c r="E282" s="32">
        <v>99.9841</v>
      </c>
      <c r="F282" s="32">
        <f>VLOOKUP(A282,作业提交情况!$A$1:$Q$333,17,FALSE)</f>
        <v>11</v>
      </c>
      <c r="G282" s="33">
        <f>VLOOKUP(A282,blog!$A$1:$G$333,6,FALSE)</f>
        <v>153</v>
      </c>
      <c r="H282" s="33">
        <f>D282+E282/12*0.6+G282/4*0.1</f>
        <v>23.6487683794157</v>
      </c>
      <c r="I282" s="32">
        <f>MIN(10,VLOOKUP(A282,研讨课!$A$2:$H$330,8,FALSE))</f>
        <v>0</v>
      </c>
      <c r="J282" s="32">
        <v>0</v>
      </c>
      <c r="K282" s="32">
        <f>0</f>
        <v>0</v>
      </c>
      <c r="L282" s="32">
        <f>VLOOKUP(A282,Pre加分!$A$1:$J$333,10,FALSE)</f>
        <v>0</v>
      </c>
      <c r="M282" s="29">
        <f>MIN(5,0.4*I282+0.01*J282+K282+L282)</f>
        <v>0</v>
      </c>
      <c r="N282" s="33">
        <f>M282+H282</f>
        <v>23.6487683794157</v>
      </c>
      <c r="O282" s="26">
        <f t="shared" si="4"/>
        <v>24</v>
      </c>
    </row>
    <row r="283" spans="1:15">
      <c r="A283" s="28">
        <v>16061021</v>
      </c>
      <c r="B283" s="28" t="s">
        <v>296</v>
      </c>
      <c r="C283" s="28" t="str">
        <f>VLOOKUP(A283,强测!$A$1:$C$333,3,FALSE)</f>
        <v>吴际</v>
      </c>
      <c r="D283" s="29">
        <f>VLOOKUP(A283,exp!$A$1:$R$333,18,FALSE)</f>
        <v>13.582111331512</v>
      </c>
      <c r="E283" s="28">
        <v>0</v>
      </c>
      <c r="F283" s="28">
        <f>VLOOKUP(A283,作业提交情况!$A$1:$Q$333,17,FALSE)</f>
        <v>9</v>
      </c>
      <c r="G283" s="29">
        <f>VLOOKUP(A283,blog!$A$1:$G$333,6,FALSE)</f>
        <v>252.5</v>
      </c>
      <c r="H283" s="29">
        <f>D283+E283/12*0.6+G283/4*0.1</f>
        <v>19.894611331512</v>
      </c>
      <c r="I283" s="28">
        <f>MIN(10,VLOOKUP(A283,研讨课!$A$2:$H$330,8,FALSE))</f>
        <v>0</v>
      </c>
      <c r="J283" s="28">
        <v>0</v>
      </c>
      <c r="K283" s="28">
        <f>0</f>
        <v>0</v>
      </c>
      <c r="L283" s="28">
        <f>VLOOKUP(A283,Pre加分!$A$1:$J$333,10,FALSE)</f>
        <v>0</v>
      </c>
      <c r="M283" s="29">
        <f>MIN(5,0.4*I283+0.01*J283+K283+L283)</f>
        <v>0</v>
      </c>
      <c r="N283" s="29">
        <f>M283+H283</f>
        <v>19.894611331512</v>
      </c>
      <c r="O283" s="26">
        <f t="shared" si="4"/>
        <v>20</v>
      </c>
    </row>
    <row r="284" spans="1:15">
      <c r="A284" s="28">
        <v>16061020</v>
      </c>
      <c r="B284" s="28" t="s">
        <v>297</v>
      </c>
      <c r="C284" s="28" t="str">
        <f>VLOOKUP(A284,强测!$A$1:$C$333,3,FALSE)</f>
        <v>诸彤宇</v>
      </c>
      <c r="D284" s="29">
        <f>VLOOKUP(A284,exp!$A$1:$R$333,18,FALSE)</f>
        <v>11.582107514909</v>
      </c>
      <c r="E284" s="28">
        <v>93.0116</v>
      </c>
      <c r="F284" s="28">
        <f>VLOOKUP(A284,作业提交情况!$A$1:$Q$333,17,FALSE)</f>
        <v>10</v>
      </c>
      <c r="G284" s="29">
        <f>VLOOKUP(A284,blog!$A$1:$G$333,6,FALSE)</f>
        <v>125.5</v>
      </c>
      <c r="H284" s="29">
        <f>D284+E284/12*0.6+G284/4*0.1</f>
        <v>19.370187514909</v>
      </c>
      <c r="I284" s="28">
        <f>MIN(10,VLOOKUP(A284,研讨课!$A$2:$H$330,8,FALSE))</f>
        <v>1</v>
      </c>
      <c r="J284" s="28">
        <v>0</v>
      </c>
      <c r="K284" s="28">
        <f>0</f>
        <v>0</v>
      </c>
      <c r="L284" s="28">
        <f>VLOOKUP(A284,Pre加分!$A$1:$J$333,10,FALSE)</f>
        <v>0</v>
      </c>
      <c r="M284" s="29">
        <f>MIN(5,0.4*I284+0.01*J284+K284+L284)</f>
        <v>0.4</v>
      </c>
      <c r="N284" s="29">
        <f>M284+H284</f>
        <v>19.770187514909</v>
      </c>
      <c r="O284" s="26">
        <f t="shared" si="4"/>
        <v>20</v>
      </c>
    </row>
    <row r="285" spans="1:15">
      <c r="A285" s="30">
        <v>17231196</v>
      </c>
      <c r="B285" s="30" t="s">
        <v>298</v>
      </c>
      <c r="C285" s="30" t="str">
        <f>VLOOKUP(A285,强测!$A$1:$C$333,3,FALSE)</f>
        <v>诸彤宇</v>
      </c>
      <c r="D285" s="31">
        <f>VLOOKUP(A285,exp!$A$1:$R$333,18,FALSE)</f>
        <v>8.26988873194808</v>
      </c>
      <c r="E285" s="30">
        <v>0</v>
      </c>
      <c r="F285" s="30">
        <f>VLOOKUP(A285,作业提交情况!$A$1:$Q$333,17,FALSE)</f>
        <v>8</v>
      </c>
      <c r="G285" s="31">
        <f>VLOOKUP(A285,blog!$A$1:$G$333,6,FALSE)</f>
        <v>348.5</v>
      </c>
      <c r="H285" s="31">
        <f>D285+E285/12*0.6+G285/4*0.1</f>
        <v>16.9823887319481</v>
      </c>
      <c r="I285" s="30">
        <f>MIN(10,VLOOKUP(A285,研讨课!$A$2:$H$330,8,FALSE))</f>
        <v>0</v>
      </c>
      <c r="J285" s="30">
        <v>0</v>
      </c>
      <c r="K285" s="30">
        <f>0</f>
        <v>0</v>
      </c>
      <c r="L285" s="30">
        <f>VLOOKUP(A285,Pre加分!$A$1:$J$333,10,FALSE)</f>
        <v>0</v>
      </c>
      <c r="M285" s="29">
        <f>MIN(5,0.4*I285+0.01*J285+K285+L285)</f>
        <v>0</v>
      </c>
      <c r="N285" s="31">
        <f>M285+H285</f>
        <v>16.9823887319481</v>
      </c>
      <c r="O285" s="26">
        <f t="shared" si="4"/>
        <v>17</v>
      </c>
    </row>
    <row r="286" spans="1:15">
      <c r="A286" s="28">
        <v>17373198</v>
      </c>
      <c r="B286" s="28" t="s">
        <v>299</v>
      </c>
      <c r="C286" s="28" t="str">
        <f>VLOOKUP(A286,强测!$A$1:$C$333,3,FALSE)</f>
        <v>吴际</v>
      </c>
      <c r="D286" s="29">
        <f>VLOOKUP(A286,exp!$A$1:$R$333,18,FALSE)</f>
        <v>14.724844375679</v>
      </c>
      <c r="E286" s="28">
        <v>0</v>
      </c>
      <c r="F286" s="28">
        <f>VLOOKUP(A286,作业提交情况!$A$1:$Q$333,17,FALSE)</f>
        <v>12</v>
      </c>
      <c r="G286" s="29">
        <f>VLOOKUP(A286,blog!$A$1:$G$333,6,FALSE)</f>
        <v>0</v>
      </c>
      <c r="H286" s="29">
        <f>D286+E286/12*0.6+G286/4*0.1</f>
        <v>14.724844375679</v>
      </c>
      <c r="I286" s="28">
        <f>MIN(10,VLOOKUP(A286,研讨课!$A$2:$H$330,8,FALSE))</f>
        <v>2</v>
      </c>
      <c r="J286" s="28">
        <v>0</v>
      </c>
      <c r="K286" s="28">
        <f>0</f>
        <v>0</v>
      </c>
      <c r="L286" s="28">
        <f>VLOOKUP(A286,Pre加分!$A$1:$J$333,10,FALSE)</f>
        <v>0</v>
      </c>
      <c r="M286" s="29">
        <f>0.4*I286+0.01*J286+K286+L286</f>
        <v>0.8</v>
      </c>
      <c r="N286" s="29">
        <f>M286+H286</f>
        <v>15.524844375679</v>
      </c>
      <c r="O286" s="26">
        <f t="shared" si="4"/>
        <v>16</v>
      </c>
    </row>
    <row r="287" s="25" customFormat="1" spans="1:110">
      <c r="A287" s="28">
        <v>18373189</v>
      </c>
      <c r="B287" s="28" t="s">
        <v>300</v>
      </c>
      <c r="C287" s="28" t="str">
        <f>VLOOKUP(A287,强测!$A$1:$C$333,3,FALSE)</f>
        <v>荣文戈</v>
      </c>
      <c r="D287" s="29">
        <f>VLOOKUP(A287,exp!$A$1:$R$333,18,FALSE)</f>
        <v>9.8983477272048</v>
      </c>
      <c r="E287" s="28">
        <v>87.2162</v>
      </c>
      <c r="F287" s="28">
        <f>VLOOKUP(A287,作业提交情况!$A$1:$Q$333,17,FALSE)</f>
        <v>9</v>
      </c>
      <c r="G287" s="29">
        <f>VLOOKUP(A287,blog!$A$1:$G$333,6,FALSE)</f>
        <v>49</v>
      </c>
      <c r="H287" s="29">
        <f>D287+E287/12*0.6+G287/4*0.1</f>
        <v>15.4841577272048</v>
      </c>
      <c r="I287" s="28">
        <f>MIN(10,VLOOKUP(A287,研讨课!$A$2:$H$330,8,FALSE))</f>
        <v>0</v>
      </c>
      <c r="J287" s="28">
        <v>0</v>
      </c>
      <c r="K287" s="28">
        <f>0</f>
        <v>0</v>
      </c>
      <c r="L287" s="28">
        <f>VLOOKUP(A287,Pre加分!$A$1:$J$333,10,FALSE)</f>
        <v>0</v>
      </c>
      <c r="M287" s="29">
        <f>MIN(5,0.4*I287+0.01*J287+K287+L287)</f>
        <v>0</v>
      </c>
      <c r="N287" s="29">
        <f>M287+H287</f>
        <v>15.4841577272048</v>
      </c>
      <c r="O287" s="26">
        <f t="shared" si="4"/>
        <v>15</v>
      </c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  <c r="CQ287" s="26"/>
      <c r="CR287" s="26"/>
      <c r="CS287" s="26"/>
      <c r="CT287" s="26"/>
      <c r="CU287" s="26"/>
      <c r="CV287" s="26"/>
      <c r="CW287" s="26"/>
      <c r="CX287" s="26"/>
      <c r="CY287" s="26"/>
      <c r="CZ287" s="26"/>
      <c r="DA287" s="26"/>
      <c r="DB287" s="26"/>
      <c r="DC287" s="26"/>
      <c r="DD287" s="26"/>
      <c r="DE287" s="26"/>
      <c r="DF287" s="26"/>
    </row>
    <row r="288" spans="1:15">
      <c r="A288" s="28">
        <v>15061130</v>
      </c>
      <c r="B288" s="28" t="s">
        <v>301</v>
      </c>
      <c r="C288" s="28" t="str">
        <f>VLOOKUP(A288,强测!$A$1:$C$333,3,FALSE)</f>
        <v>荣文戈</v>
      </c>
      <c r="D288" s="29">
        <f>VLOOKUP(A288,exp!$A$1:$R$333,18,FALSE)</f>
        <v>9.52320638393641</v>
      </c>
      <c r="E288" s="28">
        <v>86.8837</v>
      </c>
      <c r="F288" s="28">
        <f>VLOOKUP(A288,作业提交情况!$A$1:$Q$333,17,FALSE)</f>
        <v>8</v>
      </c>
      <c r="G288" s="29">
        <f>VLOOKUP(A288,blog!$A$1:$G$333,6,FALSE)</f>
        <v>63</v>
      </c>
      <c r="H288" s="29">
        <f>D288+E288/12*0.6+G288/4*0.1</f>
        <v>15.4423913839364</v>
      </c>
      <c r="I288" s="28">
        <f>MIN(10,VLOOKUP(A288,研讨课!$A$2:$H$330,8,FALSE))</f>
        <v>0</v>
      </c>
      <c r="J288" s="28">
        <v>0</v>
      </c>
      <c r="K288" s="28">
        <f>0</f>
        <v>0</v>
      </c>
      <c r="L288" s="28">
        <f>VLOOKUP(A288,Pre加分!$A$1:$J$333,10,FALSE)</f>
        <v>0</v>
      </c>
      <c r="M288" s="29">
        <f>MIN(5,0.4*I288+0.01*J288+K288+L288)</f>
        <v>0</v>
      </c>
      <c r="N288" s="29">
        <f>M288+H288</f>
        <v>15.4423913839364</v>
      </c>
      <c r="O288" s="26">
        <f t="shared" si="4"/>
        <v>15</v>
      </c>
    </row>
    <row r="289" spans="1:15">
      <c r="A289" s="28">
        <v>15231102</v>
      </c>
      <c r="B289" s="28" t="s">
        <v>302</v>
      </c>
      <c r="C289" s="28" t="str">
        <f>VLOOKUP(A289,强测!$A$1:$C$333,3,FALSE)</f>
        <v>荣文戈</v>
      </c>
      <c r="D289" s="29">
        <f>VLOOKUP(A289,exp!$A$1:$R$333,18,FALSE)</f>
        <v>14.0907259085917</v>
      </c>
      <c r="E289" s="28">
        <v>0</v>
      </c>
      <c r="F289" s="28">
        <f>VLOOKUP(A289,作业提交情况!$A$1:$Q$333,17,FALSE)</f>
        <v>12</v>
      </c>
      <c r="G289" s="29">
        <f>VLOOKUP(A289,blog!$A$1:$G$333,6,FALSE)</f>
        <v>0</v>
      </c>
      <c r="H289" s="29">
        <f>D289+E289/12*0.6+G289/4*0.1</f>
        <v>14.0907259085917</v>
      </c>
      <c r="I289" s="28">
        <f>MIN(10,VLOOKUP(A289,研讨课!$A$2:$H$330,8,FALSE))</f>
        <v>0</v>
      </c>
      <c r="J289" s="28">
        <v>0</v>
      </c>
      <c r="K289" s="28">
        <f>0</f>
        <v>0</v>
      </c>
      <c r="L289" s="28">
        <f>VLOOKUP(A289,Pre加分!$A$1:$J$333,10,FALSE)</f>
        <v>0</v>
      </c>
      <c r="M289" s="29">
        <f>0.4*I289+0.01*J289+K289+L289</f>
        <v>0</v>
      </c>
      <c r="N289" s="29">
        <f>M289+H289</f>
        <v>14.0907259085917</v>
      </c>
      <c r="O289" s="26">
        <f t="shared" si="4"/>
        <v>14</v>
      </c>
    </row>
    <row r="290" s="24" customFormat="1" spans="1:110">
      <c r="A290" s="28">
        <v>14061128</v>
      </c>
      <c r="B290" s="28" t="s">
        <v>303</v>
      </c>
      <c r="C290" s="28" t="str">
        <f>VLOOKUP(A290,强测!$A$1:$C$333,3,FALSE)</f>
        <v>王旭</v>
      </c>
      <c r="D290" s="29">
        <f>VLOOKUP(A290,exp!$A$1:$R$333,18,FALSE)</f>
        <v>13.3198565479679</v>
      </c>
      <c r="E290" s="28">
        <v>0</v>
      </c>
      <c r="F290" s="28">
        <f>VLOOKUP(A290,作业提交情况!$A$1:$Q$333,17,FALSE)</f>
        <v>11</v>
      </c>
      <c r="G290" s="29">
        <f>VLOOKUP(A290,blog!$A$1:$G$333,6,FALSE)</f>
        <v>0</v>
      </c>
      <c r="H290" s="29">
        <f>D290+E290/12*0.6+G290/4*0.1</f>
        <v>13.3198565479679</v>
      </c>
      <c r="I290" s="28">
        <f>MIN(10,VLOOKUP(A290,研讨课!$A$2:$H$330,8,FALSE))</f>
        <v>0</v>
      </c>
      <c r="J290" s="28">
        <v>0</v>
      </c>
      <c r="K290" s="28">
        <f>0</f>
        <v>0</v>
      </c>
      <c r="L290" s="28">
        <f>VLOOKUP(A290,Pre加分!$A$1:$J$333,10,FALSE)</f>
        <v>0</v>
      </c>
      <c r="M290" s="29">
        <f>MIN(5,0.4*I290+0.01*J290+K290+L290)</f>
        <v>0</v>
      </c>
      <c r="N290" s="29">
        <f>M290+H290</f>
        <v>13.3198565479679</v>
      </c>
      <c r="O290" s="26">
        <f t="shared" si="4"/>
        <v>13</v>
      </c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  <c r="CQ290" s="26"/>
      <c r="CR290" s="26"/>
      <c r="CS290" s="26"/>
      <c r="CT290" s="26"/>
      <c r="CU290" s="26"/>
      <c r="CV290" s="26"/>
      <c r="CW290" s="26"/>
      <c r="CX290" s="26"/>
      <c r="CY290" s="26"/>
      <c r="CZ290" s="26"/>
      <c r="DA290" s="26"/>
      <c r="DB290" s="26"/>
      <c r="DC290" s="26"/>
      <c r="DD290" s="26"/>
      <c r="DE290" s="26"/>
      <c r="DF290" s="26"/>
    </row>
    <row r="291" spans="1:15">
      <c r="A291" s="30">
        <v>16061081</v>
      </c>
      <c r="B291" s="30" t="s">
        <v>304</v>
      </c>
      <c r="C291" s="30" t="str">
        <f>VLOOKUP(A291,强测!$A$1:$C$333,3,FALSE)</f>
        <v>荣文戈</v>
      </c>
      <c r="D291" s="31">
        <f>VLOOKUP(A291,exp!$A$1:$R$333,18,FALSE)</f>
        <v>4.53676364826376</v>
      </c>
      <c r="E291" s="30">
        <v>155.0464</v>
      </c>
      <c r="F291" s="30">
        <f>VLOOKUP(A291,作业提交情况!$A$1:$Q$333,17,FALSE)</f>
        <v>10</v>
      </c>
      <c r="G291" s="31">
        <f>VLOOKUP(A291,blog!$A$1:$G$333,6,FALSE)</f>
        <v>0</v>
      </c>
      <c r="H291" s="31">
        <f>D291+E291/12*0.6+G291/4*0.1</f>
        <v>12.2890836482638</v>
      </c>
      <c r="I291" s="30">
        <f>MIN(10,VLOOKUP(A291,研讨课!$A$2:$H$330,8,FALSE))</f>
        <v>0</v>
      </c>
      <c r="J291" s="30">
        <v>0</v>
      </c>
      <c r="K291" s="30">
        <f>0</f>
        <v>0</v>
      </c>
      <c r="L291" s="30">
        <f>VLOOKUP(A291,Pre加分!$A$1:$J$333,10,FALSE)</f>
        <v>1</v>
      </c>
      <c r="M291" s="29">
        <f>MIN(5,0.4*I291+0.01*J291+K291+L291)</f>
        <v>1</v>
      </c>
      <c r="N291" s="31">
        <f>M291+H291</f>
        <v>13.2890836482638</v>
      </c>
      <c r="O291" s="26">
        <f t="shared" si="4"/>
        <v>13</v>
      </c>
    </row>
    <row r="292" spans="1:15">
      <c r="A292" s="28">
        <v>78066011</v>
      </c>
      <c r="B292" s="28" t="s">
        <v>305</v>
      </c>
      <c r="C292" s="28" t="str">
        <f>VLOOKUP(A292,强测!$A$1:$C$333,3,FALSE)</f>
        <v>纪一鹏</v>
      </c>
      <c r="D292" s="29">
        <f>VLOOKUP(A292,exp!$A$1:$R$333,18,FALSE)</f>
        <v>13.018823439254</v>
      </c>
      <c r="E292" s="28">
        <v>0</v>
      </c>
      <c r="F292" s="28">
        <f>VLOOKUP(A292,作业提交情况!$A$1:$Q$333,17,FALSE)</f>
        <v>12</v>
      </c>
      <c r="G292" s="29">
        <f>VLOOKUP(A292,blog!$A$1:$G$333,6,FALSE)</f>
        <v>0</v>
      </c>
      <c r="H292" s="29">
        <f>D292+E292/12*0.6+G292/4*0.1</f>
        <v>13.018823439254</v>
      </c>
      <c r="I292" s="28">
        <f>MIN(10,VLOOKUP(A292,研讨课!$A$2:$H$330,8,FALSE))</f>
        <v>0</v>
      </c>
      <c r="J292" s="28">
        <v>0</v>
      </c>
      <c r="K292" s="28">
        <f>0</f>
        <v>0</v>
      </c>
      <c r="L292" s="28">
        <f>VLOOKUP(A292,Pre加分!$A$1:$J$333,10,FALSE)</f>
        <v>0</v>
      </c>
      <c r="M292" s="29">
        <f>0.4*I292+0.01*J292+K292+L292</f>
        <v>0</v>
      </c>
      <c r="N292" s="29">
        <f>M292+H292</f>
        <v>13.018823439254</v>
      </c>
      <c r="O292" s="26">
        <f t="shared" si="4"/>
        <v>13</v>
      </c>
    </row>
    <row r="293" spans="1:15">
      <c r="A293" s="28">
        <v>78066009</v>
      </c>
      <c r="B293" s="28" t="s">
        <v>306</v>
      </c>
      <c r="C293" s="28" t="str">
        <f>VLOOKUP(A293,强测!$A$1:$C$333,3,FALSE)</f>
        <v>纪一鹏</v>
      </c>
      <c r="D293" s="29">
        <f>VLOOKUP(A293,exp!$A$1:$R$333,18,FALSE)</f>
        <v>12.7809069244068</v>
      </c>
      <c r="E293" s="28">
        <v>0</v>
      </c>
      <c r="F293" s="28">
        <f>VLOOKUP(A293,作业提交情况!$A$1:$Q$333,17,FALSE)</f>
        <v>12</v>
      </c>
      <c r="G293" s="29">
        <f>VLOOKUP(A293,blog!$A$1:$G$333,6,FALSE)</f>
        <v>0</v>
      </c>
      <c r="H293" s="29">
        <f>D293+E293/12*0.6+G293/4*0.1</f>
        <v>12.7809069244068</v>
      </c>
      <c r="I293" s="28">
        <f>MIN(10,VLOOKUP(A293,研讨课!$A$2:$H$330,8,FALSE))</f>
        <v>0</v>
      </c>
      <c r="J293" s="28">
        <v>0</v>
      </c>
      <c r="K293" s="28">
        <f>0</f>
        <v>0</v>
      </c>
      <c r="L293" s="28">
        <f>VLOOKUP(A293,Pre加分!$A$1:$J$333,10,FALSE)</f>
        <v>0</v>
      </c>
      <c r="M293" s="29">
        <f>0.4*I293+0.01*J293+K293+L293</f>
        <v>0</v>
      </c>
      <c r="N293" s="29">
        <f>M293+H293</f>
        <v>12.7809069244068</v>
      </c>
      <c r="O293" s="26">
        <f t="shared" si="4"/>
        <v>13</v>
      </c>
    </row>
    <row r="294" spans="1:15">
      <c r="A294" s="28">
        <v>18231136</v>
      </c>
      <c r="B294" s="28" t="s">
        <v>307</v>
      </c>
      <c r="C294" s="28" t="str">
        <f>VLOOKUP(A294,强测!$A$1:$C$333,3,FALSE)</f>
        <v>吴际</v>
      </c>
      <c r="D294" s="29">
        <f>VLOOKUP(A294,exp!$A$1:$R$333,18,FALSE)</f>
        <v>11.5646346767669</v>
      </c>
      <c r="E294" s="28">
        <v>0</v>
      </c>
      <c r="F294" s="28">
        <f>VLOOKUP(A294,作业提交情况!$A$1:$Q$333,17,FALSE)</f>
        <v>12</v>
      </c>
      <c r="G294" s="29">
        <f>VLOOKUP(A294,blog!$A$1:$G$333,6,FALSE)</f>
        <v>0</v>
      </c>
      <c r="H294" s="29">
        <f>D294+E294/12*0.6+G294/4*0.1</f>
        <v>11.5646346767669</v>
      </c>
      <c r="I294" s="28">
        <f>MIN(10,VLOOKUP(A294,研讨课!$A$2:$H$330,8,FALSE))</f>
        <v>2</v>
      </c>
      <c r="J294" s="28">
        <v>0</v>
      </c>
      <c r="K294" s="28">
        <f>0</f>
        <v>0</v>
      </c>
      <c r="L294" s="28">
        <f>VLOOKUP(A294,Pre加分!$A$1:$J$333,10,FALSE)</f>
        <v>0</v>
      </c>
      <c r="M294" s="29">
        <f>0.4*I294+0.01*J294+K294+L294</f>
        <v>0.8</v>
      </c>
      <c r="N294" s="29">
        <f>M294+H294</f>
        <v>12.3646346767669</v>
      </c>
      <c r="O294" s="26">
        <f t="shared" si="4"/>
        <v>12</v>
      </c>
    </row>
    <row r="295" spans="1:15">
      <c r="A295" s="28">
        <v>77086002</v>
      </c>
      <c r="B295" s="28" t="s">
        <v>308</v>
      </c>
      <c r="C295" s="28" t="str">
        <f>VLOOKUP(A295,强测!$A$1:$C$333,3,FALSE)</f>
        <v>纪一鹏</v>
      </c>
      <c r="D295" s="29">
        <f>VLOOKUP(A295,exp!$A$1:$R$333,18,FALSE)</f>
        <v>9.52320638393641</v>
      </c>
      <c r="E295" s="28">
        <v>0</v>
      </c>
      <c r="F295" s="28">
        <f>VLOOKUP(A295,作业提交情况!$A$1:$Q$333,17,FALSE)</f>
        <v>12</v>
      </c>
      <c r="G295" s="29">
        <f>VLOOKUP(A295,blog!$A$1:$G$333,6,FALSE)</f>
        <v>59</v>
      </c>
      <c r="H295" s="29">
        <f>D295+E295/12*0.6+G295/4*0.1</f>
        <v>10.9982063839364</v>
      </c>
      <c r="I295" s="28">
        <f>MIN(10,VLOOKUP(A295,研讨课!$A$2:$H$330,8,FALSE))</f>
        <v>0</v>
      </c>
      <c r="J295" s="28">
        <v>0</v>
      </c>
      <c r="K295" s="28">
        <f>0</f>
        <v>0</v>
      </c>
      <c r="L295" s="28">
        <f>VLOOKUP(A295,Pre加分!$A$1:$J$333,10,FALSE)</f>
        <v>0</v>
      </c>
      <c r="M295" s="29">
        <f>0.4*I295+0.01*J295+K295+L295</f>
        <v>0</v>
      </c>
      <c r="N295" s="29">
        <f>M295+H295</f>
        <v>10.9982063839364</v>
      </c>
      <c r="O295" s="26">
        <f t="shared" si="4"/>
        <v>11</v>
      </c>
    </row>
    <row r="296" spans="1:15">
      <c r="A296" s="28">
        <v>16061194</v>
      </c>
      <c r="B296" s="28" t="s">
        <v>309</v>
      </c>
      <c r="C296" s="28" t="str">
        <f>VLOOKUP(A296,强测!$A$1:$C$333,3,FALSE)</f>
        <v>荣文戈</v>
      </c>
      <c r="D296" s="29">
        <f>VLOOKUP(A296,exp!$A$1:$R$333,18,FALSE)</f>
        <v>7.79521737546505</v>
      </c>
      <c r="E296" s="28">
        <v>0</v>
      </c>
      <c r="F296" s="28">
        <f>VLOOKUP(A296,作业提交情况!$A$1:$Q$333,17,FALSE)</f>
        <v>12</v>
      </c>
      <c r="G296" s="29">
        <f>VLOOKUP(A296,blog!$A$1:$G$333,6,FALSE)</f>
        <v>51</v>
      </c>
      <c r="H296" s="29">
        <f>D296+E296/12*0.6+G296/4*0.1</f>
        <v>9.07021737546505</v>
      </c>
      <c r="I296" s="28">
        <f>MIN(10,VLOOKUP(A296,研讨课!$A$2:$H$330,8,FALSE))</f>
        <v>0</v>
      </c>
      <c r="J296" s="28">
        <v>0</v>
      </c>
      <c r="K296" s="28">
        <f>0</f>
        <v>0</v>
      </c>
      <c r="L296" s="28">
        <f>VLOOKUP(A296,Pre加分!$A$1:$J$333,10,FALSE)</f>
        <v>0</v>
      </c>
      <c r="M296" s="29">
        <f>0.4*I296+0.01*J296+K296+L296</f>
        <v>0</v>
      </c>
      <c r="N296" s="29">
        <f>M296+H296</f>
        <v>9.07021737546505</v>
      </c>
      <c r="O296" s="26">
        <f t="shared" si="4"/>
        <v>9</v>
      </c>
    </row>
    <row r="297" spans="1:15">
      <c r="A297" s="28">
        <v>75061104</v>
      </c>
      <c r="B297" s="28" t="s">
        <v>310</v>
      </c>
      <c r="C297" s="28" t="str">
        <f>VLOOKUP(A297,强测!$A$1:$C$333,3,FALSE)</f>
        <v>荣文戈</v>
      </c>
      <c r="D297" s="29">
        <f>VLOOKUP(A297,exp!$A$1:$R$333,18,FALSE)</f>
        <v>0</v>
      </c>
      <c r="E297" s="28">
        <v>0</v>
      </c>
      <c r="F297" s="28">
        <f>VLOOKUP(A297,作业提交情况!$A$1:$Q$333,17,FALSE)</f>
        <v>12</v>
      </c>
      <c r="G297" s="29">
        <f>VLOOKUP(A297,blog!$A$1:$G$333,6,FALSE)</f>
        <v>339.4</v>
      </c>
      <c r="H297" s="29">
        <f>D297+E297/12*0.6+G297/4*0.1</f>
        <v>8.485</v>
      </c>
      <c r="I297" s="28">
        <f>MIN(10,VLOOKUP(A297,研讨课!$A$2:$H$330,8,FALSE))</f>
        <v>0</v>
      </c>
      <c r="J297" s="28">
        <v>0</v>
      </c>
      <c r="K297" s="28">
        <f>0</f>
        <v>0</v>
      </c>
      <c r="L297" s="28">
        <f>VLOOKUP(A297,Pre加分!$A$1:$J$333,10,FALSE)</f>
        <v>0</v>
      </c>
      <c r="M297" s="29">
        <f>0.4*I297+0.01*J297+K297+L297</f>
        <v>0</v>
      </c>
      <c r="N297" s="29">
        <f>M297+H297</f>
        <v>8.485</v>
      </c>
      <c r="O297" s="26">
        <f t="shared" si="4"/>
        <v>8</v>
      </c>
    </row>
    <row r="298" spans="1:15">
      <c r="A298" s="28">
        <v>18231133</v>
      </c>
      <c r="B298" s="28" t="s">
        <v>311</v>
      </c>
      <c r="C298" s="28" t="str">
        <f>VLOOKUP(A298,强测!$A$1:$C$333,3,FALSE)</f>
        <v>荣文戈</v>
      </c>
      <c r="D298" s="29">
        <f>VLOOKUP(A298,exp!$A$1:$R$333,18,FALSE)</f>
        <v>6.71798011196259</v>
      </c>
      <c r="E298" s="28">
        <v>0</v>
      </c>
      <c r="F298" s="28">
        <f>VLOOKUP(A298,作业提交情况!$A$1:$Q$333,17,FALSE)</f>
        <v>12</v>
      </c>
      <c r="G298" s="29">
        <f>VLOOKUP(A298,blog!$A$1:$G$333,6,FALSE)</f>
        <v>0</v>
      </c>
      <c r="H298" s="29">
        <f>D298+E298/12*0.6+G298/4*0.1</f>
        <v>6.71798011196259</v>
      </c>
      <c r="I298" s="28">
        <f>MIN(10,VLOOKUP(A298,研讨课!$A$2:$H$330,8,FALSE))</f>
        <v>0</v>
      </c>
      <c r="J298" s="28">
        <v>0</v>
      </c>
      <c r="K298" s="28">
        <f>0</f>
        <v>0</v>
      </c>
      <c r="L298" s="28">
        <f>VLOOKUP(A298,Pre加分!$A$1:$J$333,10,FALSE)</f>
        <v>0</v>
      </c>
      <c r="M298" s="29">
        <f>0.4*I298+0.01*J298+K298+L298</f>
        <v>0</v>
      </c>
      <c r="N298" s="29">
        <f>M298+H298</f>
        <v>6.71798011196259</v>
      </c>
      <c r="O298" s="26">
        <f t="shared" si="4"/>
        <v>7</v>
      </c>
    </row>
    <row r="299" spans="1:15">
      <c r="A299" s="28">
        <v>75061102</v>
      </c>
      <c r="B299" s="28" t="s">
        <v>312</v>
      </c>
      <c r="C299" s="28" t="str">
        <f>VLOOKUP(A299,强测!$A$1:$C$333,3,FALSE)</f>
        <v>荣文戈</v>
      </c>
      <c r="D299" s="29">
        <f>VLOOKUP(A299,exp!$A$1:$R$333,18,FALSE)</f>
        <v>0</v>
      </c>
      <c r="E299" s="28">
        <v>0</v>
      </c>
      <c r="F299" s="28">
        <f>VLOOKUP(A299,作业提交情况!$A$1:$Q$333,17,FALSE)</f>
        <v>12</v>
      </c>
      <c r="G299" s="29">
        <f>VLOOKUP(A299,blog!$A$1:$G$333,6,FALSE)</f>
        <v>172</v>
      </c>
      <c r="H299" s="29">
        <f>D299+E299/12*0.6+G299/4*0.1</f>
        <v>4.3</v>
      </c>
      <c r="I299" s="28">
        <f>MIN(10,VLOOKUP(A299,研讨课!$A$2:$H$330,8,FALSE))</f>
        <v>0</v>
      </c>
      <c r="J299" s="28">
        <v>0</v>
      </c>
      <c r="K299" s="28">
        <f>0</f>
        <v>0</v>
      </c>
      <c r="L299" s="28">
        <f>VLOOKUP(A299,Pre加分!$A$1:$J$333,10,FALSE)</f>
        <v>0</v>
      </c>
      <c r="M299" s="29">
        <f>0.4*I299+0.01*J299+K299+L299</f>
        <v>0</v>
      </c>
      <c r="N299" s="29">
        <f>M299+H299</f>
        <v>4.3</v>
      </c>
      <c r="O299" s="26">
        <f t="shared" si="4"/>
        <v>4</v>
      </c>
    </row>
    <row r="300" spans="1:15">
      <c r="A300" s="28">
        <v>17231032</v>
      </c>
      <c r="B300" s="28" t="s">
        <v>313</v>
      </c>
      <c r="C300" s="28" t="str">
        <f>VLOOKUP(A300,强测!$A$1:$C$333,3,FALSE)</f>
        <v>王旭</v>
      </c>
      <c r="D300" s="29">
        <f>VLOOKUP(A300,exp!$A$1:$R$333,18,FALSE)</f>
        <v>2.13449456465675</v>
      </c>
      <c r="E300" s="28">
        <v>35.984</v>
      </c>
      <c r="F300" s="28">
        <f>VLOOKUP(A300,作业提交情况!$A$1:$Q$333,17,FALSE)</f>
        <v>11</v>
      </c>
      <c r="G300" s="29">
        <f>VLOOKUP(A300,blog!$A$1:$G$333,6,FALSE)</f>
        <v>6.6</v>
      </c>
      <c r="H300" s="29">
        <f>D300+E300/12*0.6+G300/4*0.1</f>
        <v>4.09869456465675</v>
      </c>
      <c r="I300" s="28">
        <f>MIN(10,VLOOKUP(A300,研讨课!$A$2:$H$330,8,FALSE))</f>
        <v>0</v>
      </c>
      <c r="J300" s="28">
        <v>0</v>
      </c>
      <c r="K300" s="28">
        <f>0</f>
        <v>0</v>
      </c>
      <c r="L300" s="28">
        <f>VLOOKUP(A300,Pre加分!$A$1:$J$333,10,FALSE)</f>
        <v>0</v>
      </c>
      <c r="M300" s="29">
        <f>MIN(5,0.4*I300+0.01*J300+K300+L300)</f>
        <v>0</v>
      </c>
      <c r="N300" s="29">
        <f>M300+H300</f>
        <v>4.09869456465675</v>
      </c>
      <c r="O300" s="26">
        <f t="shared" si="4"/>
        <v>4</v>
      </c>
    </row>
    <row r="301" s="25" customFormat="1" spans="1:110">
      <c r="A301" s="32">
        <v>77066002</v>
      </c>
      <c r="B301" s="32" t="s">
        <v>314</v>
      </c>
      <c r="C301" s="32" t="str">
        <f>VLOOKUP(A301,强测!$A$1:$C$333,3,FALSE)</f>
        <v>纪一鹏</v>
      </c>
      <c r="D301" s="33">
        <f>VLOOKUP(A301,exp!$A$1:$R$333,18,FALSE)</f>
        <v>2.13449456465675</v>
      </c>
      <c r="E301" s="32">
        <v>0</v>
      </c>
      <c r="F301" s="32">
        <f>VLOOKUP(A301,作业提交情况!$A$1:$Q$333,17,FALSE)</f>
        <v>12</v>
      </c>
      <c r="G301" s="33">
        <f>VLOOKUP(A301,blog!$A$1:$G$333,6,FALSE)</f>
        <v>65</v>
      </c>
      <c r="H301" s="33">
        <f>D301+E301/12*0.6+G301/4*0.1</f>
        <v>3.75949456465675</v>
      </c>
      <c r="I301" s="32">
        <f>MIN(10,VLOOKUP(A301,研讨课!$A$2:$H$330,8,FALSE))</f>
        <v>0</v>
      </c>
      <c r="J301" s="32">
        <v>0</v>
      </c>
      <c r="K301" s="32">
        <f>0</f>
        <v>0</v>
      </c>
      <c r="L301" s="32">
        <f>VLOOKUP(A301,Pre加分!$A$1:$J$333,10,FALSE)</f>
        <v>0</v>
      </c>
      <c r="M301" s="29">
        <f>0.4*I301+0.01*J301+K301+L301</f>
        <v>0</v>
      </c>
      <c r="N301" s="33">
        <f>M301+H301</f>
        <v>3.75949456465675</v>
      </c>
      <c r="O301" s="26">
        <f t="shared" si="4"/>
        <v>4</v>
      </c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  <c r="CQ301" s="26"/>
      <c r="CR301" s="26"/>
      <c r="CS301" s="26"/>
      <c r="CT301" s="26"/>
      <c r="CU301" s="26"/>
      <c r="CV301" s="26"/>
      <c r="CW301" s="26"/>
      <c r="CX301" s="26"/>
      <c r="CY301" s="26"/>
      <c r="CZ301" s="26"/>
      <c r="DA301" s="26"/>
      <c r="DB301" s="26"/>
      <c r="DC301" s="26"/>
      <c r="DD301" s="26"/>
      <c r="DE301" s="26"/>
      <c r="DF301" s="26"/>
    </row>
    <row r="302" spans="1:15">
      <c r="A302" s="28">
        <v>18182657</v>
      </c>
      <c r="B302" s="28" t="s">
        <v>315</v>
      </c>
      <c r="C302" s="28" t="str">
        <f>VLOOKUP(A302,强测!$A$1:$C$333,3,FALSE)</f>
        <v>纪一鹏</v>
      </c>
      <c r="D302" s="29">
        <f>VLOOKUP(A302,exp!$A$1:$R$333,18,FALSE)</f>
        <v>0</v>
      </c>
      <c r="E302" s="28">
        <v>60</v>
      </c>
      <c r="F302" s="28">
        <f>VLOOKUP(A302,作业提交情况!$A$1:$Q$333,17,FALSE)</f>
        <v>11</v>
      </c>
      <c r="G302" s="29">
        <f>VLOOKUP(A302,blog!$A$1:$G$333,6,FALSE)</f>
        <v>0</v>
      </c>
      <c r="H302" s="29">
        <f>D302+E302/12*0.6+G302/4*0.1</f>
        <v>3</v>
      </c>
      <c r="I302" s="28">
        <f>MIN(10,VLOOKUP(A302,研讨课!$A$2:$H$330,8,FALSE))</f>
        <v>0</v>
      </c>
      <c r="J302" s="28">
        <v>0</v>
      </c>
      <c r="K302" s="28">
        <f>0</f>
        <v>0</v>
      </c>
      <c r="L302" s="28">
        <f>VLOOKUP(A302,Pre加分!$A$1:$J$333,10,FALSE)</f>
        <v>0</v>
      </c>
      <c r="M302" s="29">
        <f>MIN(5,0.4*I302+0.01*J302+K302+L302)</f>
        <v>0</v>
      </c>
      <c r="N302" s="29">
        <f>M302+H302</f>
        <v>3</v>
      </c>
      <c r="O302" s="26">
        <f t="shared" si="4"/>
        <v>3</v>
      </c>
    </row>
    <row r="303" spans="1:15">
      <c r="A303" s="28">
        <v>18231036</v>
      </c>
      <c r="B303" s="28" t="s">
        <v>316</v>
      </c>
      <c r="C303" s="28" t="str">
        <f>VLOOKUP(A303,强测!$A$1:$C$333,3,FALSE)</f>
        <v>吴际</v>
      </c>
      <c r="D303" s="29">
        <f>VLOOKUP(A303,exp!$A$1:$R$333,18,FALSE)</f>
        <v>0</v>
      </c>
      <c r="E303" s="28">
        <v>0</v>
      </c>
      <c r="F303" s="28">
        <f>VLOOKUP(A303,作业提交情况!$A$1:$Q$333,17,FALSE)</f>
        <v>12</v>
      </c>
      <c r="G303" s="29">
        <f>VLOOKUP(A303,blog!$A$1:$G$333,6,FALSE)</f>
        <v>0</v>
      </c>
      <c r="H303" s="29">
        <f>D303+E303/12*0.6+G303/4*0.1</f>
        <v>0</v>
      </c>
      <c r="I303" s="28">
        <f>MIN(10,VLOOKUP(A303,研讨课!$A$2:$H$330,8,FALSE))</f>
        <v>3</v>
      </c>
      <c r="J303" s="28">
        <v>0</v>
      </c>
      <c r="K303" s="28">
        <f>0</f>
        <v>0</v>
      </c>
      <c r="L303" s="28">
        <f>VLOOKUP(A303,Pre加分!$A$1:$J$333,10,FALSE)</f>
        <v>0</v>
      </c>
      <c r="M303" s="29">
        <f>0.4*I303+0.01*J303+K303+L303</f>
        <v>1.2</v>
      </c>
      <c r="N303" s="29">
        <f>M303+H303</f>
        <v>1.2</v>
      </c>
      <c r="O303" s="26">
        <f t="shared" si="4"/>
        <v>1</v>
      </c>
    </row>
    <row r="304" spans="1:15">
      <c r="A304" s="28">
        <v>15061089</v>
      </c>
      <c r="B304" s="28" t="s">
        <v>317</v>
      </c>
      <c r="C304" s="28" t="str">
        <f>VLOOKUP(A304,强测!$A$1:$C$333,3,FALSE)</f>
        <v>吴际</v>
      </c>
      <c r="D304" s="29">
        <f>VLOOKUP(A304,exp!$A$1:$R$333,18,FALSE)</f>
        <v>0</v>
      </c>
      <c r="E304" s="28">
        <v>0</v>
      </c>
      <c r="F304" s="28">
        <f>VLOOKUP(A304,作业提交情况!$A$1:$Q$333,17,FALSE)</f>
        <v>12</v>
      </c>
      <c r="G304" s="29">
        <f>VLOOKUP(A304,blog!$A$1:$G$333,6,FALSE)</f>
        <v>0</v>
      </c>
      <c r="H304" s="29">
        <f>D304+E304/12*0.6+G304/4*0.1</f>
        <v>0</v>
      </c>
      <c r="I304" s="28">
        <f>MIN(10,VLOOKUP(A304,研讨课!$A$2:$H$330,8,FALSE))</f>
        <v>2</v>
      </c>
      <c r="J304" s="28">
        <v>0</v>
      </c>
      <c r="K304" s="28">
        <f>0</f>
        <v>0</v>
      </c>
      <c r="L304" s="28">
        <f>VLOOKUP(A304,Pre加分!$A$1:$J$333,10,FALSE)</f>
        <v>0</v>
      </c>
      <c r="M304" s="29">
        <f>0.4*I304+0.01*J304+K304+L304</f>
        <v>0.8</v>
      </c>
      <c r="N304" s="29">
        <f>M304+H304</f>
        <v>0.8</v>
      </c>
      <c r="O304" s="26">
        <f t="shared" si="4"/>
        <v>1</v>
      </c>
    </row>
    <row r="305" spans="1:15">
      <c r="A305" s="32">
        <v>16061180</v>
      </c>
      <c r="B305" s="32" t="s">
        <v>318</v>
      </c>
      <c r="C305" s="32" t="str">
        <f>VLOOKUP(A305,强测!$A$1:$C$333,3,FALSE)</f>
        <v>吴际</v>
      </c>
      <c r="D305" s="33">
        <f>VLOOKUP(A305,exp!$A$1:$R$333,18,FALSE)</f>
        <v>0</v>
      </c>
      <c r="E305" s="32">
        <v>0</v>
      </c>
      <c r="F305" s="32">
        <f>VLOOKUP(A305,作业提交情况!$A$1:$Q$333,17,FALSE)</f>
        <v>12</v>
      </c>
      <c r="G305" s="33">
        <f>VLOOKUP(A305,blog!$A$1:$G$333,6,FALSE)</f>
        <v>0</v>
      </c>
      <c r="H305" s="33">
        <f>D305+E305/12*0.6+G305/4*0.1</f>
        <v>0</v>
      </c>
      <c r="I305" s="32">
        <f>MIN(10,VLOOKUP(A305,研讨课!$A$2:$H$330,8,FALSE))</f>
        <v>2</v>
      </c>
      <c r="J305" s="32">
        <v>0</v>
      </c>
      <c r="K305" s="32">
        <f>0</f>
        <v>0</v>
      </c>
      <c r="L305" s="32">
        <f>VLOOKUP(A305,Pre加分!$A$1:$J$333,10,FALSE)</f>
        <v>0</v>
      </c>
      <c r="M305" s="29">
        <f>0.4*I305+0.01*J305+K305+L305</f>
        <v>0.8</v>
      </c>
      <c r="N305" s="33">
        <f>M305+H305</f>
        <v>0.8</v>
      </c>
      <c r="O305" s="26">
        <f t="shared" si="4"/>
        <v>1</v>
      </c>
    </row>
    <row r="306" spans="1:15">
      <c r="A306" s="28">
        <v>18373384</v>
      </c>
      <c r="B306" s="28" t="s">
        <v>319</v>
      </c>
      <c r="C306" s="28" t="str">
        <f>VLOOKUP(A306,强测!$A$1:$C$333,3,FALSE)</f>
        <v>王旭</v>
      </c>
      <c r="D306" s="29">
        <f>VLOOKUP(A306,exp!$A$1:$R$333,18,FALSE)</f>
        <v>0</v>
      </c>
      <c r="E306" s="28">
        <v>0</v>
      </c>
      <c r="F306" s="28">
        <f>VLOOKUP(A306,作业提交情况!$A$1:$Q$333,17,FALSE)</f>
        <v>12</v>
      </c>
      <c r="G306" s="29">
        <f>VLOOKUP(A306,blog!$A$1:$G$333,6,FALSE)</f>
        <v>0</v>
      </c>
      <c r="H306" s="29">
        <f>D306+E306/12*0.6+G306/4*0.1</f>
        <v>0</v>
      </c>
      <c r="I306" s="28">
        <f>MIN(10,VLOOKUP(A306,研讨课!$A$2:$H$330,8,FALSE))</f>
        <v>0.5</v>
      </c>
      <c r="J306" s="28">
        <v>0</v>
      </c>
      <c r="K306" s="28">
        <f>0</f>
        <v>0</v>
      </c>
      <c r="L306" s="28">
        <f>VLOOKUP(A306,Pre加分!$A$1:$J$333,10,FALSE)</f>
        <v>0</v>
      </c>
      <c r="M306" s="29">
        <f>0.4*I306+0.01*J306+K306+L306</f>
        <v>0.2</v>
      </c>
      <c r="N306" s="29">
        <f>M306+H306</f>
        <v>0.2</v>
      </c>
      <c r="O306" s="26">
        <f t="shared" si="4"/>
        <v>0</v>
      </c>
    </row>
    <row r="307" spans="1:15">
      <c r="A307" s="28">
        <v>18231019</v>
      </c>
      <c r="B307" s="28" t="s">
        <v>320</v>
      </c>
      <c r="C307" s="28" t="str">
        <f>VLOOKUP(A307,强测!$A$1:$C$333,3,FALSE)</f>
        <v>诸彤宇</v>
      </c>
      <c r="D307" s="29">
        <f>VLOOKUP(A307,exp!$A$1:$R$333,18,FALSE)</f>
        <v>0</v>
      </c>
      <c r="E307" s="28">
        <v>0</v>
      </c>
      <c r="F307" s="28">
        <f>VLOOKUP(A307,作业提交情况!$A$1:$Q$333,17,FALSE)</f>
        <v>12</v>
      </c>
      <c r="G307" s="29">
        <f>VLOOKUP(A307,blog!$A$1:$G$333,6,FALSE)</f>
        <v>0</v>
      </c>
      <c r="H307" s="29">
        <f>D307+E307/12*0.6+G307/4*0.1</f>
        <v>0</v>
      </c>
      <c r="I307" s="28">
        <f>MIN(10,VLOOKUP(A307,研讨课!$A$2:$H$330,8,FALSE))</f>
        <v>0</v>
      </c>
      <c r="J307" s="28">
        <v>0</v>
      </c>
      <c r="K307" s="28">
        <f>0</f>
        <v>0</v>
      </c>
      <c r="L307" s="28">
        <f>VLOOKUP(A307,Pre加分!$A$1:$J$333,10,FALSE)</f>
        <v>0</v>
      </c>
      <c r="M307" s="29">
        <f>0.4*I307+0.01*J307+K307+L307</f>
        <v>0</v>
      </c>
      <c r="N307" s="29">
        <f>M307+H307</f>
        <v>0</v>
      </c>
      <c r="O307" s="26">
        <f t="shared" si="4"/>
        <v>0</v>
      </c>
    </row>
    <row r="308" spans="1:15">
      <c r="A308" s="28">
        <v>18373733</v>
      </c>
      <c r="B308" s="28" t="s">
        <v>321</v>
      </c>
      <c r="C308" s="28" t="str">
        <f>VLOOKUP(A308,强测!$A$1:$C$333,3,FALSE)</f>
        <v>荣文戈</v>
      </c>
      <c r="D308" s="29">
        <f>VLOOKUP(A308,exp!$A$1:$R$333,18,FALSE)</f>
        <v>0</v>
      </c>
      <c r="E308" s="28">
        <v>0</v>
      </c>
      <c r="F308" s="28">
        <f>VLOOKUP(A308,作业提交情况!$A$1:$Q$333,17,FALSE)</f>
        <v>12</v>
      </c>
      <c r="G308" s="29">
        <f>VLOOKUP(A308,blog!$A$1:$G$333,6,FALSE)</f>
        <v>0</v>
      </c>
      <c r="H308" s="29">
        <f>D308+E308/12*0.6+G308/4*0.1</f>
        <v>0</v>
      </c>
      <c r="I308" s="28">
        <f>MIN(10,VLOOKUP(A308,研讨课!$A$2:$H$330,8,FALSE))</f>
        <v>0</v>
      </c>
      <c r="J308" s="28">
        <v>0</v>
      </c>
      <c r="K308" s="28">
        <f>0</f>
        <v>0</v>
      </c>
      <c r="L308" s="28">
        <f>VLOOKUP(A308,Pre加分!$A$1:$J$333,10,FALSE)</f>
        <v>0</v>
      </c>
      <c r="M308" s="29">
        <f>0.4*I308+0.01*J308+K308+L308</f>
        <v>0</v>
      </c>
      <c r="N308" s="29">
        <f>M308+H308</f>
        <v>0</v>
      </c>
      <c r="O308" s="26">
        <f t="shared" si="4"/>
        <v>0</v>
      </c>
    </row>
    <row r="309" spans="1:15">
      <c r="A309" s="28">
        <v>18231102</v>
      </c>
      <c r="B309" s="28" t="s">
        <v>322</v>
      </c>
      <c r="C309" s="28" t="str">
        <f>VLOOKUP(A309,强测!$A$1:$C$333,3,FALSE)</f>
        <v>王旭</v>
      </c>
      <c r="D309" s="29">
        <f>VLOOKUP(A309,exp!$A$1:$R$333,18,FALSE)</f>
        <v>0</v>
      </c>
      <c r="E309" s="28">
        <v>0</v>
      </c>
      <c r="F309" s="28">
        <f>VLOOKUP(A309,作业提交情况!$A$1:$Q$333,17,FALSE)</f>
        <v>12</v>
      </c>
      <c r="G309" s="29">
        <f>VLOOKUP(A309,blog!$A$1:$G$333,6,FALSE)</f>
        <v>0</v>
      </c>
      <c r="H309" s="29">
        <f>D309+E309/12*0.6+G309/4*0.1</f>
        <v>0</v>
      </c>
      <c r="I309" s="28">
        <f>MIN(10,VLOOKUP(A309,研讨课!$A$2:$H$330,8,FALSE))</f>
        <v>0</v>
      </c>
      <c r="J309" s="28">
        <v>0</v>
      </c>
      <c r="K309" s="28">
        <f>0</f>
        <v>0</v>
      </c>
      <c r="L309" s="28">
        <f>VLOOKUP(A309,Pre加分!$A$1:$J$333,10,FALSE)</f>
        <v>0</v>
      </c>
      <c r="M309" s="29">
        <f>0.4*I309+0.01*J309+K309+L309</f>
        <v>0</v>
      </c>
      <c r="N309" s="29">
        <f>M309+H309</f>
        <v>0</v>
      </c>
      <c r="O309" s="26">
        <f t="shared" si="4"/>
        <v>0</v>
      </c>
    </row>
    <row r="310" spans="1:15">
      <c r="A310" s="28">
        <v>18375068</v>
      </c>
      <c r="B310" s="28" t="s">
        <v>323</v>
      </c>
      <c r="C310" s="28" t="str">
        <f>VLOOKUP(A310,强测!$A$1:$C$333,3,FALSE)</f>
        <v>王旭</v>
      </c>
      <c r="D310" s="29">
        <f>VLOOKUP(A310,exp!$A$1:$R$333,18,FALSE)</f>
        <v>0</v>
      </c>
      <c r="E310" s="28">
        <v>0</v>
      </c>
      <c r="F310" s="28">
        <f>VLOOKUP(A310,作业提交情况!$A$1:$Q$333,17,FALSE)</f>
        <v>12</v>
      </c>
      <c r="G310" s="29">
        <f>VLOOKUP(A310,blog!$A$1:$G$333,6,FALSE)</f>
        <v>0</v>
      </c>
      <c r="H310" s="29">
        <f>D310+E310/12*0.6+G310/4*0.1</f>
        <v>0</v>
      </c>
      <c r="I310" s="28">
        <f>MIN(10,VLOOKUP(A310,研讨课!$A$2:$H$330,8,FALSE))</f>
        <v>0</v>
      </c>
      <c r="J310" s="28">
        <v>0</v>
      </c>
      <c r="K310" s="28">
        <f>0</f>
        <v>0</v>
      </c>
      <c r="L310" s="28">
        <f>VLOOKUP(A310,Pre加分!$A$1:$J$333,10,FALSE)</f>
        <v>0</v>
      </c>
      <c r="M310" s="29">
        <f>0.4*I310+0.01*J310+K310+L310</f>
        <v>0</v>
      </c>
      <c r="N310" s="29">
        <f>M310+H310</f>
        <v>0</v>
      </c>
      <c r="O310" s="26">
        <f t="shared" si="4"/>
        <v>0</v>
      </c>
    </row>
    <row r="311" spans="1:15">
      <c r="A311" s="28">
        <v>18231215</v>
      </c>
      <c r="B311" s="28" t="s">
        <v>324</v>
      </c>
      <c r="C311" s="28" t="str">
        <f>VLOOKUP(A311,强测!$A$1:$C$333,3,FALSE)</f>
        <v>吴际</v>
      </c>
      <c r="D311" s="29">
        <f>VLOOKUP(A311,exp!$A$1:$R$333,18,FALSE)</f>
        <v>0</v>
      </c>
      <c r="E311" s="28">
        <v>0</v>
      </c>
      <c r="F311" s="28">
        <f>VLOOKUP(A311,作业提交情况!$A$1:$Q$333,17,FALSE)</f>
        <v>12</v>
      </c>
      <c r="G311" s="29">
        <f>VLOOKUP(A311,blog!$A$1:$G$333,6,FALSE)</f>
        <v>0</v>
      </c>
      <c r="H311" s="29">
        <f>D311+E311/12*0.6+G311/4*0.1</f>
        <v>0</v>
      </c>
      <c r="I311" s="28">
        <f>MIN(10,VLOOKUP(A311,研讨课!$A$2:$H$330,8,FALSE))</f>
        <v>0</v>
      </c>
      <c r="J311" s="28">
        <v>0</v>
      </c>
      <c r="K311" s="28">
        <f>0</f>
        <v>0</v>
      </c>
      <c r="L311" s="28">
        <f>VLOOKUP(A311,Pre加分!$A$1:$J$333,10,FALSE)</f>
        <v>0</v>
      </c>
      <c r="M311" s="29">
        <f>0.4*I311+0.01*J311+K311+L311</f>
        <v>0</v>
      </c>
      <c r="N311" s="29">
        <f>M311+H311</f>
        <v>0</v>
      </c>
      <c r="O311" s="26">
        <f t="shared" si="4"/>
        <v>0</v>
      </c>
    </row>
    <row r="312" spans="1:15">
      <c r="A312" s="28">
        <v>16061149</v>
      </c>
      <c r="B312" s="28" t="s">
        <v>325</v>
      </c>
      <c r="C312" s="28" t="str">
        <f>VLOOKUP(A312,强测!$A$1:$C$333,3,FALSE)</f>
        <v>王旭</v>
      </c>
      <c r="D312" s="29">
        <f>VLOOKUP(A312,exp!$A$1:$R$333,18,FALSE)</f>
        <v>0</v>
      </c>
      <c r="E312" s="28">
        <v>0</v>
      </c>
      <c r="F312" s="28">
        <f>VLOOKUP(A312,作业提交情况!$A$1:$Q$333,17,FALSE)</f>
        <v>12</v>
      </c>
      <c r="G312" s="29">
        <f>VLOOKUP(A312,blog!$A$1:$G$333,6,FALSE)</f>
        <v>0</v>
      </c>
      <c r="H312" s="29">
        <f>D312+E312/12*0.6+G312/4*0.1</f>
        <v>0</v>
      </c>
      <c r="I312" s="28">
        <f>MIN(10,VLOOKUP(A312,研讨课!$A$2:$H$330,8,FALSE))</f>
        <v>0</v>
      </c>
      <c r="J312" s="28">
        <v>0</v>
      </c>
      <c r="K312" s="28">
        <f>0</f>
        <v>0</v>
      </c>
      <c r="L312" s="28">
        <f>VLOOKUP(A312,Pre加分!$A$1:$J$333,10,FALSE)</f>
        <v>0</v>
      </c>
      <c r="M312" s="29">
        <f>0.4*I312+0.01*J312+K312+L312</f>
        <v>0</v>
      </c>
      <c r="N312" s="29">
        <f>M312+H312</f>
        <v>0</v>
      </c>
      <c r="O312" s="26">
        <f t="shared" si="4"/>
        <v>0</v>
      </c>
    </row>
    <row r="313" spans="1:15">
      <c r="A313" s="28">
        <v>18231199</v>
      </c>
      <c r="B313" s="28" t="s">
        <v>326</v>
      </c>
      <c r="C313" s="28" t="str">
        <f>VLOOKUP(A313,强测!$A$1:$C$333,3,FALSE)</f>
        <v>吴际</v>
      </c>
      <c r="D313" s="29">
        <f>VLOOKUP(A313,exp!$A$1:$R$333,18,FALSE)</f>
        <v>0</v>
      </c>
      <c r="E313" s="28">
        <v>0</v>
      </c>
      <c r="F313" s="28">
        <f>VLOOKUP(A313,作业提交情况!$A$1:$Q$333,17,FALSE)</f>
        <v>12</v>
      </c>
      <c r="G313" s="29">
        <f>VLOOKUP(A313,blog!$A$1:$G$333,6,FALSE)</f>
        <v>0</v>
      </c>
      <c r="H313" s="29">
        <f>D313+E313/12*0.6+G313/4*0.1</f>
        <v>0</v>
      </c>
      <c r="I313" s="28">
        <f>MIN(10,VLOOKUP(A313,研讨课!$A$2:$H$330,8,FALSE))</f>
        <v>0</v>
      </c>
      <c r="J313" s="28">
        <v>0</v>
      </c>
      <c r="K313" s="28">
        <f>0</f>
        <v>0</v>
      </c>
      <c r="L313" s="28">
        <f>VLOOKUP(A313,Pre加分!$A$1:$J$333,10,FALSE)</f>
        <v>0</v>
      </c>
      <c r="M313" s="29">
        <f>0.4*I313+0.01*J313+K313+L313</f>
        <v>0</v>
      </c>
      <c r="N313" s="29">
        <f>M313+H313</f>
        <v>0</v>
      </c>
      <c r="O313" s="26">
        <f t="shared" si="4"/>
        <v>0</v>
      </c>
    </row>
    <row r="314" spans="1:15">
      <c r="A314" s="28">
        <v>15061114</v>
      </c>
      <c r="B314" s="28" t="s">
        <v>327</v>
      </c>
      <c r="C314" s="28" t="str">
        <f>VLOOKUP(A314,强测!$A$1:$C$333,3,FALSE)</f>
        <v>荣文戈</v>
      </c>
      <c r="D314" s="29">
        <f>VLOOKUP(A314,exp!$A$1:$R$333,18,FALSE)</f>
        <v>0</v>
      </c>
      <c r="E314" s="28">
        <v>0</v>
      </c>
      <c r="F314" s="28">
        <f>VLOOKUP(A314,作业提交情况!$A$1:$Q$333,17,FALSE)</f>
        <v>12</v>
      </c>
      <c r="G314" s="29">
        <f>VLOOKUP(A314,blog!$A$1:$G$333,6,FALSE)</f>
        <v>0</v>
      </c>
      <c r="H314" s="29">
        <f>D314+E314/12*0.6+G314/4*0.1</f>
        <v>0</v>
      </c>
      <c r="I314" s="28">
        <f>MIN(10,VLOOKUP(A314,研讨课!$A$2:$H$330,8,FALSE))</f>
        <v>0</v>
      </c>
      <c r="J314" s="28">
        <v>0</v>
      </c>
      <c r="K314" s="28">
        <f>0</f>
        <v>0</v>
      </c>
      <c r="L314" s="28">
        <f>VLOOKUP(A314,Pre加分!$A$1:$J$333,10,FALSE)</f>
        <v>0</v>
      </c>
      <c r="M314" s="29">
        <f>0.4*I314+0.01*J314+K314+L314</f>
        <v>0</v>
      </c>
      <c r="N314" s="29">
        <f>M314+H314</f>
        <v>0</v>
      </c>
      <c r="O314" s="26">
        <f t="shared" si="4"/>
        <v>0</v>
      </c>
    </row>
    <row r="315" s="25" customFormat="1" spans="1:110">
      <c r="A315" s="28">
        <v>16231068</v>
      </c>
      <c r="B315" s="28" t="s">
        <v>328</v>
      </c>
      <c r="C315" s="28" t="str">
        <f>VLOOKUP(A315,强测!$A$1:$C$333,3,FALSE)</f>
        <v>诸彤宇</v>
      </c>
      <c r="D315" s="29">
        <f>VLOOKUP(A315,exp!$A$1:$R$333,18,FALSE)</f>
        <v>0</v>
      </c>
      <c r="E315" s="28">
        <v>0</v>
      </c>
      <c r="F315" s="28">
        <f>VLOOKUP(A315,作业提交情况!$A$1:$Q$333,17,FALSE)</f>
        <v>12</v>
      </c>
      <c r="G315" s="29">
        <f>VLOOKUP(A315,blog!$A$1:$G$333,6,FALSE)</f>
        <v>0</v>
      </c>
      <c r="H315" s="29">
        <f>D315+E315/12*0.6+G315/4*0.1</f>
        <v>0</v>
      </c>
      <c r="I315" s="28">
        <f>MIN(10,VLOOKUP(A315,研讨课!$A$2:$H$330,8,FALSE))</f>
        <v>0</v>
      </c>
      <c r="J315" s="28">
        <v>0</v>
      </c>
      <c r="K315" s="28">
        <f>0</f>
        <v>0</v>
      </c>
      <c r="L315" s="28">
        <f>VLOOKUP(A315,Pre加分!$A$1:$J$333,10,FALSE)</f>
        <v>0</v>
      </c>
      <c r="M315" s="29">
        <f>0.4*I315+0.01*J315+K315+L315</f>
        <v>0</v>
      </c>
      <c r="N315" s="29">
        <f>M315+H315</f>
        <v>0</v>
      </c>
      <c r="O315" s="26">
        <f t="shared" si="4"/>
        <v>0</v>
      </c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  <c r="CQ315" s="26"/>
      <c r="CR315" s="26"/>
      <c r="CS315" s="26"/>
      <c r="CT315" s="26"/>
      <c r="CU315" s="26"/>
      <c r="CV315" s="26"/>
      <c r="CW315" s="26"/>
      <c r="CX315" s="26"/>
      <c r="CY315" s="26"/>
      <c r="CZ315" s="26"/>
      <c r="DA315" s="26"/>
      <c r="DB315" s="26"/>
      <c r="DC315" s="26"/>
      <c r="DD315" s="26"/>
      <c r="DE315" s="26"/>
      <c r="DF315" s="26"/>
    </row>
    <row r="316" spans="1:15">
      <c r="A316" s="28">
        <v>16061148</v>
      </c>
      <c r="B316" s="28" t="s">
        <v>329</v>
      </c>
      <c r="C316" s="28" t="str">
        <f>VLOOKUP(A316,强测!$A$1:$C$333,3,FALSE)</f>
        <v>王旭</v>
      </c>
      <c r="D316" s="29">
        <f>VLOOKUP(A316,exp!$A$1:$R$333,18,FALSE)</f>
        <v>0</v>
      </c>
      <c r="E316" s="28">
        <v>0</v>
      </c>
      <c r="F316" s="28">
        <f>VLOOKUP(A316,作业提交情况!$A$1:$Q$333,17,FALSE)</f>
        <v>12</v>
      </c>
      <c r="G316" s="29">
        <f>VLOOKUP(A316,blog!$A$1:$G$333,6,FALSE)</f>
        <v>0</v>
      </c>
      <c r="H316" s="29">
        <f>D316+E316/12*0.6+G316/4*0.1</f>
        <v>0</v>
      </c>
      <c r="I316" s="28">
        <f>MIN(10,VLOOKUP(A316,研讨课!$A$2:$H$330,8,FALSE))</f>
        <v>0</v>
      </c>
      <c r="J316" s="28">
        <v>0</v>
      </c>
      <c r="K316" s="28">
        <f>0</f>
        <v>0</v>
      </c>
      <c r="L316" s="28">
        <f>VLOOKUP(A316,Pre加分!$A$1:$J$333,10,FALSE)</f>
        <v>0</v>
      </c>
      <c r="M316" s="29">
        <f>0.4*I316+0.01*J316+K316+L316</f>
        <v>0</v>
      </c>
      <c r="N316" s="29">
        <f>M316+H316</f>
        <v>0</v>
      </c>
      <c r="O316" s="26">
        <f t="shared" si="4"/>
        <v>0</v>
      </c>
    </row>
    <row r="317" spans="1:15">
      <c r="A317" s="28">
        <v>17005013</v>
      </c>
      <c r="B317" s="28" t="s">
        <v>330</v>
      </c>
      <c r="C317" s="28" t="str">
        <f>VLOOKUP(A317,强测!$A$1:$C$333,3,FALSE)</f>
        <v>诸彤宇</v>
      </c>
      <c r="D317" s="29">
        <f>VLOOKUP(A317,exp!$A$1:$R$333,18,FALSE)</f>
        <v>0</v>
      </c>
      <c r="E317" s="28">
        <v>0</v>
      </c>
      <c r="F317" s="28">
        <f>VLOOKUP(A317,作业提交情况!$A$1:$Q$333,17,FALSE)</f>
        <v>12</v>
      </c>
      <c r="G317" s="29">
        <f>VLOOKUP(A317,blog!$A$1:$G$333,6,FALSE)</f>
        <v>0</v>
      </c>
      <c r="H317" s="29">
        <f>D317+E317/12*0.6+G317/4*0.1</f>
        <v>0</v>
      </c>
      <c r="I317" s="28">
        <f>MIN(10,VLOOKUP(A317,研讨课!$A$2:$H$330,8,FALSE))</f>
        <v>0</v>
      </c>
      <c r="J317" s="28">
        <v>0</v>
      </c>
      <c r="K317" s="28">
        <f>0</f>
        <v>0</v>
      </c>
      <c r="L317" s="28">
        <f>VLOOKUP(A317,Pre加分!$A$1:$J$333,10,FALSE)</f>
        <v>0</v>
      </c>
      <c r="M317" s="29">
        <f>0.4*I317+0.01*J317+K317+L317</f>
        <v>0</v>
      </c>
      <c r="N317" s="29">
        <f>M317+H317</f>
        <v>0</v>
      </c>
      <c r="O317" s="26">
        <f t="shared" si="4"/>
        <v>0</v>
      </c>
    </row>
    <row r="318" spans="1:15">
      <c r="A318" s="28">
        <v>16061193</v>
      </c>
      <c r="B318" s="28" t="s">
        <v>331</v>
      </c>
      <c r="C318" s="28" t="str">
        <f>VLOOKUP(A318,强测!$A$1:$C$333,3,FALSE)</f>
        <v>荣文戈</v>
      </c>
      <c r="D318" s="29">
        <f>VLOOKUP(A318,exp!$A$1:$R$333,18,FALSE)</f>
        <v>0</v>
      </c>
      <c r="E318" s="28">
        <v>0</v>
      </c>
      <c r="F318" s="28">
        <f>VLOOKUP(A318,作业提交情况!$A$1:$Q$333,17,FALSE)</f>
        <v>12</v>
      </c>
      <c r="G318" s="29">
        <f>VLOOKUP(A318,blog!$A$1:$G$333,6,FALSE)</f>
        <v>0</v>
      </c>
      <c r="H318" s="29">
        <f>D318+E318/12*0.6+G318/4*0.1</f>
        <v>0</v>
      </c>
      <c r="I318" s="28">
        <f>MIN(10,VLOOKUP(A318,研讨课!$A$2:$H$330,8,FALSE))</f>
        <v>0</v>
      </c>
      <c r="J318" s="28">
        <v>0</v>
      </c>
      <c r="K318" s="28">
        <f>0</f>
        <v>0</v>
      </c>
      <c r="L318" s="28">
        <f>VLOOKUP(A318,Pre加分!$A$1:$J$333,10,FALSE)</f>
        <v>0</v>
      </c>
      <c r="M318" s="29">
        <f>0.4*I318+0.01*J318+K318+L318</f>
        <v>0</v>
      </c>
      <c r="N318" s="29">
        <f>M318+H318</f>
        <v>0</v>
      </c>
      <c r="O318" s="26">
        <f t="shared" si="4"/>
        <v>0</v>
      </c>
    </row>
    <row r="319" spans="1:15">
      <c r="A319" s="28">
        <v>16061206</v>
      </c>
      <c r="B319" s="28" t="s">
        <v>332</v>
      </c>
      <c r="C319" s="28" t="str">
        <f>VLOOKUP(A319,强测!$A$1:$C$333,3,FALSE)</f>
        <v>纪一鹏</v>
      </c>
      <c r="D319" s="29">
        <f>VLOOKUP(A319,exp!$A$1:$R$333,18,FALSE)</f>
        <v>0</v>
      </c>
      <c r="E319" s="28">
        <v>0</v>
      </c>
      <c r="F319" s="28">
        <f>VLOOKUP(A319,作业提交情况!$A$1:$Q$333,17,FALSE)</f>
        <v>12</v>
      </c>
      <c r="G319" s="29">
        <f>VLOOKUP(A319,blog!$A$1:$G$333,6,FALSE)</f>
        <v>0</v>
      </c>
      <c r="H319" s="29">
        <f>D319+E319/12*0.6+G319/4*0.1</f>
        <v>0</v>
      </c>
      <c r="I319" s="28">
        <f>MIN(10,VLOOKUP(A319,研讨课!$A$2:$H$330,8,FALSE))</f>
        <v>0</v>
      </c>
      <c r="J319" s="28">
        <v>0</v>
      </c>
      <c r="K319" s="28">
        <f>0</f>
        <v>0</v>
      </c>
      <c r="L319" s="28">
        <f>VLOOKUP(A319,Pre加分!$A$1:$J$333,10,FALSE)</f>
        <v>0</v>
      </c>
      <c r="M319" s="29">
        <f>0.4*I319+0.01*J319+K319+L319</f>
        <v>0</v>
      </c>
      <c r="N319" s="29">
        <f>M319+H319</f>
        <v>0</v>
      </c>
      <c r="O319" s="26">
        <f t="shared" si="4"/>
        <v>0</v>
      </c>
    </row>
    <row r="320" s="24" customFormat="1" spans="1:110">
      <c r="A320" s="28">
        <v>15061202</v>
      </c>
      <c r="B320" s="28" t="s">
        <v>333</v>
      </c>
      <c r="C320" s="28" t="str">
        <f>VLOOKUP(A320,强测!$A$1:$C$333,3,FALSE)</f>
        <v>荣文戈</v>
      </c>
      <c r="D320" s="29">
        <f>VLOOKUP(A320,exp!$A$1:$R$333,18,FALSE)</f>
        <v>0</v>
      </c>
      <c r="E320" s="28">
        <v>0</v>
      </c>
      <c r="F320" s="28">
        <f>VLOOKUP(A320,作业提交情况!$A$1:$Q$333,17,FALSE)</f>
        <v>12</v>
      </c>
      <c r="G320" s="29">
        <f>VLOOKUP(A320,blog!$A$1:$G$333,6,FALSE)</f>
        <v>0</v>
      </c>
      <c r="H320" s="29">
        <f>D320+E320/12*0.6+G320/4*0.1</f>
        <v>0</v>
      </c>
      <c r="I320" s="28">
        <f>MIN(10,VLOOKUP(A320,研讨课!$A$2:$H$330,8,FALSE))</f>
        <v>0</v>
      </c>
      <c r="J320" s="28">
        <v>0</v>
      </c>
      <c r="K320" s="28">
        <f>0</f>
        <v>0</v>
      </c>
      <c r="L320" s="28">
        <f>VLOOKUP(A320,Pre加分!$A$1:$J$333,10,FALSE)</f>
        <v>0</v>
      </c>
      <c r="M320" s="29">
        <f>0.4*I320+0.01*J320+K320+L320</f>
        <v>0</v>
      </c>
      <c r="N320" s="29">
        <f>M320+H320</f>
        <v>0</v>
      </c>
      <c r="O320" s="26">
        <f t="shared" si="4"/>
        <v>0</v>
      </c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6"/>
      <c r="CM320" s="26"/>
      <c r="CN320" s="26"/>
      <c r="CO320" s="26"/>
      <c r="CP320" s="26"/>
      <c r="CQ320" s="26"/>
      <c r="CR320" s="26"/>
      <c r="CS320" s="26"/>
      <c r="CT320" s="26"/>
      <c r="CU320" s="26"/>
      <c r="CV320" s="26"/>
      <c r="CW320" s="26"/>
      <c r="CX320" s="26"/>
      <c r="CY320" s="26"/>
      <c r="CZ320" s="26"/>
      <c r="DA320" s="26"/>
      <c r="DB320" s="26"/>
      <c r="DC320" s="26"/>
      <c r="DD320" s="26"/>
      <c r="DE320" s="26"/>
      <c r="DF320" s="26"/>
    </row>
    <row r="321" s="24" customFormat="1" spans="1:110">
      <c r="A321" s="28">
        <v>17231019</v>
      </c>
      <c r="B321" s="28" t="s">
        <v>334</v>
      </c>
      <c r="C321" s="28" t="str">
        <f>VLOOKUP(A321,强测!$A$1:$C$333,3,FALSE)</f>
        <v>纪一鹏</v>
      </c>
      <c r="D321" s="29">
        <f>VLOOKUP(A321,exp!$A$1:$R$333,18,FALSE)</f>
        <v>0</v>
      </c>
      <c r="E321" s="28">
        <v>0</v>
      </c>
      <c r="F321" s="28">
        <f>VLOOKUP(A321,作业提交情况!$A$1:$Q$333,17,FALSE)</f>
        <v>12</v>
      </c>
      <c r="G321" s="29">
        <f>VLOOKUP(A321,blog!$A$1:$G$333,6,FALSE)</f>
        <v>0</v>
      </c>
      <c r="H321" s="29">
        <f>D321+E321/12*0.6+G321/4*0.1</f>
        <v>0</v>
      </c>
      <c r="I321" s="28">
        <f>MIN(10,VLOOKUP(A321,研讨课!$A$2:$H$330,8,FALSE))</f>
        <v>0</v>
      </c>
      <c r="J321" s="28">
        <v>0</v>
      </c>
      <c r="K321" s="28">
        <f>0</f>
        <v>0</v>
      </c>
      <c r="L321" s="28">
        <f>VLOOKUP(A321,Pre加分!$A$1:$J$333,10,FALSE)</f>
        <v>0</v>
      </c>
      <c r="M321" s="29">
        <f>0.4*I321+0.01*J321+K321+L321</f>
        <v>0</v>
      </c>
      <c r="N321" s="29">
        <f>M321+H321</f>
        <v>0</v>
      </c>
      <c r="O321" s="26">
        <f t="shared" si="4"/>
        <v>0</v>
      </c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6"/>
      <c r="CM321" s="26"/>
      <c r="CN321" s="26"/>
      <c r="CO321" s="26"/>
      <c r="CP321" s="26"/>
      <c r="CQ321" s="26"/>
      <c r="CR321" s="26"/>
      <c r="CS321" s="26"/>
      <c r="CT321" s="26"/>
      <c r="CU321" s="26"/>
      <c r="CV321" s="26"/>
      <c r="CW321" s="26"/>
      <c r="CX321" s="26"/>
      <c r="CY321" s="26"/>
      <c r="CZ321" s="26"/>
      <c r="DA321" s="26"/>
      <c r="DB321" s="26"/>
      <c r="DC321" s="26"/>
      <c r="DD321" s="26"/>
      <c r="DE321" s="26"/>
      <c r="DF321" s="26"/>
    </row>
    <row r="322" spans="1:15">
      <c r="A322" s="28">
        <v>15061110</v>
      </c>
      <c r="B322" s="28" t="s">
        <v>335</v>
      </c>
      <c r="C322" s="28" t="str">
        <f>VLOOKUP(A322,强测!$A$1:$C$333,3,FALSE)</f>
        <v>吴际</v>
      </c>
      <c r="D322" s="29">
        <f>VLOOKUP(A322,exp!$A$1:$R$333,18,FALSE)</f>
        <v>0</v>
      </c>
      <c r="E322" s="28">
        <v>0</v>
      </c>
      <c r="F322" s="28">
        <f>VLOOKUP(A322,作业提交情况!$A$1:$Q$333,17,FALSE)</f>
        <v>12</v>
      </c>
      <c r="G322" s="29">
        <f>VLOOKUP(A322,blog!$A$1:$G$333,6,FALSE)</f>
        <v>0</v>
      </c>
      <c r="H322" s="29">
        <f>D322+E322/12*0.6+G322/4*0.1</f>
        <v>0</v>
      </c>
      <c r="I322" s="28">
        <f>MIN(10,VLOOKUP(A322,研讨课!$A$2:$H$330,8,FALSE))</f>
        <v>0</v>
      </c>
      <c r="J322" s="28">
        <v>0</v>
      </c>
      <c r="K322" s="28">
        <f>0</f>
        <v>0</v>
      </c>
      <c r="L322" s="28">
        <f>VLOOKUP(A322,Pre加分!$A$1:$J$333,10,FALSE)</f>
        <v>0</v>
      </c>
      <c r="M322" s="29">
        <f>0.4*I322+0.01*J322+K322+L322</f>
        <v>0</v>
      </c>
      <c r="N322" s="29">
        <f>M322+H322</f>
        <v>0</v>
      </c>
      <c r="O322" s="26">
        <f t="shared" si="4"/>
        <v>0</v>
      </c>
    </row>
    <row r="323" spans="1:15">
      <c r="A323" s="28">
        <v>16231263</v>
      </c>
      <c r="B323" s="28" t="s">
        <v>336</v>
      </c>
      <c r="C323" s="28" t="str">
        <f>VLOOKUP(A323,强测!$A$1:$C$333,3,FALSE)</f>
        <v>王旭</v>
      </c>
      <c r="D323" s="29">
        <f>VLOOKUP(A323,exp!$A$1:$R$333,18,FALSE)</f>
        <v>0</v>
      </c>
      <c r="E323" s="28">
        <v>0</v>
      </c>
      <c r="F323" s="28">
        <f>VLOOKUP(A323,作业提交情况!$A$1:$Q$333,17,FALSE)</f>
        <v>12</v>
      </c>
      <c r="G323" s="29">
        <f>VLOOKUP(A323,blog!$A$1:$G$333,6,FALSE)</f>
        <v>0</v>
      </c>
      <c r="H323" s="29">
        <f>D323+E323/12*0.6+G323/4*0.1</f>
        <v>0</v>
      </c>
      <c r="I323" s="28">
        <f>MIN(10,VLOOKUP(A323,研讨课!$A$2:$H$330,8,FALSE))</f>
        <v>0</v>
      </c>
      <c r="J323" s="28">
        <v>0</v>
      </c>
      <c r="K323" s="28">
        <f>0</f>
        <v>0</v>
      </c>
      <c r="L323" s="28">
        <f>VLOOKUP(A323,Pre加分!$A$1:$J$333,10,FALSE)</f>
        <v>0</v>
      </c>
      <c r="M323" s="29">
        <f>0.4*I323+0.01*J323+K323+L323</f>
        <v>0</v>
      </c>
      <c r="N323" s="29">
        <f>M323+H323</f>
        <v>0</v>
      </c>
      <c r="O323" s="26">
        <f>MIN(99,INT(N323+0.5))</f>
        <v>0</v>
      </c>
    </row>
    <row r="324" s="25" customFormat="1" spans="1:110">
      <c r="A324" s="30">
        <v>77066004</v>
      </c>
      <c r="B324" s="30" t="s">
        <v>337</v>
      </c>
      <c r="C324" s="30" t="str">
        <f>VLOOKUP(A324,强测!$A$1:$C$333,3,FALSE)</f>
        <v>纪一鹏</v>
      </c>
      <c r="D324" s="31">
        <f>VLOOKUP(A324,exp!$A$1:$R$333,18,FALSE)</f>
        <v>0</v>
      </c>
      <c r="E324" s="30">
        <v>0</v>
      </c>
      <c r="F324" s="30">
        <f>VLOOKUP(A324,作业提交情况!$A$1:$Q$333,17,FALSE)</f>
        <v>12</v>
      </c>
      <c r="G324" s="31">
        <f>VLOOKUP(A324,blog!$A$1:$G$333,6,FALSE)</f>
        <v>0</v>
      </c>
      <c r="H324" s="31">
        <f>D324+E324/12*0.6+G324/4*0.1</f>
        <v>0</v>
      </c>
      <c r="I324" s="30">
        <f>MIN(10,VLOOKUP(A324,研讨课!$A$2:$H$330,8,FALSE))</f>
        <v>0</v>
      </c>
      <c r="J324" s="30">
        <v>0</v>
      </c>
      <c r="K324" s="30">
        <f>0</f>
        <v>0</v>
      </c>
      <c r="L324" s="30">
        <f>VLOOKUP(A324,Pre加分!$A$1:$J$333,10,FALSE)</f>
        <v>0</v>
      </c>
      <c r="M324" s="29">
        <f>0.4*I324+0.01*J324+K324+L324</f>
        <v>0</v>
      </c>
      <c r="N324" s="31">
        <f>M324+H324</f>
        <v>0</v>
      </c>
      <c r="O324" s="26">
        <f>MIN(99,INT(N324+0.5))</f>
        <v>0</v>
      </c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6"/>
      <c r="CM324" s="26"/>
      <c r="CN324" s="26"/>
      <c r="CO324" s="26"/>
      <c r="CP324" s="26"/>
      <c r="CQ324" s="26"/>
      <c r="CR324" s="26"/>
      <c r="CS324" s="26"/>
      <c r="CT324" s="26"/>
      <c r="CU324" s="26"/>
      <c r="CV324" s="26"/>
      <c r="CW324" s="26"/>
      <c r="CX324" s="26"/>
      <c r="CY324" s="26"/>
      <c r="CZ324" s="26"/>
      <c r="DA324" s="26"/>
      <c r="DB324" s="26"/>
      <c r="DC324" s="26"/>
      <c r="DD324" s="26"/>
      <c r="DE324" s="26"/>
      <c r="DF324" s="26"/>
    </row>
    <row r="325" spans="1:15">
      <c r="A325" s="28">
        <v>78066007</v>
      </c>
      <c r="B325" s="28" t="s">
        <v>338</v>
      </c>
      <c r="C325" s="28" t="str">
        <f>VLOOKUP(A325,强测!$A$1:$C$333,3,FALSE)</f>
        <v>诸彤宇</v>
      </c>
      <c r="D325" s="29">
        <f>VLOOKUP(A325,exp!$A$1:$R$333,18,FALSE)</f>
        <v>0</v>
      </c>
      <c r="E325" s="28">
        <v>0</v>
      </c>
      <c r="F325" s="28">
        <f>VLOOKUP(A325,作业提交情况!$A$1:$Q$333,17,FALSE)</f>
        <v>12</v>
      </c>
      <c r="G325" s="29">
        <f>VLOOKUP(A325,blog!$A$1:$G$333,6,FALSE)</f>
        <v>0</v>
      </c>
      <c r="H325" s="29">
        <f>D325+E325/12*0.6+G325/4*0.1</f>
        <v>0</v>
      </c>
      <c r="I325" s="28">
        <f>MIN(10,VLOOKUP(A325,研讨课!$A$2:$H$330,8,FALSE))</f>
        <v>0</v>
      </c>
      <c r="J325" s="28">
        <v>0</v>
      </c>
      <c r="K325" s="28">
        <f>0</f>
        <v>0</v>
      </c>
      <c r="L325" s="28">
        <f>VLOOKUP(A325,Pre加分!$A$1:$J$333,10,FALSE)</f>
        <v>0</v>
      </c>
      <c r="M325" s="29">
        <f>0.4*I325+0.01*J325+K325+L325</f>
        <v>0</v>
      </c>
      <c r="N325" s="29">
        <f>M325+H325</f>
        <v>0</v>
      </c>
      <c r="O325" s="26">
        <f>MIN(99,INT(N325+0.5))</f>
        <v>0</v>
      </c>
    </row>
    <row r="326" spans="1:15">
      <c r="A326" s="28">
        <v>17231180</v>
      </c>
      <c r="B326" s="28" t="s">
        <v>339</v>
      </c>
      <c r="C326" s="28" t="str">
        <f>VLOOKUP(A326,强测!$A$1:$C$333,3,FALSE)</f>
        <v>纪一鹏</v>
      </c>
      <c r="D326" s="29">
        <f>VLOOKUP(A326,exp!$A$1:$R$333,18,FALSE)</f>
        <v>0</v>
      </c>
      <c r="E326" s="28">
        <v>0</v>
      </c>
      <c r="F326" s="28">
        <f>VLOOKUP(A326,作业提交情况!$A$1:$Q$333,17,FALSE)</f>
        <v>12</v>
      </c>
      <c r="G326" s="29">
        <f>VLOOKUP(A326,blog!$A$1:$G$333,6,FALSE)</f>
        <v>0</v>
      </c>
      <c r="H326" s="29">
        <f>D326+E326/12*0.6+G326/4*0.1</f>
        <v>0</v>
      </c>
      <c r="I326" s="28">
        <f>MIN(10,VLOOKUP(A326,研讨课!$A$2:$H$330,8,FALSE))</f>
        <v>0</v>
      </c>
      <c r="J326" s="28">
        <v>0</v>
      </c>
      <c r="K326" s="28">
        <f>0</f>
        <v>0</v>
      </c>
      <c r="L326" s="28">
        <f>VLOOKUP(A326,Pre加分!$A$1:$J$333,10,FALSE)</f>
        <v>0</v>
      </c>
      <c r="M326" s="29">
        <f>0.4*I326+0.01*J326+K326+L326</f>
        <v>0</v>
      </c>
      <c r="N326" s="29">
        <f>M326+H326</f>
        <v>0</v>
      </c>
      <c r="O326" s="26">
        <f>MIN(99,INT(N326+0.5))</f>
        <v>0</v>
      </c>
    </row>
    <row r="327" spans="1:15">
      <c r="A327" s="28">
        <v>17373329</v>
      </c>
      <c r="B327" s="28" t="s">
        <v>340</v>
      </c>
      <c r="C327" s="28" t="str">
        <f>VLOOKUP(A327,强测!$A$1:$C$333,3,FALSE)</f>
        <v>纪一鹏</v>
      </c>
      <c r="D327" s="29">
        <f>VLOOKUP(A327,exp!$A$1:$R$333,18,FALSE)</f>
        <v>0</v>
      </c>
      <c r="E327" s="28">
        <v>0</v>
      </c>
      <c r="F327" s="28">
        <f>VLOOKUP(A327,作业提交情况!$A$1:$Q$333,17,FALSE)</f>
        <v>12</v>
      </c>
      <c r="G327" s="29">
        <f>VLOOKUP(A327,blog!$A$1:$G$333,6,FALSE)</f>
        <v>0</v>
      </c>
      <c r="H327" s="29">
        <f>D327+E327/12*0.6+G327/4*0.1</f>
        <v>0</v>
      </c>
      <c r="I327" s="28">
        <f>MIN(10,VLOOKUP(A327,研讨课!$A$2:$H$330,8,FALSE))</f>
        <v>0</v>
      </c>
      <c r="J327" s="28">
        <v>0</v>
      </c>
      <c r="K327" s="28">
        <f>0</f>
        <v>0</v>
      </c>
      <c r="L327" s="28">
        <f>VLOOKUP(A327,Pre加分!$A$1:$J$333,10,FALSE)</f>
        <v>0</v>
      </c>
      <c r="M327" s="29">
        <f>0.4*I327+0.01*J327+K327+L327</f>
        <v>0</v>
      </c>
      <c r="N327" s="29">
        <f>M327+H327</f>
        <v>0</v>
      </c>
      <c r="O327" s="26">
        <f>MIN(99,INT(N327+0.5))</f>
        <v>0</v>
      </c>
    </row>
    <row r="328" spans="1:15">
      <c r="A328" s="28">
        <v>78066001</v>
      </c>
      <c r="B328" s="28" t="s">
        <v>341</v>
      </c>
      <c r="C328" s="28" t="str">
        <f>VLOOKUP(A328,强测!$A$1:$C$333,3,FALSE)</f>
        <v>诸彤宇</v>
      </c>
      <c r="D328" s="29">
        <f>VLOOKUP(A328,exp!$A$1:$R$333,18,FALSE)</f>
        <v>0</v>
      </c>
      <c r="E328" s="28">
        <v>0</v>
      </c>
      <c r="F328" s="28">
        <f>VLOOKUP(A328,作业提交情况!$A$1:$Q$333,17,FALSE)</f>
        <v>12</v>
      </c>
      <c r="G328" s="29">
        <f>VLOOKUP(A328,blog!$A$1:$G$333,6,FALSE)</f>
        <v>0</v>
      </c>
      <c r="H328" s="29">
        <f>D328+E328/12*0.6+G328/4*0.1</f>
        <v>0</v>
      </c>
      <c r="I328" s="28">
        <f>MIN(10,VLOOKUP(A328,研讨课!$A$2:$H$330,8,FALSE))</f>
        <v>0</v>
      </c>
      <c r="J328" s="28">
        <v>0</v>
      </c>
      <c r="K328" s="28">
        <f>0</f>
        <v>0</v>
      </c>
      <c r="L328" s="28">
        <f>VLOOKUP(A328,Pre加分!$A$1:$J$333,10,FALSE)</f>
        <v>0</v>
      </c>
      <c r="M328" s="29">
        <f>0.4*I328+0.01*J328+K328+L328</f>
        <v>0</v>
      </c>
      <c r="N328" s="29">
        <f>M328+H328</f>
        <v>0</v>
      </c>
      <c r="O328" s="26">
        <f>MIN(99,INT(N328+0.5))</f>
        <v>0</v>
      </c>
    </row>
    <row r="329" spans="1:15">
      <c r="A329" s="28">
        <v>78066006</v>
      </c>
      <c r="B329" s="28" t="s">
        <v>342</v>
      </c>
      <c r="C329" s="28" t="str">
        <f>VLOOKUP(A329,强测!$A$1:$C$333,3,FALSE)</f>
        <v>诸彤宇</v>
      </c>
      <c r="D329" s="29">
        <f>VLOOKUP(A329,exp!$A$1:$R$333,18,FALSE)</f>
        <v>0</v>
      </c>
      <c r="E329" s="28">
        <v>0</v>
      </c>
      <c r="F329" s="28">
        <f>VLOOKUP(A329,作业提交情况!$A$1:$Q$333,17,FALSE)</f>
        <v>12</v>
      </c>
      <c r="G329" s="29">
        <f>VLOOKUP(A329,blog!$A$1:$G$333,6,FALSE)</f>
        <v>0</v>
      </c>
      <c r="H329" s="29">
        <f>D329+E329/12*0.6+G329/4*0.1</f>
        <v>0</v>
      </c>
      <c r="I329" s="28">
        <f>MIN(10,VLOOKUP(A329,研讨课!$A$2:$H$330,8,FALSE))</f>
        <v>0</v>
      </c>
      <c r="J329" s="28">
        <v>0</v>
      </c>
      <c r="K329" s="28">
        <f>0</f>
        <v>0</v>
      </c>
      <c r="L329" s="28">
        <f>VLOOKUP(A329,Pre加分!$A$1:$J$333,10,FALSE)</f>
        <v>0</v>
      </c>
      <c r="M329" s="29">
        <f>0.4*I329+0.01*J329+K329+L329</f>
        <v>0</v>
      </c>
      <c r="N329" s="29">
        <f>M329+H329</f>
        <v>0</v>
      </c>
      <c r="O329" s="26">
        <f>MIN(99,INT(N329+0.5))</f>
        <v>0</v>
      </c>
    </row>
    <row r="330" spans="1:15">
      <c r="A330" s="28">
        <v>78066015</v>
      </c>
      <c r="B330" s="28" t="s">
        <v>343</v>
      </c>
      <c r="C330" s="28" t="str">
        <f>VLOOKUP(A330,强测!$A$1:$C$333,3,FALSE)</f>
        <v>纪一鹏</v>
      </c>
      <c r="D330" s="29">
        <f>VLOOKUP(A330,exp!$A$1:$R$333,18,FALSE)</f>
        <v>0</v>
      </c>
      <c r="E330" s="28">
        <v>0</v>
      </c>
      <c r="F330" s="28">
        <f>VLOOKUP(A330,作业提交情况!$A$1:$Q$333,17,FALSE)</f>
        <v>12</v>
      </c>
      <c r="G330" s="29">
        <f>VLOOKUP(A330,blog!$A$1:$G$333,6,FALSE)</f>
        <v>0</v>
      </c>
      <c r="H330" s="29">
        <f>D330+E330/12*0.6+G330/4*0.1</f>
        <v>0</v>
      </c>
      <c r="I330" s="28">
        <f>MIN(10,VLOOKUP(A330,研讨课!$A$2:$H$330,8,FALSE))</f>
        <v>0</v>
      </c>
      <c r="J330" s="28">
        <v>0</v>
      </c>
      <c r="K330" s="28">
        <f>0</f>
        <v>0</v>
      </c>
      <c r="L330" s="28">
        <f>VLOOKUP(A330,Pre加分!$A$1:$J$333,10,FALSE)</f>
        <v>0</v>
      </c>
      <c r="M330" s="29">
        <f>0.4*I330+0.01*J330+K330+L330</f>
        <v>0</v>
      </c>
      <c r="N330" s="29">
        <f>M330+H330</f>
        <v>0</v>
      </c>
      <c r="O330" s="26">
        <f>MIN(99,INT(N330+0.5))</f>
        <v>0</v>
      </c>
    </row>
    <row r="331" spans="4:14">
      <c r="D331" s="27"/>
      <c r="G331" s="27"/>
      <c r="H331" s="27"/>
      <c r="M331" s="27"/>
      <c r="N331" s="27"/>
    </row>
    <row r="332" spans="4:14">
      <c r="D332" s="27"/>
      <c r="G332" s="27"/>
      <c r="H332" s="27"/>
      <c r="M332" s="27"/>
      <c r="N332" s="27"/>
    </row>
    <row r="333" spans="4:14">
      <c r="D333" s="27"/>
      <c r="G333" s="27"/>
      <c r="H333" s="27"/>
      <c r="M333" s="27"/>
      <c r="N333" s="27"/>
    </row>
    <row r="334" spans="4:14">
      <c r="D334" s="27"/>
      <c r="G334" s="27"/>
      <c r="H334" s="27"/>
      <c r="M334" s="27"/>
      <c r="N334" s="27"/>
    </row>
    <row r="335" spans="4:14">
      <c r="D335" s="27"/>
      <c r="G335" s="27"/>
      <c r="H335" s="27"/>
      <c r="M335" s="27"/>
      <c r="N335" s="27"/>
    </row>
    <row r="336" spans="4:14">
      <c r="D336" s="27"/>
      <c r="G336" s="27"/>
      <c r="H336" s="27"/>
      <c r="M336" s="27"/>
      <c r="N336" s="27"/>
    </row>
    <row r="337" spans="4:14">
      <c r="D337" s="27"/>
      <c r="G337" s="27"/>
      <c r="H337" s="27"/>
      <c r="M337" s="27"/>
      <c r="N337" s="27"/>
    </row>
    <row r="338" spans="4:14">
      <c r="D338" s="27"/>
      <c r="G338" s="27"/>
      <c r="H338" s="27"/>
      <c r="M338" s="27"/>
      <c r="N338" s="27"/>
    </row>
    <row r="339" spans="4:14">
      <c r="D339" s="27"/>
      <c r="G339" s="27"/>
      <c r="H339" s="27"/>
      <c r="M339" s="27"/>
      <c r="N339" s="27"/>
    </row>
    <row r="340" spans="4:14">
      <c r="D340" s="27"/>
      <c r="G340" s="27"/>
      <c r="H340" s="27"/>
      <c r="M340" s="27"/>
      <c r="N340" s="27"/>
    </row>
    <row r="341" spans="4:14">
      <c r="D341" s="27"/>
      <c r="G341" s="27"/>
      <c r="H341" s="27"/>
      <c r="M341" s="27"/>
      <c r="N341" s="27"/>
    </row>
    <row r="342" spans="4:14">
      <c r="D342" s="27"/>
      <c r="G342" s="27"/>
      <c r="H342" s="27"/>
      <c r="M342" s="27"/>
      <c r="N342" s="27"/>
    </row>
    <row r="343" spans="4:14">
      <c r="D343" s="27"/>
      <c r="G343" s="27"/>
      <c r="H343" s="27"/>
      <c r="M343" s="27"/>
      <c r="N343" s="27"/>
    </row>
    <row r="344" spans="4:14">
      <c r="D344" s="27"/>
      <c r="G344" s="27"/>
      <c r="H344" s="27"/>
      <c r="M344" s="27"/>
      <c r="N344" s="27"/>
    </row>
    <row r="345" spans="4:14">
      <c r="D345" s="27"/>
      <c r="G345" s="27"/>
      <c r="H345" s="27"/>
      <c r="M345" s="27"/>
      <c r="N345" s="27"/>
    </row>
    <row r="346" spans="4:14">
      <c r="D346" s="27"/>
      <c r="G346" s="27"/>
      <c r="H346" s="27"/>
      <c r="M346" s="27"/>
      <c r="N346" s="27"/>
    </row>
    <row r="347" spans="4:14">
      <c r="D347" s="27"/>
      <c r="G347" s="27"/>
      <c r="H347" s="27"/>
      <c r="M347" s="27"/>
      <c r="N347" s="27"/>
    </row>
    <row r="348" spans="4:14">
      <c r="D348" s="27"/>
      <c r="G348" s="27"/>
      <c r="H348" s="27"/>
      <c r="M348" s="27"/>
      <c r="N348" s="27"/>
    </row>
    <row r="349" spans="4:14">
      <c r="D349" s="27"/>
      <c r="G349" s="27"/>
      <c r="H349" s="27"/>
      <c r="M349" s="27"/>
      <c r="N349" s="27"/>
    </row>
    <row r="350" spans="4:14">
      <c r="D350" s="27"/>
      <c r="G350" s="27"/>
      <c r="H350" s="27"/>
      <c r="M350" s="27"/>
      <c r="N350" s="27"/>
    </row>
    <row r="351" spans="4:14">
      <c r="D351" s="27"/>
      <c r="G351" s="27"/>
      <c r="H351" s="27"/>
      <c r="M351" s="27"/>
      <c r="N351" s="27"/>
    </row>
    <row r="352" spans="4:14">
      <c r="D352" s="27"/>
      <c r="G352" s="27"/>
      <c r="H352" s="27"/>
      <c r="M352" s="27"/>
      <c r="N352" s="27"/>
    </row>
    <row r="353" spans="4:14">
      <c r="D353" s="27"/>
      <c r="G353" s="27"/>
      <c r="H353" s="27"/>
      <c r="M353" s="27"/>
      <c r="N353" s="27"/>
    </row>
    <row r="354" spans="4:14">
      <c r="D354" s="27"/>
      <c r="G354" s="27"/>
      <c r="H354" s="27"/>
      <c r="M354" s="27"/>
      <c r="N354" s="27"/>
    </row>
    <row r="355" spans="4:14">
      <c r="D355" s="27"/>
      <c r="G355" s="27"/>
      <c r="H355" s="27"/>
      <c r="M355" s="27"/>
      <c r="N355" s="27"/>
    </row>
  </sheetData>
  <autoFilter ref="A1:N330">
    <sortState ref="A1:N330">
      <sortCondition ref="F1" descending="1"/>
    </sortState>
    <extLst/>
  </autoFilter>
  <sortState ref="A2:N355">
    <sortCondition ref="N2" descending="1"/>
  </sortState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0"/>
  <sheetViews>
    <sheetView workbookViewId="0">
      <selection activeCell="B2" sqref="B2"/>
    </sheetView>
  </sheetViews>
  <sheetFormatPr defaultColWidth="9.14074074074074" defaultRowHeight="17.25" outlineLevelCol="2"/>
  <sheetData>
    <row r="1" spans="1:3">
      <c r="A1" t="s">
        <v>478</v>
      </c>
      <c r="B1" t="s">
        <v>479</v>
      </c>
      <c r="C1" t="s">
        <v>480</v>
      </c>
    </row>
    <row r="2" spans="1:3">
      <c r="A2">
        <v>90.4487755344655</v>
      </c>
      <c r="B2">
        <v>0</v>
      </c>
      <c r="C2">
        <v>30</v>
      </c>
    </row>
    <row r="3" spans="1:3">
      <c r="A3">
        <v>88.2809749050949</v>
      </c>
      <c r="B3">
        <v>1</v>
      </c>
      <c r="C3">
        <v>1</v>
      </c>
    </row>
    <row r="4" spans="1:3">
      <c r="A4">
        <v>86.1373012587408</v>
      </c>
      <c r="B4">
        <v>2</v>
      </c>
      <c r="C4">
        <v>2</v>
      </c>
    </row>
    <row r="5" spans="1:3">
      <c r="A5">
        <v>91.614707957043</v>
      </c>
      <c r="B5">
        <v>3</v>
      </c>
      <c r="C5">
        <v>2</v>
      </c>
    </row>
    <row r="6" spans="1:3">
      <c r="A6">
        <v>95.1804294205794</v>
      </c>
      <c r="B6">
        <v>4</v>
      </c>
      <c r="C6">
        <v>2</v>
      </c>
    </row>
    <row r="7" spans="1:3">
      <c r="A7">
        <v>93.3355151148851</v>
      </c>
      <c r="B7">
        <v>5</v>
      </c>
      <c r="C7">
        <v>3</v>
      </c>
    </row>
    <row r="8" spans="1:3">
      <c r="A8">
        <v>92.3774275574426</v>
      </c>
      <c r="B8">
        <v>6</v>
      </c>
      <c r="C8">
        <v>1</v>
      </c>
    </row>
    <row r="9" spans="1:3">
      <c r="A9">
        <v>90.49065001998</v>
      </c>
      <c r="B9">
        <v>7</v>
      </c>
      <c r="C9">
        <v>0</v>
      </c>
    </row>
    <row r="10" spans="1:3">
      <c r="A10">
        <v>89.2431982267727</v>
      </c>
      <c r="B10">
        <v>8</v>
      </c>
      <c r="C10">
        <v>0</v>
      </c>
    </row>
    <row r="11" spans="1:3">
      <c r="A11">
        <v>93.2098401148851</v>
      </c>
      <c r="B11">
        <v>9</v>
      </c>
      <c r="C11">
        <v>3</v>
      </c>
    </row>
    <row r="12" spans="1:3">
      <c r="A12">
        <v>96.0851525124875</v>
      </c>
      <c r="B12">
        <v>10</v>
      </c>
      <c r="C12">
        <v>3</v>
      </c>
    </row>
    <row r="13" spans="1:3">
      <c r="A13">
        <v>97.4962</v>
      </c>
      <c r="B13">
        <v>11</v>
      </c>
      <c r="C13">
        <v>1</v>
      </c>
    </row>
    <row r="14" spans="1:3">
      <c r="A14">
        <v>80.8768403446553</v>
      </c>
      <c r="B14">
        <v>12</v>
      </c>
      <c r="C14">
        <v>0</v>
      </c>
    </row>
    <row r="15" spans="1:3">
      <c r="A15">
        <v>83.4716884615385</v>
      </c>
      <c r="B15">
        <v>13</v>
      </c>
      <c r="C15">
        <v>1</v>
      </c>
    </row>
    <row r="16" spans="1:3">
      <c r="A16">
        <v>90.4020662687313</v>
      </c>
      <c r="B16">
        <v>14</v>
      </c>
      <c r="C16">
        <v>0</v>
      </c>
    </row>
    <row r="17" spans="1:3">
      <c r="A17">
        <v>90.7722005894106</v>
      </c>
      <c r="B17">
        <v>15</v>
      </c>
      <c r="C17">
        <v>1</v>
      </c>
    </row>
    <row r="18" spans="1:3">
      <c r="A18">
        <v>90.5101107442557</v>
      </c>
      <c r="B18">
        <v>16</v>
      </c>
      <c r="C18">
        <v>0</v>
      </c>
    </row>
    <row r="19" spans="1:3">
      <c r="A19">
        <v>90.7998777772228</v>
      </c>
      <c r="B19">
        <v>17</v>
      </c>
      <c r="C19">
        <v>0</v>
      </c>
    </row>
    <row r="20" spans="1:3">
      <c r="A20">
        <v>84.2768662437562</v>
      </c>
      <c r="B20">
        <v>18</v>
      </c>
      <c r="C20">
        <v>0</v>
      </c>
    </row>
    <row r="21" spans="1:3">
      <c r="A21">
        <v>86.2077011538462</v>
      </c>
      <c r="B21">
        <v>19</v>
      </c>
      <c r="C21">
        <v>0</v>
      </c>
    </row>
    <row r="22" spans="1:3">
      <c r="A22">
        <v>90.4380599250744</v>
      </c>
      <c r="B22">
        <v>20</v>
      </c>
      <c r="C22">
        <v>0</v>
      </c>
    </row>
    <row r="23" spans="1:3">
      <c r="A23">
        <v>81.2503522377622</v>
      </c>
      <c r="B23">
        <v>21</v>
      </c>
      <c r="C23">
        <v>1</v>
      </c>
    </row>
    <row r="24" spans="1:3">
      <c r="A24">
        <v>90.6379820979021</v>
      </c>
      <c r="B24">
        <v>22</v>
      </c>
      <c r="C24">
        <v>1</v>
      </c>
    </row>
    <row r="25" spans="1:3">
      <c r="A25">
        <v>85.982788996004</v>
      </c>
      <c r="B25">
        <v>23</v>
      </c>
      <c r="C25">
        <v>1</v>
      </c>
    </row>
    <row r="26" spans="1:3">
      <c r="A26">
        <v>88.7232355494506</v>
      </c>
      <c r="B26">
        <v>24</v>
      </c>
      <c r="C26">
        <v>3</v>
      </c>
    </row>
    <row r="27" spans="1:3">
      <c r="A27">
        <v>89.8602831768232</v>
      </c>
      <c r="B27">
        <v>25</v>
      </c>
      <c r="C27">
        <v>0</v>
      </c>
    </row>
    <row r="28" spans="1:3">
      <c r="A28">
        <v>89.7850164785215</v>
      </c>
      <c r="B28">
        <v>26</v>
      </c>
      <c r="C28">
        <v>0</v>
      </c>
    </row>
    <row r="29" spans="1:3">
      <c r="A29">
        <v>93.9426068531469</v>
      </c>
      <c r="B29">
        <v>27</v>
      </c>
      <c r="C29">
        <v>0</v>
      </c>
    </row>
    <row r="30" spans="1:3">
      <c r="A30">
        <v>91.893426968032</v>
      </c>
      <c r="B30">
        <v>28</v>
      </c>
      <c r="C30">
        <v>0</v>
      </c>
    </row>
    <row r="31" spans="1:3">
      <c r="A31">
        <v>94.9074143456543</v>
      </c>
      <c r="B31">
        <v>29</v>
      </c>
      <c r="C31">
        <v>1</v>
      </c>
    </row>
    <row r="32" spans="1:3">
      <c r="A32">
        <v>94.714906048951</v>
      </c>
      <c r="B32">
        <v>30</v>
      </c>
      <c r="C32">
        <v>0</v>
      </c>
    </row>
    <row r="33" spans="1:3">
      <c r="A33">
        <v>82.7326926823176</v>
      </c>
      <c r="B33">
        <v>31</v>
      </c>
      <c r="C33">
        <v>1</v>
      </c>
    </row>
    <row r="34" spans="1:3">
      <c r="A34">
        <v>84.8983910839161</v>
      </c>
      <c r="B34">
        <v>32</v>
      </c>
      <c r="C34">
        <v>2</v>
      </c>
    </row>
    <row r="35" spans="1:3">
      <c r="A35">
        <v>90.4445911788212</v>
      </c>
      <c r="B35">
        <v>33</v>
      </c>
      <c r="C35">
        <v>0</v>
      </c>
    </row>
    <row r="36" spans="1:3">
      <c r="A36">
        <v>86.7689615384615</v>
      </c>
      <c r="B36">
        <v>34</v>
      </c>
      <c r="C36">
        <v>1</v>
      </c>
    </row>
    <row r="37" spans="1:3">
      <c r="A37">
        <v>89.4651979120879</v>
      </c>
      <c r="B37">
        <v>35</v>
      </c>
      <c r="C37">
        <v>1</v>
      </c>
    </row>
    <row r="38" spans="1:3">
      <c r="A38">
        <v>90.94396001998</v>
      </c>
      <c r="B38">
        <v>36</v>
      </c>
      <c r="C38">
        <v>1</v>
      </c>
    </row>
    <row r="39" spans="1:3">
      <c r="A39">
        <v>92.7244008041958</v>
      </c>
      <c r="B39">
        <v>37</v>
      </c>
      <c r="C39">
        <v>1</v>
      </c>
    </row>
    <row r="40" spans="1:3">
      <c r="A40">
        <v>81.177207957043</v>
      </c>
      <c r="B40">
        <v>38</v>
      </c>
      <c r="C40">
        <v>1</v>
      </c>
    </row>
    <row r="41" spans="1:3">
      <c r="A41">
        <v>89.2105130419575</v>
      </c>
      <c r="B41">
        <v>39</v>
      </c>
      <c r="C41">
        <v>0</v>
      </c>
    </row>
    <row r="42" spans="1:3">
      <c r="A42">
        <v>91.4801582017982</v>
      </c>
      <c r="B42">
        <v>40</v>
      </c>
      <c r="C42">
        <v>0</v>
      </c>
    </row>
    <row r="43" spans="1:3">
      <c r="A43">
        <v>97.063201978022</v>
      </c>
      <c r="B43">
        <v>41</v>
      </c>
      <c r="C43">
        <v>0</v>
      </c>
    </row>
    <row r="44" spans="1:3">
      <c r="A44">
        <v>78.6832641558441</v>
      </c>
      <c r="B44">
        <v>42</v>
      </c>
      <c r="C44">
        <v>4</v>
      </c>
    </row>
    <row r="45" spans="1:3">
      <c r="A45">
        <v>77.5265596353646</v>
      </c>
      <c r="B45">
        <v>43</v>
      </c>
      <c r="C45">
        <v>4</v>
      </c>
    </row>
    <row r="46" spans="1:3">
      <c r="A46">
        <v>83.8125836263736</v>
      </c>
      <c r="B46">
        <v>44</v>
      </c>
      <c r="C46">
        <v>2</v>
      </c>
    </row>
    <row r="47" spans="1:3">
      <c r="A47">
        <v>88.6332531118876</v>
      </c>
      <c r="B47">
        <v>45</v>
      </c>
      <c r="C47">
        <v>0</v>
      </c>
    </row>
    <row r="48" spans="1:3">
      <c r="A48">
        <v>92.0169080769231</v>
      </c>
      <c r="B48">
        <v>46</v>
      </c>
      <c r="C48">
        <v>0</v>
      </c>
    </row>
    <row r="49" spans="1:3">
      <c r="A49">
        <v>93.052742947053</v>
      </c>
      <c r="B49">
        <v>47</v>
      </c>
      <c r="C49">
        <v>0</v>
      </c>
    </row>
    <row r="50" spans="1:3">
      <c r="A50">
        <v>93.408541523476</v>
      </c>
      <c r="B50">
        <v>48</v>
      </c>
      <c r="C50">
        <v>0</v>
      </c>
    </row>
    <row r="51" spans="1:3">
      <c r="A51">
        <v>89.6547106993007</v>
      </c>
      <c r="B51">
        <v>49</v>
      </c>
      <c r="C51">
        <v>1</v>
      </c>
    </row>
    <row r="52" spans="1:3">
      <c r="A52">
        <v>87.9911277272727</v>
      </c>
      <c r="B52">
        <v>50</v>
      </c>
      <c r="C52">
        <v>2</v>
      </c>
    </row>
    <row r="53" spans="1:3">
      <c r="A53">
        <v>88.1241781618382</v>
      </c>
      <c r="B53">
        <v>51</v>
      </c>
      <c r="C53">
        <v>2</v>
      </c>
    </row>
    <row r="54" spans="1:3">
      <c r="A54">
        <v>86.4741990659341</v>
      </c>
      <c r="B54">
        <v>52</v>
      </c>
      <c r="C54">
        <v>2</v>
      </c>
    </row>
    <row r="55" spans="1:3">
      <c r="A55">
        <v>92.1620745804196</v>
      </c>
      <c r="B55">
        <v>53</v>
      </c>
      <c r="C55">
        <v>2</v>
      </c>
    </row>
    <row r="56" spans="1:3">
      <c r="A56">
        <v>82.2017687862138</v>
      </c>
      <c r="B56">
        <v>54</v>
      </c>
      <c r="C56">
        <v>0</v>
      </c>
    </row>
    <row r="57" spans="1:3">
      <c r="A57">
        <v>86.6577257792208</v>
      </c>
      <c r="B57">
        <v>55</v>
      </c>
      <c r="C57">
        <v>2</v>
      </c>
    </row>
    <row r="58" spans="1:3">
      <c r="A58">
        <v>88.7587360589411</v>
      </c>
      <c r="B58">
        <v>56</v>
      </c>
      <c r="C58">
        <v>2</v>
      </c>
    </row>
    <row r="59" spans="1:3">
      <c r="A59">
        <v>89.6130186663337</v>
      </c>
      <c r="B59">
        <v>57</v>
      </c>
      <c r="C59">
        <v>1</v>
      </c>
    </row>
    <row r="60" spans="1:3">
      <c r="A60">
        <v>82.9239929370629</v>
      </c>
      <c r="B60">
        <v>58</v>
      </c>
      <c r="C60">
        <v>1</v>
      </c>
    </row>
    <row r="61" spans="1:3">
      <c r="A61">
        <v>88.4903535514486</v>
      </c>
      <c r="B61">
        <v>59</v>
      </c>
      <c r="C61">
        <v>6</v>
      </c>
    </row>
    <row r="62" spans="1:3">
      <c r="A62">
        <v>82.185101023976</v>
      </c>
      <c r="B62">
        <v>60</v>
      </c>
      <c r="C62">
        <v>0</v>
      </c>
    </row>
    <row r="63" spans="1:3">
      <c r="A63">
        <v>84.2673388811189</v>
      </c>
      <c r="B63">
        <v>61</v>
      </c>
      <c r="C63">
        <v>1</v>
      </c>
    </row>
    <row r="64" spans="1:3">
      <c r="A64">
        <v>77.8907472277722</v>
      </c>
      <c r="B64">
        <v>62</v>
      </c>
      <c r="C64">
        <v>4</v>
      </c>
    </row>
    <row r="65" spans="1:3">
      <c r="A65">
        <v>76.5202974675325</v>
      </c>
      <c r="B65">
        <v>63</v>
      </c>
      <c r="C65">
        <v>2</v>
      </c>
    </row>
    <row r="66" spans="1:3">
      <c r="A66">
        <v>89.5169192407592</v>
      </c>
      <c r="B66">
        <v>64</v>
      </c>
      <c r="C66">
        <v>8</v>
      </c>
    </row>
    <row r="67" spans="1:3">
      <c r="A67">
        <v>84.3791764985015</v>
      </c>
      <c r="B67">
        <v>65</v>
      </c>
      <c r="C67">
        <v>6</v>
      </c>
    </row>
    <row r="68" spans="1:3">
      <c r="A68">
        <v>89.0599960789211</v>
      </c>
      <c r="B68">
        <v>66</v>
      </c>
      <c r="C68">
        <v>0</v>
      </c>
    </row>
    <row r="69" spans="1:3">
      <c r="A69">
        <v>84.6633033366633</v>
      </c>
      <c r="B69">
        <v>67</v>
      </c>
      <c r="C69">
        <v>3</v>
      </c>
    </row>
    <row r="70" spans="1:3">
      <c r="A70">
        <v>94.4546340759241</v>
      </c>
      <c r="B70">
        <v>68</v>
      </c>
      <c r="C70">
        <v>1</v>
      </c>
    </row>
    <row r="71" spans="1:3">
      <c r="A71">
        <v>85.1794000899101</v>
      </c>
      <c r="B71">
        <v>69</v>
      </c>
      <c r="C71">
        <v>6</v>
      </c>
    </row>
    <row r="72" spans="1:3">
      <c r="A72">
        <v>88.9826745054945</v>
      </c>
      <c r="B72">
        <v>70</v>
      </c>
      <c r="C72">
        <v>6</v>
      </c>
    </row>
    <row r="73" spans="1:3">
      <c r="A73">
        <v>88.3104844505495</v>
      </c>
      <c r="B73">
        <v>71</v>
      </c>
      <c r="C73">
        <v>6</v>
      </c>
    </row>
    <row r="74" spans="1:3">
      <c r="A74">
        <v>84.200416993007</v>
      </c>
      <c r="B74">
        <v>72</v>
      </c>
      <c r="C74">
        <v>5</v>
      </c>
    </row>
    <row r="75" spans="1:3">
      <c r="A75">
        <v>85.8923818631369</v>
      </c>
      <c r="B75">
        <v>73</v>
      </c>
      <c r="C75">
        <v>4</v>
      </c>
    </row>
    <row r="76" spans="1:3">
      <c r="A76">
        <v>83.0034404195804</v>
      </c>
      <c r="B76">
        <v>74</v>
      </c>
      <c r="C76">
        <v>1</v>
      </c>
    </row>
    <row r="77" spans="1:3">
      <c r="A77">
        <v>82.3809845554441</v>
      </c>
      <c r="B77">
        <v>75</v>
      </c>
      <c r="C77">
        <v>4</v>
      </c>
    </row>
    <row r="78" spans="1:3">
      <c r="A78">
        <v>75.4104912237761</v>
      </c>
      <c r="B78">
        <v>76</v>
      </c>
      <c r="C78">
        <v>6</v>
      </c>
    </row>
    <row r="79" spans="1:3">
      <c r="A79">
        <v>85.4517447102897</v>
      </c>
      <c r="B79">
        <v>77</v>
      </c>
      <c r="C79">
        <v>8</v>
      </c>
    </row>
    <row r="80" spans="1:3">
      <c r="A80">
        <v>85.2134436763237</v>
      </c>
      <c r="B80">
        <v>78</v>
      </c>
      <c r="C80">
        <v>10</v>
      </c>
    </row>
    <row r="81" spans="1:3">
      <c r="A81">
        <v>89.760228041958</v>
      </c>
      <c r="B81">
        <v>79</v>
      </c>
      <c r="C81">
        <v>7</v>
      </c>
    </row>
    <row r="82" spans="1:3">
      <c r="A82">
        <v>89.2708949250749</v>
      </c>
      <c r="B82">
        <v>80</v>
      </c>
      <c r="C82">
        <v>12</v>
      </c>
    </row>
    <row r="83" spans="1:3">
      <c r="A83">
        <v>81.013466493506</v>
      </c>
      <c r="B83">
        <v>81</v>
      </c>
      <c r="C83">
        <v>13</v>
      </c>
    </row>
    <row r="84" spans="1:3">
      <c r="A84">
        <v>77.9985254195803</v>
      </c>
      <c r="B84">
        <v>82</v>
      </c>
      <c r="C84">
        <v>9</v>
      </c>
    </row>
    <row r="85" spans="1:3">
      <c r="A85">
        <v>82.2764834265729</v>
      </c>
      <c r="B85">
        <v>83</v>
      </c>
      <c r="C85">
        <v>11</v>
      </c>
    </row>
    <row r="86" spans="1:3">
      <c r="A86">
        <v>86.0782617082917</v>
      </c>
      <c r="B86">
        <v>84</v>
      </c>
      <c r="C86">
        <v>10</v>
      </c>
    </row>
    <row r="87" spans="1:3">
      <c r="A87">
        <v>80.0912876023976</v>
      </c>
      <c r="B87">
        <v>85</v>
      </c>
      <c r="C87">
        <v>9</v>
      </c>
    </row>
    <row r="88" spans="1:3">
      <c r="A88">
        <v>94.672689030969</v>
      </c>
      <c r="B88">
        <v>86</v>
      </c>
      <c r="C88">
        <v>11</v>
      </c>
    </row>
    <row r="89" spans="1:3">
      <c r="A89">
        <v>81.7926060989011</v>
      </c>
      <c r="B89">
        <v>87</v>
      </c>
      <c r="C89">
        <v>7</v>
      </c>
    </row>
    <row r="90" spans="1:3">
      <c r="A90">
        <v>86.6781922827173</v>
      </c>
      <c r="B90">
        <v>88</v>
      </c>
      <c r="C90">
        <v>2</v>
      </c>
    </row>
    <row r="91" spans="1:3">
      <c r="A91">
        <v>77.3656652997003</v>
      </c>
      <c r="B91">
        <v>89</v>
      </c>
      <c r="C91">
        <v>10</v>
      </c>
    </row>
    <row r="92" spans="1:3">
      <c r="A92">
        <v>90.5938518531464</v>
      </c>
      <c r="B92">
        <v>90</v>
      </c>
      <c r="C92">
        <v>13</v>
      </c>
    </row>
    <row r="93" spans="1:3">
      <c r="A93">
        <v>90.094927982018</v>
      </c>
      <c r="B93">
        <v>91</v>
      </c>
      <c r="C93">
        <v>13</v>
      </c>
    </row>
    <row r="94" spans="1:3">
      <c r="A94">
        <v>80.9599306943057</v>
      </c>
      <c r="B94">
        <v>92</v>
      </c>
      <c r="C94">
        <v>6</v>
      </c>
    </row>
    <row r="95" spans="1:3">
      <c r="A95">
        <v>68.3387543256743</v>
      </c>
      <c r="B95">
        <v>93</v>
      </c>
      <c r="C95">
        <v>6</v>
      </c>
    </row>
    <row r="96" spans="1:3">
      <c r="A96">
        <v>85.2971484265734</v>
      </c>
      <c r="B96">
        <v>94</v>
      </c>
      <c r="C96">
        <v>5</v>
      </c>
    </row>
    <row r="97" spans="1:3">
      <c r="A97">
        <v>79.9198494155844</v>
      </c>
      <c r="B97">
        <v>95</v>
      </c>
      <c r="C97">
        <v>4</v>
      </c>
    </row>
    <row r="98" spans="1:3">
      <c r="A98">
        <v>91.4456147902098</v>
      </c>
      <c r="B98">
        <v>96</v>
      </c>
      <c r="C98">
        <v>1</v>
      </c>
    </row>
    <row r="99" spans="1:3">
      <c r="A99">
        <v>81.2807660989011</v>
      </c>
      <c r="B99">
        <v>97</v>
      </c>
      <c r="C99">
        <v>1</v>
      </c>
    </row>
    <row r="100" spans="1:3">
      <c r="A100">
        <v>85.1636079120874</v>
      </c>
      <c r="B100">
        <v>98</v>
      </c>
      <c r="C100">
        <v>2</v>
      </c>
    </row>
    <row r="101" spans="1:3">
      <c r="A101">
        <v>89.5536161738262</v>
      </c>
      <c r="B101">
        <v>99</v>
      </c>
      <c r="C101">
        <v>0</v>
      </c>
    </row>
    <row r="102" spans="1:3">
      <c r="A102">
        <v>76.6381791958042</v>
      </c>
      <c r="B102">
        <v>100</v>
      </c>
      <c r="C102">
        <v>0</v>
      </c>
    </row>
    <row r="103" spans="1:1">
      <c r="A103">
        <v>83.1285383616384</v>
      </c>
    </row>
    <row r="104" spans="1:1">
      <c r="A104">
        <v>91.6925272577423</v>
      </c>
    </row>
    <row r="105" spans="1:1">
      <c r="A105">
        <v>88.4955082167832</v>
      </c>
    </row>
    <row r="106" spans="1:1">
      <c r="A106">
        <v>70.8211757142857</v>
      </c>
    </row>
    <row r="107" spans="1:1">
      <c r="A107">
        <v>73.8939995454544</v>
      </c>
    </row>
    <row r="108" spans="1:1">
      <c r="A108">
        <v>85.3018794905095</v>
      </c>
    </row>
    <row r="109" spans="1:1">
      <c r="A109">
        <v>81.7164995154845</v>
      </c>
    </row>
    <row r="110" spans="1:1">
      <c r="A110">
        <v>85.6087889460539</v>
      </c>
    </row>
    <row r="111" spans="1:1">
      <c r="A111">
        <v>82.6496261188811</v>
      </c>
    </row>
    <row r="112" spans="1:1">
      <c r="A112">
        <v>80.9523491158841</v>
      </c>
    </row>
    <row r="113" spans="1:1">
      <c r="A113">
        <v>79.3860252897103</v>
      </c>
    </row>
    <row r="114" spans="1:1">
      <c r="A114">
        <v>79.1297648101898</v>
      </c>
    </row>
    <row r="115" spans="1:1">
      <c r="A115">
        <v>83.3259124225774</v>
      </c>
    </row>
    <row r="116" spans="1:1">
      <c r="A116">
        <v>87.8066676923077</v>
      </c>
    </row>
    <row r="117" spans="1:1">
      <c r="A117">
        <v>79.082537492507</v>
      </c>
    </row>
    <row r="118" spans="1:1">
      <c r="A118">
        <v>81.2591616033966</v>
      </c>
    </row>
    <row r="119" spans="1:1">
      <c r="A119">
        <v>68.6385588111888</v>
      </c>
    </row>
    <row r="120" spans="1:1">
      <c r="A120">
        <v>82.8343063486513</v>
      </c>
    </row>
    <row r="121" spans="1:1">
      <c r="A121">
        <v>80.9750065034965</v>
      </c>
    </row>
    <row r="122" spans="1:1">
      <c r="A122">
        <v>70.531093956044</v>
      </c>
    </row>
    <row r="123" spans="1:1">
      <c r="A123">
        <v>81.3170041458541</v>
      </c>
    </row>
    <row r="124" spans="1:1">
      <c r="A124">
        <v>75.7464831218781</v>
      </c>
    </row>
    <row r="125" spans="1:1">
      <c r="A125">
        <v>89.4142273226773</v>
      </c>
    </row>
    <row r="126" spans="1:1">
      <c r="A126">
        <v>80.6311884065934</v>
      </c>
    </row>
    <row r="127" spans="1:1">
      <c r="A127">
        <v>84.6664284815185</v>
      </c>
    </row>
    <row r="128" spans="1:1">
      <c r="A128">
        <v>79.5817622527473</v>
      </c>
    </row>
    <row r="129" spans="1:1">
      <c r="A129">
        <v>83.5713734065934</v>
      </c>
    </row>
    <row r="130" spans="1:1">
      <c r="A130">
        <v>85.3266278921079</v>
      </c>
    </row>
    <row r="131" spans="1:1">
      <c r="A131">
        <v>82.5043011888112</v>
      </c>
    </row>
    <row r="132" spans="1:1">
      <c r="A132">
        <v>80.3337694855145</v>
      </c>
    </row>
    <row r="133" spans="1:1">
      <c r="A133">
        <v>88.3749191458541</v>
      </c>
    </row>
    <row r="134" spans="1:1">
      <c r="A134">
        <v>71.3723036213786</v>
      </c>
    </row>
    <row r="135" spans="1:1">
      <c r="A135">
        <v>76.0836354645355</v>
      </c>
    </row>
    <row r="136" spans="1:1">
      <c r="A136">
        <v>79.9994883466533</v>
      </c>
    </row>
    <row r="137" spans="1:1">
      <c r="A137">
        <v>92.9986274625375</v>
      </c>
    </row>
    <row r="138" spans="1:1">
      <c r="A138">
        <v>80.370799965035</v>
      </c>
    </row>
    <row r="139" spans="1:1">
      <c r="A139">
        <v>71.9731533316683</v>
      </c>
    </row>
    <row r="140" spans="1:1">
      <c r="A140">
        <v>79.8918515734266</v>
      </c>
    </row>
    <row r="141" spans="1:1">
      <c r="A141">
        <v>80.6276626773227</v>
      </c>
    </row>
    <row r="142" spans="1:1">
      <c r="A142">
        <v>79.0490533716284</v>
      </c>
    </row>
    <row r="143" spans="1:1">
      <c r="A143">
        <v>72.0888051048951</v>
      </c>
    </row>
    <row r="144" spans="1:1">
      <c r="A144">
        <v>83.0355311188811</v>
      </c>
    </row>
    <row r="145" spans="1:1">
      <c r="A145">
        <v>80.8327424475524</v>
      </c>
    </row>
    <row r="146" spans="1:1">
      <c r="A146">
        <v>79.2213655894106</v>
      </c>
    </row>
    <row r="147" spans="1:1">
      <c r="A147">
        <v>77.8160034965035</v>
      </c>
    </row>
    <row r="148" spans="1:1">
      <c r="A148">
        <v>85.9356435414585</v>
      </c>
    </row>
    <row r="149" spans="1:1">
      <c r="A149">
        <v>75.6521372727273</v>
      </c>
    </row>
    <row r="150" spans="1:1">
      <c r="A150">
        <v>78.7548127272727</v>
      </c>
    </row>
    <row r="151" spans="1:1">
      <c r="A151">
        <v>79.0841158841159</v>
      </c>
    </row>
    <row r="152" spans="1:1">
      <c r="A152">
        <v>78.5698322827173</v>
      </c>
    </row>
    <row r="153" spans="1:1">
      <c r="A153">
        <v>76.5459088461533</v>
      </c>
    </row>
    <row r="154" spans="1:1">
      <c r="A154">
        <v>76.5506024125874</v>
      </c>
    </row>
    <row r="155" spans="1:1">
      <c r="A155">
        <v>77.3694747102896</v>
      </c>
    </row>
    <row r="156" spans="1:1">
      <c r="A156">
        <v>72.6803245794206</v>
      </c>
    </row>
    <row r="157" spans="1:1">
      <c r="A157">
        <v>66.4506355694306</v>
      </c>
    </row>
    <row r="158" spans="1:1">
      <c r="A158">
        <v>77.9176503246753</v>
      </c>
    </row>
    <row r="159" spans="1:1">
      <c r="A159">
        <v>84.014073956044</v>
      </c>
    </row>
    <row r="160" spans="1:1">
      <c r="A160">
        <v>82.7433648351648</v>
      </c>
    </row>
    <row r="161" spans="1:1">
      <c r="A161">
        <v>68.4185122727273</v>
      </c>
    </row>
    <row r="162" spans="1:1">
      <c r="A162">
        <v>75.1577937912087</v>
      </c>
    </row>
    <row r="163" spans="1:1">
      <c r="A163">
        <v>80.7452702197802</v>
      </c>
    </row>
    <row r="164" spans="1:1">
      <c r="A164">
        <v>76.2007922327672</v>
      </c>
    </row>
    <row r="165" spans="1:1">
      <c r="A165">
        <v>63.9128303846154</v>
      </c>
    </row>
    <row r="166" spans="1:1">
      <c r="A166">
        <v>78.4300128771229</v>
      </c>
    </row>
    <row r="167" spans="1:1">
      <c r="A167">
        <v>82.5885053846154</v>
      </c>
    </row>
    <row r="168" spans="1:1">
      <c r="A168">
        <v>77.5070043206793</v>
      </c>
    </row>
    <row r="169" spans="1:1">
      <c r="A169">
        <v>69.7976650549451</v>
      </c>
    </row>
    <row r="170" spans="1:1">
      <c r="A170">
        <v>83.9092621078921</v>
      </c>
    </row>
    <row r="171" spans="1:1">
      <c r="A171">
        <v>84.9689237032966</v>
      </c>
    </row>
    <row r="172" spans="1:1">
      <c r="A172">
        <v>74.2616322727273</v>
      </c>
    </row>
    <row r="173" spans="1:1">
      <c r="A173">
        <v>74.7101948001998</v>
      </c>
    </row>
    <row r="174" spans="1:1">
      <c r="A174">
        <v>80.3656055794206</v>
      </c>
    </row>
    <row r="175" spans="1:1">
      <c r="A175">
        <v>67.5463061188811</v>
      </c>
    </row>
    <row r="176" spans="1:1">
      <c r="A176">
        <v>79.9753681718281</v>
      </c>
    </row>
    <row r="177" spans="1:1">
      <c r="A177">
        <v>72.7931401848152</v>
      </c>
    </row>
    <row r="178" spans="1:1">
      <c r="A178">
        <v>77.1568807092907</v>
      </c>
    </row>
    <row r="179" spans="1:1">
      <c r="A179">
        <v>83.0501584315684</v>
      </c>
    </row>
    <row r="180" spans="1:1">
      <c r="A180">
        <v>79.3008998001998</v>
      </c>
    </row>
    <row r="181" spans="1:1">
      <c r="A181">
        <v>75.5101495004995</v>
      </c>
    </row>
    <row r="182" spans="1:1">
      <c r="A182">
        <v>76.7315159390609</v>
      </c>
    </row>
    <row r="183" spans="1:1">
      <c r="A183">
        <v>71.8580311638362</v>
      </c>
    </row>
    <row r="184" spans="1:1">
      <c r="A184">
        <v>66.8694859440559</v>
      </c>
    </row>
    <row r="185" spans="1:1">
      <c r="A185">
        <v>74.1016017282717</v>
      </c>
    </row>
    <row r="186" spans="1:1">
      <c r="A186">
        <v>74.9484947802198</v>
      </c>
    </row>
    <row r="187" spans="1:1">
      <c r="A187">
        <v>64.5788881518482</v>
      </c>
    </row>
    <row r="188" spans="1:1">
      <c r="A188">
        <v>69.0051045254745</v>
      </c>
    </row>
    <row r="189" spans="1:1">
      <c r="A189">
        <v>71.1795427472527</v>
      </c>
    </row>
    <row r="190" spans="1:1">
      <c r="A190">
        <v>76.5318301948052</v>
      </c>
    </row>
    <row r="191" spans="1:1">
      <c r="A191">
        <v>68.5138884265734</v>
      </c>
    </row>
    <row r="192" spans="1:1">
      <c r="A192">
        <v>71.6814376923077</v>
      </c>
    </row>
    <row r="193" spans="1:1">
      <c r="A193">
        <v>61.2194997152847</v>
      </c>
    </row>
    <row r="194" spans="1:1">
      <c r="A194">
        <v>77.1763848351648</v>
      </c>
    </row>
    <row r="195" spans="1:1">
      <c r="A195">
        <v>78.8349266533467</v>
      </c>
    </row>
    <row r="196" spans="1:1">
      <c r="A196">
        <v>61.2490970029969</v>
      </c>
    </row>
    <row r="197" spans="1:1">
      <c r="A197">
        <v>63.3396799300699</v>
      </c>
    </row>
    <row r="198" spans="1:1">
      <c r="A198">
        <v>83.6037466083916</v>
      </c>
    </row>
    <row r="199" spans="1:1">
      <c r="A199">
        <v>51.5841933516483</v>
      </c>
    </row>
    <row r="200" spans="1:1">
      <c r="A200">
        <v>63.0158981318681</v>
      </c>
    </row>
    <row r="201" spans="1:1">
      <c r="A201">
        <v>91.0920544855145</v>
      </c>
    </row>
    <row r="202" spans="1:1">
      <c r="A202">
        <v>92.3617871878122</v>
      </c>
    </row>
    <row r="203" spans="1:1">
      <c r="A203">
        <v>64.1354028571429</v>
      </c>
    </row>
    <row r="204" spans="1:1">
      <c r="A204">
        <v>70.1486771328671</v>
      </c>
    </row>
    <row r="205" spans="1:1">
      <c r="A205">
        <v>63.2705897202797</v>
      </c>
    </row>
    <row r="206" spans="1:1">
      <c r="A206">
        <v>48.7433960989011</v>
      </c>
    </row>
    <row r="207" spans="1:1">
      <c r="A207">
        <v>63.09507502997</v>
      </c>
    </row>
    <row r="208" spans="1:1">
      <c r="A208">
        <v>90.5827857042957</v>
      </c>
    </row>
    <row r="209" spans="1:1">
      <c r="A209">
        <v>64.4931055944055</v>
      </c>
    </row>
    <row r="210" spans="1:1">
      <c r="A210">
        <v>69.9800181568431</v>
      </c>
    </row>
    <row r="211" spans="1:1">
      <c r="A211">
        <v>78.6060456893107</v>
      </c>
    </row>
    <row r="212" spans="1:1">
      <c r="A212">
        <v>58.1448886913087</v>
      </c>
    </row>
    <row r="213" spans="1:1">
      <c r="A213">
        <v>70.3869340859141</v>
      </c>
    </row>
    <row r="214" spans="1:1">
      <c r="A214">
        <v>66.2041982617383</v>
      </c>
    </row>
    <row r="215" spans="1:1">
      <c r="A215">
        <v>58.8652732967033</v>
      </c>
    </row>
    <row r="216" spans="1:1">
      <c r="A216">
        <v>68.4443606093906</v>
      </c>
    </row>
    <row r="217" spans="1:1">
      <c r="A217">
        <v>62.3293709290709</v>
      </c>
    </row>
    <row r="218" spans="1:1">
      <c r="A218">
        <v>80.3886968031968</v>
      </c>
    </row>
    <row r="219" spans="1:1">
      <c r="A219">
        <v>51.24352</v>
      </c>
    </row>
    <row r="220" spans="1:1">
      <c r="A220">
        <v>61.5001949395604</v>
      </c>
    </row>
    <row r="221" spans="1:1">
      <c r="A221">
        <v>63.2843681918082</v>
      </c>
    </row>
    <row r="222" spans="1:1">
      <c r="A222">
        <v>69.1163341908092</v>
      </c>
    </row>
    <row r="223" spans="1:1">
      <c r="A223">
        <v>55.8209695054945</v>
      </c>
    </row>
    <row r="224" spans="1:1">
      <c r="A224">
        <v>63.3210653146853</v>
      </c>
    </row>
    <row r="225" spans="1:1">
      <c r="A225">
        <v>58.5307321978022</v>
      </c>
    </row>
    <row r="226" spans="1:1">
      <c r="A226">
        <v>68.2993292807193</v>
      </c>
    </row>
    <row r="227" spans="1:1">
      <c r="A227">
        <v>69.8632662287712</v>
      </c>
    </row>
    <row r="228" spans="1:1">
      <c r="A228">
        <v>57.5698948151848</v>
      </c>
    </row>
    <row r="229" spans="1:1">
      <c r="A229">
        <v>50.9656176923077</v>
      </c>
    </row>
    <row r="230" spans="1:1">
      <c r="A230">
        <v>60.240041998002</v>
      </c>
    </row>
    <row r="231" spans="1:1">
      <c r="A231">
        <v>54.9982154795205</v>
      </c>
    </row>
    <row r="232" spans="1:1">
      <c r="A232">
        <v>78.7491178121878</v>
      </c>
    </row>
    <row r="233" spans="1:1">
      <c r="A233">
        <v>81.7222675124875</v>
      </c>
    </row>
    <row r="234" spans="1:1">
      <c r="A234">
        <v>58.9623931818182</v>
      </c>
    </row>
    <row r="235" spans="1:1">
      <c r="A235">
        <v>64.4043907542458</v>
      </c>
    </row>
    <row r="236" spans="1:1">
      <c r="A236">
        <v>54.2440734615385</v>
      </c>
    </row>
    <row r="237" spans="1:1">
      <c r="A237">
        <v>58.5348811438561</v>
      </c>
    </row>
    <row r="238" spans="1:1">
      <c r="A238">
        <v>52.0313659140859</v>
      </c>
    </row>
    <row r="239" spans="1:1">
      <c r="A239">
        <v>55.426598051948</v>
      </c>
    </row>
    <row r="240" spans="1:1">
      <c r="A240">
        <v>50.3784656443556</v>
      </c>
    </row>
    <row r="241" spans="1:1">
      <c r="A241">
        <v>49.5045251248751</v>
      </c>
    </row>
    <row r="242" spans="1:1">
      <c r="A242">
        <v>61.3090899150849</v>
      </c>
    </row>
    <row r="243" spans="1:1">
      <c r="A243">
        <v>70.2967815584416</v>
      </c>
    </row>
    <row r="244" spans="1:1">
      <c r="A244">
        <v>70.3136564835165</v>
      </c>
    </row>
    <row r="245" spans="1:1">
      <c r="A245">
        <v>69.1058091458541</v>
      </c>
    </row>
    <row r="246" spans="1:1">
      <c r="A246">
        <v>62.7437220879121</v>
      </c>
    </row>
    <row r="247" spans="1:1">
      <c r="A247">
        <v>75.9389941758242</v>
      </c>
    </row>
    <row r="248" spans="1:1">
      <c r="A248">
        <v>72.7743176573427</v>
      </c>
    </row>
    <row r="249" spans="1:1">
      <c r="A249">
        <v>41.2178184615385</v>
      </c>
    </row>
    <row r="250" spans="1:1">
      <c r="A250">
        <v>43.7448838811189</v>
      </c>
    </row>
    <row r="251" spans="1:1">
      <c r="A251">
        <v>41.1918959240759</v>
      </c>
    </row>
    <row r="252" spans="1:1">
      <c r="A252">
        <v>41.8133139010989</v>
      </c>
    </row>
    <row r="253" spans="1:1">
      <c r="A253">
        <v>42.5866450699301</v>
      </c>
    </row>
    <row r="254" spans="1:1">
      <c r="A254">
        <v>42.2888099450549</v>
      </c>
    </row>
    <row r="255" spans="1:1">
      <c r="A255">
        <v>49.2973345204795</v>
      </c>
    </row>
    <row r="256" spans="1:1">
      <c r="A256">
        <v>42.0211366483516</v>
      </c>
    </row>
    <row r="257" spans="1:1">
      <c r="A257">
        <v>52.4089951648352</v>
      </c>
    </row>
    <row r="258" spans="1:1">
      <c r="A258">
        <v>63.3217048901099</v>
      </c>
    </row>
    <row r="259" spans="1:1">
      <c r="A259">
        <v>30.0019326573427</v>
      </c>
    </row>
    <row r="260" spans="1:1">
      <c r="A260">
        <v>64.1703272227772</v>
      </c>
    </row>
    <row r="261" spans="1:1">
      <c r="A261">
        <v>37.2818768881119</v>
      </c>
    </row>
    <row r="262" spans="1:1">
      <c r="A262">
        <v>35.9997061538462</v>
      </c>
    </row>
    <row r="263" spans="1:1">
      <c r="A263">
        <v>36.1366526573427</v>
      </c>
    </row>
    <row r="264" spans="1:1">
      <c r="A264">
        <v>43.0075182717283</v>
      </c>
    </row>
    <row r="265" spans="1:1">
      <c r="A265">
        <v>41.7186479020979</v>
      </c>
    </row>
    <row r="266" spans="1:1">
      <c r="A266">
        <v>56.428376023976</v>
      </c>
    </row>
    <row r="267" spans="1:1">
      <c r="A267">
        <v>58.2941756293706</v>
      </c>
    </row>
    <row r="268" spans="1:1">
      <c r="A268">
        <v>64.0646011353646</v>
      </c>
    </row>
    <row r="269" spans="1:1">
      <c r="A269">
        <v>31.3390862237762</v>
      </c>
    </row>
    <row r="270" spans="1:1">
      <c r="A270">
        <v>20.3610138461538</v>
      </c>
    </row>
    <row r="271" spans="1:1">
      <c r="A271">
        <v>33.535133006993</v>
      </c>
    </row>
    <row r="272" spans="1:1">
      <c r="A272">
        <v>42.3842723776224</v>
      </c>
    </row>
    <row r="273" spans="1:1">
      <c r="A273">
        <v>34.7970534815184</v>
      </c>
    </row>
    <row r="274" spans="1:1">
      <c r="A274">
        <v>23.90111500999</v>
      </c>
    </row>
    <row r="275" spans="1:1">
      <c r="A275">
        <v>23.9161049300699</v>
      </c>
    </row>
    <row r="276" spans="1:1">
      <c r="A276">
        <v>31.7088730769231</v>
      </c>
    </row>
    <row r="277" spans="1:1">
      <c r="A277">
        <v>0</v>
      </c>
    </row>
    <row r="278" spans="1:1">
      <c r="A278">
        <v>23.1351292307692</v>
      </c>
    </row>
    <row r="279" spans="1:1">
      <c r="A279">
        <v>21.4536737912088</v>
      </c>
    </row>
    <row r="280" spans="1:1">
      <c r="A280">
        <v>0</v>
      </c>
    </row>
    <row r="281" spans="1:1">
      <c r="A281">
        <v>3</v>
      </c>
    </row>
    <row r="282" spans="1:1">
      <c r="A282">
        <v>0</v>
      </c>
    </row>
    <row r="283" spans="1:1">
      <c r="A283">
        <v>9.33581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12.574205</v>
      </c>
    </row>
    <row r="288" spans="1:1">
      <c r="A288">
        <v>5.42832167832168</v>
      </c>
    </row>
    <row r="289" spans="1:1">
      <c r="A289">
        <v>0</v>
      </c>
    </row>
    <row r="290" spans="1:1">
      <c r="A290">
        <v>8.61770461538462</v>
      </c>
    </row>
    <row r="291" spans="1:1">
      <c r="A291">
        <v>3.46153846153846</v>
      </c>
    </row>
    <row r="292" spans="1:1">
      <c r="A292">
        <v>9.38072346153846</v>
      </c>
    </row>
    <row r="293" spans="1:1">
      <c r="A293">
        <v>8.485</v>
      </c>
    </row>
    <row r="294" spans="1:1">
      <c r="A294">
        <v>10.4670954045954</v>
      </c>
    </row>
    <row r="295" spans="1:1">
      <c r="A295">
        <v>8.03533274725275</v>
      </c>
    </row>
    <row r="296" spans="1:1">
      <c r="A296">
        <v>3.46153846153846</v>
      </c>
    </row>
    <row r="297" spans="1:1">
      <c r="A297">
        <v>28.0299230769231</v>
      </c>
    </row>
    <row r="298" spans="1:1">
      <c r="A298">
        <v>14.1701296153846</v>
      </c>
    </row>
    <row r="299" spans="1:1">
      <c r="A299">
        <v>2.25266153846154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1.275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22.2401438861139</v>
      </c>
    </row>
    <row r="316" spans="1:1">
      <c r="A316">
        <v>0</v>
      </c>
    </row>
    <row r="317" spans="1:1">
      <c r="A317">
        <v>0.865384615384616</v>
      </c>
    </row>
    <row r="318" spans="1:1">
      <c r="A318">
        <v>4.94130869130869</v>
      </c>
    </row>
    <row r="319" spans="1:1">
      <c r="A319">
        <v>0</v>
      </c>
    </row>
    <row r="320" spans="1:1">
      <c r="A320">
        <v>0</v>
      </c>
    </row>
    <row r="321" spans="1:1">
      <c r="A321">
        <v>9.86634615384615</v>
      </c>
    </row>
    <row r="322" spans="1:1">
      <c r="A322">
        <v>4.3</v>
      </c>
    </row>
    <row r="323" spans="1:1">
      <c r="A323">
        <v>0</v>
      </c>
    </row>
    <row r="324" spans="1:1">
      <c r="A324">
        <v>1.91346153846154</v>
      </c>
    </row>
    <row r="325" spans="1:1">
      <c r="A325">
        <v>4.93653846153846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H23" sqref="H23"/>
    </sheetView>
  </sheetViews>
  <sheetFormatPr defaultColWidth="9.14074074074074" defaultRowHeight="17.25"/>
  <cols>
    <col min="1" max="10" width="15.6444444444444" customWidth="1"/>
  </cols>
  <sheetData>
    <row r="1" ht="20" customHeight="1" spans="1:10">
      <c r="A1" s="3" t="s">
        <v>368</v>
      </c>
      <c r="B1" s="4" t="s">
        <v>481</v>
      </c>
      <c r="C1" s="4" t="s">
        <v>482</v>
      </c>
      <c r="D1" s="5" t="s">
        <v>483</v>
      </c>
      <c r="E1" s="5" t="s">
        <v>484</v>
      </c>
      <c r="F1" s="5" t="s">
        <v>485</v>
      </c>
      <c r="G1" s="5" t="s">
        <v>486</v>
      </c>
      <c r="H1" s="5" t="s">
        <v>487</v>
      </c>
      <c r="I1" s="5" t="s">
        <v>488</v>
      </c>
      <c r="J1" s="15" t="s">
        <v>489</v>
      </c>
    </row>
    <row r="2" ht="20" customHeight="1" spans="1:10">
      <c r="A2" s="6">
        <v>16061180</v>
      </c>
      <c r="B2" s="7" t="s">
        <v>490</v>
      </c>
      <c r="C2" s="8">
        <v>2</v>
      </c>
      <c r="D2" s="9" t="s">
        <v>491</v>
      </c>
      <c r="E2" s="9" t="s">
        <v>492</v>
      </c>
      <c r="F2" s="9"/>
      <c r="G2" s="9"/>
      <c r="H2" s="9"/>
      <c r="I2" s="9"/>
      <c r="J2" s="16"/>
    </row>
    <row r="3" ht="20" customHeight="1" spans="1:10">
      <c r="A3" s="6">
        <v>77086002</v>
      </c>
      <c r="B3" s="7" t="s">
        <v>493</v>
      </c>
      <c r="C3" s="8">
        <v>2</v>
      </c>
      <c r="D3" s="9" t="s">
        <v>491</v>
      </c>
      <c r="E3" s="9" t="s">
        <v>492</v>
      </c>
      <c r="F3" s="9"/>
      <c r="G3" s="9"/>
      <c r="H3" s="9"/>
      <c r="I3" s="9"/>
      <c r="J3" s="16"/>
    </row>
    <row r="4" ht="20" customHeight="1" spans="1:10">
      <c r="A4" s="6">
        <v>77066004</v>
      </c>
      <c r="B4" s="7" t="s">
        <v>494</v>
      </c>
      <c r="C4" s="8">
        <v>1</v>
      </c>
      <c r="D4" s="9" t="s">
        <v>491</v>
      </c>
      <c r="E4" s="9"/>
      <c r="F4" s="9"/>
      <c r="G4" s="9"/>
      <c r="H4" s="9"/>
      <c r="I4" s="9"/>
      <c r="J4" s="16"/>
    </row>
    <row r="5" ht="20" customHeight="1" spans="1:10">
      <c r="A5" s="6">
        <v>14061047</v>
      </c>
      <c r="B5" s="7" t="s">
        <v>495</v>
      </c>
      <c r="C5" s="8">
        <v>4</v>
      </c>
      <c r="D5" s="9" t="s">
        <v>491</v>
      </c>
      <c r="E5" s="9" t="s">
        <v>492</v>
      </c>
      <c r="F5" s="9" t="s">
        <v>496</v>
      </c>
      <c r="G5" s="9" t="s">
        <v>497</v>
      </c>
      <c r="H5" s="9"/>
      <c r="I5" s="9"/>
      <c r="J5" s="16"/>
    </row>
    <row r="6" ht="20" customHeight="1" spans="1:10">
      <c r="A6" s="6">
        <v>18373692</v>
      </c>
      <c r="B6" s="7" t="s">
        <v>498</v>
      </c>
      <c r="C6" s="8">
        <v>1</v>
      </c>
      <c r="D6" s="9"/>
      <c r="E6" s="9"/>
      <c r="F6" s="9" t="s">
        <v>496</v>
      </c>
      <c r="G6" s="9"/>
      <c r="H6" s="9"/>
      <c r="I6" s="9"/>
      <c r="J6" s="16"/>
    </row>
    <row r="7" ht="20" customHeight="1" spans="1:10">
      <c r="A7" s="6">
        <v>76066001</v>
      </c>
      <c r="B7" s="7" t="s">
        <v>499</v>
      </c>
      <c r="C7" s="8">
        <v>4</v>
      </c>
      <c r="D7" s="9" t="s">
        <v>491</v>
      </c>
      <c r="E7" s="9" t="s">
        <v>492</v>
      </c>
      <c r="F7" s="9"/>
      <c r="G7" s="9" t="s">
        <v>497</v>
      </c>
      <c r="H7" s="9" t="s">
        <v>500</v>
      </c>
      <c r="I7" s="9"/>
      <c r="J7" s="16"/>
    </row>
    <row r="8" ht="20" customHeight="1" spans="1:10">
      <c r="A8" s="6">
        <v>18373048</v>
      </c>
      <c r="B8" s="7" t="s">
        <v>501</v>
      </c>
      <c r="C8" s="8">
        <v>1</v>
      </c>
      <c r="D8" s="9"/>
      <c r="E8" s="9" t="s">
        <v>492</v>
      </c>
      <c r="F8" s="9"/>
      <c r="G8" s="9"/>
      <c r="H8" s="9"/>
      <c r="I8" s="9"/>
      <c r="J8" s="16"/>
    </row>
    <row r="9" ht="20" customHeight="1" spans="1:10">
      <c r="A9" s="6">
        <v>17231196</v>
      </c>
      <c r="B9" s="7" t="s">
        <v>502</v>
      </c>
      <c r="C9" s="8">
        <v>1</v>
      </c>
      <c r="D9" s="9"/>
      <c r="E9" s="9" t="s">
        <v>492</v>
      </c>
      <c r="F9" s="9"/>
      <c r="G9" s="9"/>
      <c r="H9" s="9"/>
      <c r="I9" s="9"/>
      <c r="J9" s="16"/>
    </row>
    <row r="10" ht="20" customHeight="1" spans="1:10">
      <c r="A10" s="6">
        <v>18182648</v>
      </c>
      <c r="B10" s="7" t="s">
        <v>503</v>
      </c>
      <c r="C10" s="8">
        <v>1</v>
      </c>
      <c r="D10" s="9"/>
      <c r="E10" s="9" t="s">
        <v>492</v>
      </c>
      <c r="F10" s="9"/>
      <c r="G10" s="9"/>
      <c r="H10" s="9"/>
      <c r="I10" s="9"/>
      <c r="J10" s="16"/>
    </row>
    <row r="11" ht="20" customHeight="1" spans="1:10">
      <c r="A11" s="6">
        <v>16061081</v>
      </c>
      <c r="B11" s="7" t="s">
        <v>504</v>
      </c>
      <c r="C11" s="8">
        <v>1</v>
      </c>
      <c r="D11" s="9"/>
      <c r="E11" s="9" t="s">
        <v>492</v>
      </c>
      <c r="F11" s="9"/>
      <c r="G11" s="9"/>
      <c r="H11" s="9"/>
      <c r="I11" s="9"/>
      <c r="J11" s="16"/>
    </row>
    <row r="12" ht="20" customHeight="1" spans="1:10">
      <c r="A12" s="6">
        <v>18375235</v>
      </c>
      <c r="B12" s="7" t="s">
        <v>505</v>
      </c>
      <c r="C12" s="8">
        <v>2</v>
      </c>
      <c r="D12" s="9"/>
      <c r="E12" s="9"/>
      <c r="F12" s="9" t="s">
        <v>496</v>
      </c>
      <c r="G12" s="9" t="s">
        <v>497</v>
      </c>
      <c r="H12" s="9"/>
      <c r="I12" s="9"/>
      <c r="J12" s="16"/>
    </row>
    <row r="13" ht="20" customHeight="1" spans="1:10">
      <c r="A13" s="6">
        <v>18373153</v>
      </c>
      <c r="B13" s="7" t="s">
        <v>506</v>
      </c>
      <c r="C13" s="8">
        <v>1</v>
      </c>
      <c r="D13" s="9"/>
      <c r="E13" s="9"/>
      <c r="F13" s="9"/>
      <c r="G13" s="9" t="s">
        <v>497</v>
      </c>
      <c r="H13" s="9"/>
      <c r="I13" s="9"/>
      <c r="J13" s="16"/>
    </row>
    <row r="14" ht="20" customHeight="1" spans="1:10">
      <c r="A14" s="6">
        <v>15061168</v>
      </c>
      <c r="B14" s="7" t="s">
        <v>507</v>
      </c>
      <c r="C14" s="8">
        <v>2</v>
      </c>
      <c r="D14" s="9"/>
      <c r="E14" s="9"/>
      <c r="F14" s="9"/>
      <c r="G14" s="9"/>
      <c r="H14" s="9"/>
      <c r="I14" s="9" t="s">
        <v>508</v>
      </c>
      <c r="J14" s="16" t="s">
        <v>509</v>
      </c>
    </row>
    <row r="15" ht="20" customHeight="1" spans="1:10">
      <c r="A15" s="10">
        <v>18373304</v>
      </c>
      <c r="B15" s="11" t="s">
        <v>510</v>
      </c>
      <c r="C15" s="8">
        <v>2</v>
      </c>
      <c r="D15" s="9"/>
      <c r="E15" s="9"/>
      <c r="F15" s="9"/>
      <c r="G15" s="9"/>
      <c r="H15" s="9"/>
      <c r="I15" s="9" t="s">
        <v>508</v>
      </c>
      <c r="J15" s="16" t="s">
        <v>509</v>
      </c>
    </row>
    <row r="16" ht="20" customHeight="1" spans="1:10">
      <c r="A16" s="12">
        <v>18373110</v>
      </c>
      <c r="B16" s="13" t="s">
        <v>511</v>
      </c>
      <c r="C16" s="14">
        <v>2</v>
      </c>
      <c r="D16" s="13"/>
      <c r="E16" s="13"/>
      <c r="F16" s="13"/>
      <c r="G16" s="13"/>
      <c r="H16" s="13"/>
      <c r="I16" s="13" t="s">
        <v>508</v>
      </c>
      <c r="J16" s="17" t="s">
        <v>509</v>
      </c>
    </row>
  </sheetData>
  <pageMargins left="0.75" right="0.75" top="1" bottom="1" header="0.511805555555556" footer="0.511805555555556"/>
  <headerFooter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2"/>
  <sheetViews>
    <sheetView workbookViewId="0">
      <selection activeCell="M61" sqref="M61"/>
    </sheetView>
  </sheetViews>
  <sheetFormatPr defaultColWidth="9.14074074074074" defaultRowHeight="17.25"/>
  <cols>
    <col min="5" max="5" width="16.362962962963" customWidth="1"/>
    <col min="7" max="7" width="13.6888888888889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512</v>
      </c>
      <c r="E1" s="1" t="s">
        <v>513</v>
      </c>
      <c r="F1" s="1" t="s">
        <v>514</v>
      </c>
      <c r="G1" s="1" t="s">
        <v>515</v>
      </c>
      <c r="H1" s="1" t="s">
        <v>516</v>
      </c>
      <c r="I1" s="1" t="s">
        <v>517</v>
      </c>
      <c r="J1" t="s">
        <v>518</v>
      </c>
    </row>
    <row r="2" spans="1:10">
      <c r="A2" s="1">
        <v>14061047</v>
      </c>
      <c r="B2" s="1" t="s">
        <v>295</v>
      </c>
      <c r="C2" s="1" t="s">
        <v>392</v>
      </c>
      <c r="D2" s="1"/>
      <c r="E2" s="1"/>
      <c r="F2" s="1"/>
      <c r="G2" s="1"/>
      <c r="H2" s="1"/>
      <c r="I2" s="1"/>
      <c r="J2">
        <f t="shared" ref="J2:J11" si="0">0</f>
        <v>0</v>
      </c>
    </row>
    <row r="3" spans="1:10">
      <c r="A3" s="1">
        <v>14061128</v>
      </c>
      <c r="B3" s="1" t="s">
        <v>303</v>
      </c>
      <c r="C3" s="1" t="s">
        <v>397</v>
      </c>
      <c r="D3" s="1"/>
      <c r="E3" s="1"/>
      <c r="F3" s="1"/>
      <c r="G3" s="1"/>
      <c r="H3" s="1"/>
      <c r="I3" s="1"/>
      <c r="J3">
        <f t="shared" si="0"/>
        <v>0</v>
      </c>
    </row>
    <row r="4" spans="1:10">
      <c r="A4" s="1">
        <v>15061089</v>
      </c>
      <c r="B4" s="1" t="s">
        <v>317</v>
      </c>
      <c r="C4" s="1" t="s">
        <v>392</v>
      </c>
      <c r="D4" s="1"/>
      <c r="E4" s="1"/>
      <c r="F4" s="1"/>
      <c r="G4" s="1"/>
      <c r="H4" s="1"/>
      <c r="I4" s="1"/>
      <c r="J4">
        <f t="shared" si="0"/>
        <v>0</v>
      </c>
    </row>
    <row r="5" spans="1:10">
      <c r="A5" s="1">
        <v>15061110</v>
      </c>
      <c r="B5" s="1" t="s">
        <v>335</v>
      </c>
      <c r="C5" s="1" t="s">
        <v>392</v>
      </c>
      <c r="D5" s="1"/>
      <c r="E5" s="1"/>
      <c r="F5" s="1"/>
      <c r="G5" s="1"/>
      <c r="H5" s="1"/>
      <c r="I5" s="1"/>
      <c r="J5">
        <f t="shared" si="0"/>
        <v>0</v>
      </c>
    </row>
    <row r="6" spans="1:10">
      <c r="A6" s="1">
        <v>15061114</v>
      </c>
      <c r="B6" s="1" t="s">
        <v>327</v>
      </c>
      <c r="C6" s="1" t="s">
        <v>393</v>
      </c>
      <c r="D6" s="1"/>
      <c r="E6" s="1"/>
      <c r="F6" s="1"/>
      <c r="G6" s="1"/>
      <c r="H6" s="1"/>
      <c r="I6" s="1"/>
      <c r="J6">
        <f t="shared" si="0"/>
        <v>0</v>
      </c>
    </row>
    <row r="7" spans="1:10">
      <c r="A7" s="1">
        <v>15061130</v>
      </c>
      <c r="B7" s="1" t="s">
        <v>301</v>
      </c>
      <c r="C7" s="1" t="s">
        <v>393</v>
      </c>
      <c r="D7" s="1"/>
      <c r="E7" s="1"/>
      <c r="F7" s="1"/>
      <c r="G7" s="1"/>
      <c r="H7" s="1"/>
      <c r="I7" s="1"/>
      <c r="J7">
        <f t="shared" si="0"/>
        <v>0</v>
      </c>
    </row>
    <row r="8" spans="1:10">
      <c r="A8" s="1">
        <v>15061168</v>
      </c>
      <c r="B8" s="1" t="s">
        <v>276</v>
      </c>
      <c r="C8" s="1" t="s">
        <v>393</v>
      </c>
      <c r="D8" s="1"/>
      <c r="E8" s="1"/>
      <c r="F8" s="1"/>
      <c r="G8" s="1"/>
      <c r="H8" s="1"/>
      <c r="I8" s="1"/>
      <c r="J8">
        <f t="shared" si="0"/>
        <v>0</v>
      </c>
    </row>
    <row r="9" spans="1:10">
      <c r="A9" s="1">
        <v>15061202</v>
      </c>
      <c r="B9" s="1" t="s">
        <v>333</v>
      </c>
      <c r="C9" s="1" t="s">
        <v>393</v>
      </c>
      <c r="D9" s="1"/>
      <c r="E9" s="1"/>
      <c r="F9" s="1"/>
      <c r="G9" s="1"/>
      <c r="H9" s="1"/>
      <c r="I9" s="1"/>
      <c r="J9">
        <f t="shared" si="0"/>
        <v>0</v>
      </c>
    </row>
    <row r="10" spans="1:10">
      <c r="A10" s="1">
        <v>15231102</v>
      </c>
      <c r="B10" s="1" t="s">
        <v>302</v>
      </c>
      <c r="C10" s="1" t="s">
        <v>393</v>
      </c>
      <c r="D10" s="1"/>
      <c r="E10" s="1"/>
      <c r="F10" s="1"/>
      <c r="G10" s="1"/>
      <c r="H10" s="1"/>
      <c r="I10" s="1"/>
      <c r="J10">
        <f t="shared" si="0"/>
        <v>0</v>
      </c>
    </row>
    <row r="11" spans="1:10">
      <c r="A11" s="1">
        <v>15231164</v>
      </c>
      <c r="B11" s="1" t="s">
        <v>250</v>
      </c>
      <c r="C11" s="1" t="s">
        <v>393</v>
      </c>
      <c r="D11" s="1"/>
      <c r="E11" s="1"/>
      <c r="F11" s="1"/>
      <c r="G11" s="1"/>
      <c r="H11" s="1"/>
      <c r="I11" s="1"/>
      <c r="J11">
        <f t="shared" si="0"/>
        <v>0</v>
      </c>
    </row>
    <row r="12" spans="1:10">
      <c r="A12" s="1">
        <v>16061020</v>
      </c>
      <c r="B12" s="1" t="s">
        <v>297</v>
      </c>
      <c r="C12" s="1" t="s">
        <v>400</v>
      </c>
      <c r="D12" s="1"/>
      <c r="E12" s="1"/>
      <c r="F12" s="1"/>
      <c r="G12" s="1"/>
      <c r="H12" s="1"/>
      <c r="I12" s="1"/>
      <c r="J12">
        <f t="shared" ref="J12:J21" si="1">0</f>
        <v>0</v>
      </c>
    </row>
    <row r="13" spans="1:10">
      <c r="A13" s="1">
        <v>16061021</v>
      </c>
      <c r="B13" s="1" t="s">
        <v>296</v>
      </c>
      <c r="C13" s="1" t="s">
        <v>392</v>
      </c>
      <c r="D13" s="1"/>
      <c r="E13" s="1"/>
      <c r="F13" s="1"/>
      <c r="G13" s="1"/>
      <c r="H13" s="1"/>
      <c r="I13" s="1"/>
      <c r="J13">
        <f t="shared" si="1"/>
        <v>0</v>
      </c>
    </row>
    <row r="14" spans="1:10">
      <c r="A14" s="1">
        <v>16061033</v>
      </c>
      <c r="B14" s="1" t="s">
        <v>286</v>
      </c>
      <c r="C14" s="1" t="s">
        <v>393</v>
      </c>
      <c r="D14" s="1"/>
      <c r="E14" s="1"/>
      <c r="F14" s="1"/>
      <c r="G14" s="1"/>
      <c r="H14" s="1"/>
      <c r="I14" s="1"/>
      <c r="J14">
        <f t="shared" si="1"/>
        <v>0</v>
      </c>
    </row>
    <row r="15" spans="1:10">
      <c r="A15" s="1">
        <v>16061051</v>
      </c>
      <c r="B15" s="1" t="s">
        <v>262</v>
      </c>
      <c r="C15" s="1" t="s">
        <v>400</v>
      </c>
      <c r="D15" s="1"/>
      <c r="E15" s="1"/>
      <c r="F15" s="1"/>
      <c r="G15" s="1"/>
      <c r="H15" s="1"/>
      <c r="I15" s="1"/>
      <c r="J15">
        <f t="shared" si="1"/>
        <v>0</v>
      </c>
    </row>
    <row r="16" spans="1:10">
      <c r="A16" s="1">
        <v>16061069</v>
      </c>
      <c r="B16" s="1" t="s">
        <v>270</v>
      </c>
      <c r="C16" s="1" t="s">
        <v>393</v>
      </c>
      <c r="D16" s="1"/>
      <c r="E16" s="1"/>
      <c r="F16" s="1"/>
      <c r="G16" s="1"/>
      <c r="H16" s="1"/>
      <c r="I16" s="1"/>
      <c r="J16">
        <f t="shared" si="1"/>
        <v>0</v>
      </c>
    </row>
    <row r="17" spans="1:10">
      <c r="A17" s="1">
        <v>16061081</v>
      </c>
      <c r="B17" s="1" t="s">
        <v>304</v>
      </c>
      <c r="C17" s="1" t="s">
        <v>393</v>
      </c>
      <c r="D17" s="2">
        <v>43899.7316435185</v>
      </c>
      <c r="E17" s="2">
        <v>43899.7316435185</v>
      </c>
      <c r="F17" s="2">
        <v>43899.7316435185</v>
      </c>
      <c r="G17" s="1">
        <v>100</v>
      </c>
      <c r="H17" s="1">
        <v>1</v>
      </c>
      <c r="I17" s="1">
        <v>1</v>
      </c>
      <c r="J17">
        <f>1</f>
        <v>1</v>
      </c>
    </row>
    <row r="18" spans="1:10">
      <c r="A18" s="1">
        <v>16061130</v>
      </c>
      <c r="B18" s="1" t="s">
        <v>293</v>
      </c>
      <c r="C18" s="1" t="s">
        <v>393</v>
      </c>
      <c r="D18" s="1"/>
      <c r="E18" s="1"/>
      <c r="F18" s="1"/>
      <c r="G18" s="1"/>
      <c r="H18" s="1"/>
      <c r="I18" s="1"/>
      <c r="J18">
        <f t="shared" si="1"/>
        <v>0</v>
      </c>
    </row>
    <row r="19" spans="1:10">
      <c r="A19" s="1">
        <v>16061148</v>
      </c>
      <c r="B19" s="1" t="s">
        <v>329</v>
      </c>
      <c r="C19" s="1" t="s">
        <v>397</v>
      </c>
      <c r="D19" s="1"/>
      <c r="E19" s="1"/>
      <c r="F19" s="1"/>
      <c r="G19" s="1"/>
      <c r="H19" s="1"/>
      <c r="I19" s="1"/>
      <c r="J19">
        <f t="shared" si="1"/>
        <v>0</v>
      </c>
    </row>
    <row r="20" spans="1:10">
      <c r="A20" s="1">
        <v>16061149</v>
      </c>
      <c r="B20" s="1" t="s">
        <v>325</v>
      </c>
      <c r="C20" s="1" t="s">
        <v>397</v>
      </c>
      <c r="D20" s="1"/>
      <c r="E20" s="1"/>
      <c r="F20" s="1"/>
      <c r="G20" s="1"/>
      <c r="H20" s="1"/>
      <c r="I20" s="1"/>
      <c r="J20">
        <f t="shared" si="1"/>
        <v>0</v>
      </c>
    </row>
    <row r="21" spans="1:10">
      <c r="A21" s="1">
        <v>16061169</v>
      </c>
      <c r="B21" s="1" t="s">
        <v>287</v>
      </c>
      <c r="C21" s="1" t="s">
        <v>392</v>
      </c>
      <c r="D21" s="1"/>
      <c r="E21" s="1"/>
      <c r="F21" s="1"/>
      <c r="G21" s="1"/>
      <c r="H21" s="1"/>
      <c r="I21" s="1"/>
      <c r="J21">
        <f t="shared" si="1"/>
        <v>0</v>
      </c>
    </row>
    <row r="22" spans="1:10">
      <c r="A22" s="1">
        <v>16061178</v>
      </c>
      <c r="B22" s="1" t="s">
        <v>246</v>
      </c>
      <c r="C22" s="1" t="s">
        <v>392</v>
      </c>
      <c r="D22" s="1"/>
      <c r="E22" s="1"/>
      <c r="F22" s="1"/>
      <c r="G22" s="1"/>
      <c r="H22" s="1"/>
      <c r="I22" s="1"/>
      <c r="J22">
        <f t="shared" ref="J22:J31" si="2">0</f>
        <v>0</v>
      </c>
    </row>
    <row r="23" spans="1:10">
      <c r="A23" s="1">
        <v>16061180</v>
      </c>
      <c r="B23" s="1" t="s">
        <v>318</v>
      </c>
      <c r="C23" s="1" t="s">
        <v>392</v>
      </c>
      <c r="D23" s="1"/>
      <c r="E23" s="1"/>
      <c r="F23" s="1"/>
      <c r="G23" s="1"/>
      <c r="H23" s="1"/>
      <c r="I23" s="1"/>
      <c r="J23">
        <f t="shared" si="2"/>
        <v>0</v>
      </c>
    </row>
    <row r="24" spans="1:10">
      <c r="A24" s="1">
        <v>16061181</v>
      </c>
      <c r="B24" s="1" t="s">
        <v>283</v>
      </c>
      <c r="C24" s="1" t="s">
        <v>393</v>
      </c>
      <c r="D24" s="1"/>
      <c r="E24" s="1"/>
      <c r="F24" s="1"/>
      <c r="G24" s="1"/>
      <c r="H24" s="1"/>
      <c r="I24" s="1"/>
      <c r="J24">
        <f t="shared" si="2"/>
        <v>0</v>
      </c>
    </row>
    <row r="25" spans="1:10">
      <c r="A25" s="1">
        <v>16061184</v>
      </c>
      <c r="B25" s="1" t="s">
        <v>273</v>
      </c>
      <c r="C25" s="1" t="s">
        <v>393</v>
      </c>
      <c r="D25" s="1"/>
      <c r="E25" s="1"/>
      <c r="F25" s="1"/>
      <c r="G25" s="1"/>
      <c r="H25" s="1"/>
      <c r="I25" s="1"/>
      <c r="J25">
        <f t="shared" si="2"/>
        <v>0</v>
      </c>
    </row>
    <row r="26" spans="1:10">
      <c r="A26" s="1">
        <v>16061190</v>
      </c>
      <c r="B26" s="1" t="s">
        <v>277</v>
      </c>
      <c r="C26" s="1" t="s">
        <v>393</v>
      </c>
      <c r="D26" s="1"/>
      <c r="E26" s="1"/>
      <c r="F26" s="1"/>
      <c r="G26" s="1"/>
      <c r="H26" s="1"/>
      <c r="I26" s="1"/>
      <c r="J26">
        <f t="shared" si="2"/>
        <v>0</v>
      </c>
    </row>
    <row r="27" spans="1:10">
      <c r="A27" s="1">
        <v>16061193</v>
      </c>
      <c r="B27" s="1" t="s">
        <v>331</v>
      </c>
      <c r="C27" s="1" t="s">
        <v>393</v>
      </c>
      <c r="D27" s="1"/>
      <c r="E27" s="1"/>
      <c r="F27" s="1"/>
      <c r="G27" s="1"/>
      <c r="H27" s="1"/>
      <c r="I27" s="1"/>
      <c r="J27">
        <f t="shared" si="2"/>
        <v>0</v>
      </c>
    </row>
    <row r="28" spans="1:10">
      <c r="A28" s="1">
        <v>16061194</v>
      </c>
      <c r="B28" s="1" t="s">
        <v>309</v>
      </c>
      <c r="C28" s="1" t="s">
        <v>393</v>
      </c>
      <c r="D28" s="1"/>
      <c r="E28" s="1"/>
      <c r="F28" s="1"/>
      <c r="G28" s="1"/>
      <c r="H28" s="1"/>
      <c r="I28" s="1"/>
      <c r="J28">
        <f t="shared" si="2"/>
        <v>0</v>
      </c>
    </row>
    <row r="29" spans="1:10">
      <c r="A29" s="1">
        <v>16061206</v>
      </c>
      <c r="B29" s="1" t="s">
        <v>332</v>
      </c>
      <c r="C29" s="1" t="s">
        <v>398</v>
      </c>
      <c r="D29" s="1"/>
      <c r="E29" s="1"/>
      <c r="F29" s="1"/>
      <c r="G29" s="1"/>
      <c r="H29" s="1"/>
      <c r="I29" s="1"/>
      <c r="J29">
        <f t="shared" si="2"/>
        <v>0</v>
      </c>
    </row>
    <row r="30" spans="1:10">
      <c r="A30" s="1">
        <v>16231068</v>
      </c>
      <c r="B30" s="1" t="s">
        <v>328</v>
      </c>
      <c r="C30" s="1" t="s">
        <v>400</v>
      </c>
      <c r="D30" s="1"/>
      <c r="E30" s="1"/>
      <c r="F30" s="1"/>
      <c r="G30" s="1"/>
      <c r="H30" s="1"/>
      <c r="I30" s="1"/>
      <c r="J30">
        <f t="shared" si="2"/>
        <v>0</v>
      </c>
    </row>
    <row r="31" spans="1:10">
      <c r="A31" s="1">
        <v>16231201</v>
      </c>
      <c r="B31" s="1" t="s">
        <v>71</v>
      </c>
      <c r="C31" s="1" t="s">
        <v>400</v>
      </c>
      <c r="D31" s="2">
        <v>43882.6940972222</v>
      </c>
      <c r="E31" s="2">
        <v>43882.6940972222</v>
      </c>
      <c r="F31" s="2">
        <v>43882.6940972222</v>
      </c>
      <c r="G31" s="1">
        <v>100</v>
      </c>
      <c r="H31" s="1">
        <v>1</v>
      </c>
      <c r="I31" s="1">
        <v>1</v>
      </c>
      <c r="J31">
        <f>1</f>
        <v>1</v>
      </c>
    </row>
    <row r="32" spans="1:10">
      <c r="A32" s="1">
        <v>16231263</v>
      </c>
      <c r="B32" s="1" t="s">
        <v>336</v>
      </c>
      <c r="C32" s="1" t="s">
        <v>397</v>
      </c>
      <c r="D32" s="1"/>
      <c r="E32" s="1"/>
      <c r="F32" s="1"/>
      <c r="G32" s="1"/>
      <c r="H32" s="1"/>
      <c r="I32" s="1"/>
      <c r="J32">
        <f>0</f>
        <v>0</v>
      </c>
    </row>
    <row r="33" spans="1:10">
      <c r="A33" s="1">
        <v>17005002</v>
      </c>
      <c r="B33" s="1" t="s">
        <v>223</v>
      </c>
      <c r="C33" s="1" t="s">
        <v>393</v>
      </c>
      <c r="D33" s="2">
        <v>43884.4811689815</v>
      </c>
      <c r="E33" s="2">
        <v>43885.7399884259</v>
      </c>
      <c r="F33" s="2">
        <v>43885.7399884259</v>
      </c>
      <c r="G33" s="1">
        <v>100</v>
      </c>
      <c r="H33" s="1">
        <v>7</v>
      </c>
      <c r="I33" s="1">
        <v>7</v>
      </c>
      <c r="J33">
        <f>1</f>
        <v>1</v>
      </c>
    </row>
    <row r="34" spans="1:10">
      <c r="A34" s="1">
        <v>17005013</v>
      </c>
      <c r="B34" s="1" t="s">
        <v>330</v>
      </c>
      <c r="C34" s="1" t="s">
        <v>400</v>
      </c>
      <c r="D34" s="1"/>
      <c r="E34" s="1"/>
      <c r="F34" s="1"/>
      <c r="G34" s="1"/>
      <c r="H34" s="1"/>
      <c r="I34" s="1"/>
      <c r="J34">
        <f>0</f>
        <v>0</v>
      </c>
    </row>
    <row r="35" spans="1:10">
      <c r="A35" s="1">
        <v>17005014</v>
      </c>
      <c r="B35" s="1" t="s">
        <v>153</v>
      </c>
      <c r="C35" s="1" t="s">
        <v>392</v>
      </c>
      <c r="D35" s="2">
        <v>43883.4294675926</v>
      </c>
      <c r="E35" s="2">
        <v>43883.5340740741</v>
      </c>
      <c r="F35" s="2">
        <v>43883.5340740741</v>
      </c>
      <c r="G35" s="1">
        <v>100</v>
      </c>
      <c r="H35" s="1">
        <v>4</v>
      </c>
      <c r="I35" s="1">
        <v>4</v>
      </c>
      <c r="J35">
        <f t="shared" ref="J35:J40" si="3">1</f>
        <v>1</v>
      </c>
    </row>
    <row r="36" spans="1:10">
      <c r="A36" s="1">
        <v>17005016</v>
      </c>
      <c r="B36" s="1" t="s">
        <v>110</v>
      </c>
      <c r="C36" s="1" t="s">
        <v>398</v>
      </c>
      <c r="D36" s="2">
        <v>43883.466099537</v>
      </c>
      <c r="E36" s="2">
        <v>43883.5674074074</v>
      </c>
      <c r="F36" s="2">
        <v>43883.5674074074</v>
      </c>
      <c r="G36" s="1">
        <v>100</v>
      </c>
      <c r="H36" s="1">
        <v>5</v>
      </c>
      <c r="I36" s="1">
        <v>5</v>
      </c>
      <c r="J36">
        <f t="shared" si="3"/>
        <v>1</v>
      </c>
    </row>
    <row r="37" spans="1:10">
      <c r="A37" s="1">
        <v>17005023</v>
      </c>
      <c r="B37" s="1" t="s">
        <v>244</v>
      </c>
      <c r="C37" s="1" t="s">
        <v>392</v>
      </c>
      <c r="D37" s="2">
        <v>43882.9732407407</v>
      </c>
      <c r="E37" s="2">
        <v>43882.9732407407</v>
      </c>
      <c r="F37" s="2">
        <v>43882.9732407407</v>
      </c>
      <c r="G37" s="1">
        <v>0</v>
      </c>
      <c r="H37" s="1">
        <v>1</v>
      </c>
      <c r="I37" s="1">
        <v>1</v>
      </c>
      <c r="J37">
        <f t="shared" si="3"/>
        <v>1</v>
      </c>
    </row>
    <row r="38" spans="1:10">
      <c r="A38" s="1">
        <v>17005044</v>
      </c>
      <c r="B38" s="1" t="s">
        <v>140</v>
      </c>
      <c r="C38" s="1" t="s">
        <v>400</v>
      </c>
      <c r="D38" s="2">
        <v>43880.9821875</v>
      </c>
      <c r="E38" s="2">
        <v>43880.9934722222</v>
      </c>
      <c r="F38" s="2">
        <v>43880.9934722222</v>
      </c>
      <c r="G38" s="1">
        <v>100</v>
      </c>
      <c r="H38" s="1">
        <v>2</v>
      </c>
      <c r="I38" s="1">
        <v>2</v>
      </c>
      <c r="J38">
        <f t="shared" si="3"/>
        <v>1</v>
      </c>
    </row>
    <row r="39" spans="1:10">
      <c r="A39" s="1">
        <v>17005069</v>
      </c>
      <c r="B39" s="1" t="s">
        <v>205</v>
      </c>
      <c r="C39" s="1" t="s">
        <v>400</v>
      </c>
      <c r="D39" s="2">
        <v>43886.8245717593</v>
      </c>
      <c r="E39" s="2">
        <v>43886.8245717593</v>
      </c>
      <c r="F39" s="2">
        <v>43886.8245717593</v>
      </c>
      <c r="G39" s="1">
        <v>0</v>
      </c>
      <c r="H39" s="1">
        <v>1</v>
      </c>
      <c r="I39" s="1">
        <v>1</v>
      </c>
      <c r="J39">
        <f t="shared" si="3"/>
        <v>1</v>
      </c>
    </row>
    <row r="40" spans="1:10">
      <c r="A40" s="1">
        <v>17182680</v>
      </c>
      <c r="B40" s="1"/>
      <c r="C40" s="1"/>
      <c r="D40" s="2">
        <v>43877.0282060185</v>
      </c>
      <c r="E40" s="2">
        <v>43877.5592708333</v>
      </c>
      <c r="F40" s="2">
        <v>43877.5592708333</v>
      </c>
      <c r="G40" s="1">
        <v>100</v>
      </c>
      <c r="H40" s="1">
        <v>2</v>
      </c>
      <c r="I40" s="1">
        <v>2</v>
      </c>
      <c r="J40">
        <f t="shared" si="3"/>
        <v>1</v>
      </c>
    </row>
    <row r="41" spans="1:10">
      <c r="A41" s="1">
        <v>17231019</v>
      </c>
      <c r="B41" s="1" t="s">
        <v>334</v>
      </c>
      <c r="C41" s="1" t="s">
        <v>398</v>
      </c>
      <c r="D41" s="1"/>
      <c r="E41" s="1"/>
      <c r="F41" s="1"/>
      <c r="G41" s="1"/>
      <c r="H41" s="1"/>
      <c r="I41" s="1"/>
      <c r="J41">
        <f>0</f>
        <v>0</v>
      </c>
    </row>
    <row r="42" spans="1:10">
      <c r="A42" s="1">
        <v>17231032</v>
      </c>
      <c r="B42" s="1" t="s">
        <v>313</v>
      </c>
      <c r="C42" s="1" t="s">
        <v>397</v>
      </c>
      <c r="D42" s="1"/>
      <c r="E42" s="1"/>
      <c r="F42" s="1"/>
      <c r="G42" s="1"/>
      <c r="H42" s="1"/>
      <c r="I42" s="1"/>
      <c r="J42">
        <f t="shared" ref="J42:J51" si="4">0</f>
        <v>0</v>
      </c>
    </row>
    <row r="43" spans="1:10">
      <c r="A43" s="1">
        <v>17231103</v>
      </c>
      <c r="B43" s="1" t="s">
        <v>279</v>
      </c>
      <c r="C43" s="1" t="s">
        <v>398</v>
      </c>
      <c r="D43" s="2">
        <v>43881.9323148148</v>
      </c>
      <c r="E43" s="2">
        <v>43881.9323148148</v>
      </c>
      <c r="F43" s="2">
        <v>43881.9323148148</v>
      </c>
      <c r="G43" s="1">
        <v>100</v>
      </c>
      <c r="H43" s="1">
        <v>1</v>
      </c>
      <c r="I43" s="1">
        <v>1</v>
      </c>
      <c r="J43">
        <f>1</f>
        <v>1</v>
      </c>
    </row>
    <row r="44" spans="1:10">
      <c r="A44" s="1">
        <v>17231143</v>
      </c>
      <c r="B44" s="1" t="s">
        <v>274</v>
      </c>
      <c r="C44" s="1" t="s">
        <v>392</v>
      </c>
      <c r="D44" s="1"/>
      <c r="E44" s="1"/>
      <c r="F44" s="1"/>
      <c r="G44" s="1"/>
      <c r="H44" s="1"/>
      <c r="I44" s="1"/>
      <c r="J44">
        <f t="shared" si="4"/>
        <v>0</v>
      </c>
    </row>
    <row r="45" spans="1:10">
      <c r="A45" s="1">
        <v>17231165</v>
      </c>
      <c r="B45" s="1" t="s">
        <v>285</v>
      </c>
      <c r="C45" s="1" t="s">
        <v>393</v>
      </c>
      <c r="D45" s="1"/>
      <c r="E45" s="1"/>
      <c r="F45" s="1"/>
      <c r="G45" s="1"/>
      <c r="H45" s="1"/>
      <c r="I45" s="1"/>
      <c r="J45">
        <f t="shared" si="4"/>
        <v>0</v>
      </c>
    </row>
    <row r="46" spans="1:10">
      <c r="A46" s="1">
        <v>17231180</v>
      </c>
      <c r="B46" s="1" t="s">
        <v>339</v>
      </c>
      <c r="C46" s="1" t="s">
        <v>398</v>
      </c>
      <c r="D46" s="1"/>
      <c r="E46" s="1"/>
      <c r="F46" s="1"/>
      <c r="G46" s="1"/>
      <c r="H46" s="1"/>
      <c r="I46" s="1"/>
      <c r="J46">
        <f t="shared" si="4"/>
        <v>0</v>
      </c>
    </row>
    <row r="47" spans="1:10">
      <c r="A47" s="1">
        <v>17231189</v>
      </c>
      <c r="B47" s="1" t="s">
        <v>282</v>
      </c>
      <c r="C47" s="1" t="s">
        <v>393</v>
      </c>
      <c r="D47" s="1"/>
      <c r="E47" s="1"/>
      <c r="F47" s="1"/>
      <c r="G47" s="1"/>
      <c r="H47" s="1"/>
      <c r="I47" s="1"/>
      <c r="J47">
        <f t="shared" si="4"/>
        <v>0</v>
      </c>
    </row>
    <row r="48" spans="1:10">
      <c r="A48" s="1">
        <v>17231196</v>
      </c>
      <c r="B48" s="1" t="s">
        <v>298</v>
      </c>
      <c r="C48" s="1" t="s">
        <v>400</v>
      </c>
      <c r="D48" s="1"/>
      <c r="E48" s="1"/>
      <c r="F48" s="1"/>
      <c r="G48" s="1"/>
      <c r="H48" s="1"/>
      <c r="I48" s="1"/>
      <c r="J48">
        <f t="shared" si="4"/>
        <v>0</v>
      </c>
    </row>
    <row r="49" spans="1:10">
      <c r="A49" s="1">
        <v>17373054</v>
      </c>
      <c r="B49" s="1" t="s">
        <v>180</v>
      </c>
      <c r="C49" s="1" t="s">
        <v>398</v>
      </c>
      <c r="D49" s="2">
        <v>43877.4485416667</v>
      </c>
      <c r="E49" s="2">
        <v>43878.7919791667</v>
      </c>
      <c r="F49" s="2">
        <v>43878.7919791667</v>
      </c>
      <c r="G49" s="1">
        <v>100</v>
      </c>
      <c r="H49" s="1">
        <v>13</v>
      </c>
      <c r="I49" s="1">
        <v>13</v>
      </c>
      <c r="J49">
        <f>1</f>
        <v>1</v>
      </c>
    </row>
    <row r="50" spans="1:10">
      <c r="A50" s="1">
        <v>17373128</v>
      </c>
      <c r="B50" s="1" t="s">
        <v>281</v>
      </c>
      <c r="C50" s="1" t="s">
        <v>392</v>
      </c>
      <c r="D50" s="1"/>
      <c r="E50" s="1"/>
      <c r="F50" s="1"/>
      <c r="G50" s="1"/>
      <c r="H50" s="1"/>
      <c r="I50" s="1"/>
      <c r="J50">
        <f t="shared" si="4"/>
        <v>0</v>
      </c>
    </row>
    <row r="51" spans="1:10">
      <c r="A51" s="1">
        <v>17373153</v>
      </c>
      <c r="B51" s="1" t="s">
        <v>268</v>
      </c>
      <c r="C51" s="1" t="s">
        <v>393</v>
      </c>
      <c r="D51" s="1"/>
      <c r="E51" s="1"/>
      <c r="F51" s="1"/>
      <c r="G51" s="1"/>
      <c r="H51" s="1"/>
      <c r="I51" s="1"/>
      <c r="J51">
        <f t="shared" si="4"/>
        <v>0</v>
      </c>
    </row>
    <row r="52" spans="1:10">
      <c r="A52" s="1">
        <v>17373190</v>
      </c>
      <c r="B52" s="1" t="s">
        <v>272</v>
      </c>
      <c r="C52" s="1" t="s">
        <v>393</v>
      </c>
      <c r="D52" s="1"/>
      <c r="E52" s="1"/>
      <c r="F52" s="1"/>
      <c r="G52" s="1"/>
      <c r="H52" s="1"/>
      <c r="I52" s="1"/>
      <c r="J52">
        <f t="shared" ref="J52:J61" si="5">0</f>
        <v>0</v>
      </c>
    </row>
    <row r="53" spans="1:10">
      <c r="A53" s="1">
        <v>17373191</v>
      </c>
      <c r="B53" s="1" t="s">
        <v>187</v>
      </c>
      <c r="C53" s="1" t="s">
        <v>397</v>
      </c>
      <c r="D53" s="2">
        <v>43883.9330555556</v>
      </c>
      <c r="E53" s="2">
        <v>43883.9330555556</v>
      </c>
      <c r="F53" s="2">
        <v>43883.9330555556</v>
      </c>
      <c r="G53" s="1">
        <v>100</v>
      </c>
      <c r="H53" s="1">
        <v>1</v>
      </c>
      <c r="I53" s="1">
        <v>1</v>
      </c>
      <c r="J53">
        <f>1</f>
        <v>1</v>
      </c>
    </row>
    <row r="54" spans="1:10">
      <c r="A54" s="1">
        <v>17373198</v>
      </c>
      <c r="B54" s="1" t="s">
        <v>299</v>
      </c>
      <c r="C54" s="1" t="s">
        <v>392</v>
      </c>
      <c r="D54" s="1"/>
      <c r="E54" s="1"/>
      <c r="F54" s="1"/>
      <c r="G54" s="1"/>
      <c r="H54" s="1"/>
      <c r="I54" s="1"/>
      <c r="J54">
        <f t="shared" si="5"/>
        <v>0</v>
      </c>
    </row>
    <row r="55" spans="1:10">
      <c r="A55" s="1">
        <v>17373308</v>
      </c>
      <c r="B55" s="1" t="s">
        <v>294</v>
      </c>
      <c r="C55" s="1" t="s">
        <v>400</v>
      </c>
      <c r="D55" s="1"/>
      <c r="E55" s="1"/>
      <c r="F55" s="1"/>
      <c r="G55" s="1"/>
      <c r="H55" s="1"/>
      <c r="I55" s="1"/>
      <c r="J55">
        <f t="shared" si="5"/>
        <v>0</v>
      </c>
    </row>
    <row r="56" spans="1:10">
      <c r="A56" s="1">
        <v>17373329</v>
      </c>
      <c r="B56" s="1" t="s">
        <v>340</v>
      </c>
      <c r="C56" s="1" t="s">
        <v>398</v>
      </c>
      <c r="D56" s="1"/>
      <c r="E56" s="1"/>
      <c r="F56" s="1"/>
      <c r="G56" s="1"/>
      <c r="H56" s="1"/>
      <c r="I56" s="1"/>
      <c r="J56">
        <f t="shared" si="5"/>
        <v>0</v>
      </c>
    </row>
    <row r="57" spans="1:10">
      <c r="A57" s="1">
        <v>17373371</v>
      </c>
      <c r="B57" s="1" t="s">
        <v>238</v>
      </c>
      <c r="C57" s="1" t="s">
        <v>397</v>
      </c>
      <c r="D57" s="1"/>
      <c r="E57" s="1"/>
      <c r="F57" s="1"/>
      <c r="G57" s="1"/>
      <c r="H57" s="1"/>
      <c r="I57" s="1"/>
      <c r="J57">
        <f t="shared" si="5"/>
        <v>0</v>
      </c>
    </row>
    <row r="58" spans="1:10">
      <c r="A58" s="1">
        <v>17374216</v>
      </c>
      <c r="B58" s="1" t="s">
        <v>80</v>
      </c>
      <c r="C58" s="1" t="s">
        <v>393</v>
      </c>
      <c r="D58" s="2">
        <v>43883.878125</v>
      </c>
      <c r="E58" s="2">
        <v>43883.9179050926</v>
      </c>
      <c r="F58" s="2">
        <v>43883.9179050926</v>
      </c>
      <c r="G58" s="1">
        <v>100</v>
      </c>
      <c r="H58" s="1">
        <v>2</v>
      </c>
      <c r="I58" s="1">
        <v>2</v>
      </c>
      <c r="J58">
        <f t="shared" ref="J58:J63" si="6">1</f>
        <v>1</v>
      </c>
    </row>
    <row r="59" spans="1:10">
      <c r="A59" s="1">
        <v>17374473</v>
      </c>
      <c r="B59" s="1" t="s">
        <v>183</v>
      </c>
      <c r="C59" s="1" t="s">
        <v>397</v>
      </c>
      <c r="D59" s="2">
        <v>43878.6038888889</v>
      </c>
      <c r="E59" s="2">
        <v>43878.6038888889</v>
      </c>
      <c r="F59" s="2">
        <v>43878.6148958333</v>
      </c>
      <c r="G59" s="1">
        <v>100</v>
      </c>
      <c r="H59" s="1">
        <v>1</v>
      </c>
      <c r="I59" s="1">
        <v>2</v>
      </c>
      <c r="J59">
        <f t="shared" si="6"/>
        <v>1</v>
      </c>
    </row>
    <row r="60" spans="1:10">
      <c r="A60" s="1">
        <v>17375205</v>
      </c>
      <c r="B60" s="1" t="s">
        <v>90</v>
      </c>
      <c r="C60" s="1" t="s">
        <v>393</v>
      </c>
      <c r="D60" s="2">
        <v>43878.9970138889</v>
      </c>
      <c r="E60" s="2">
        <v>43878.9970138889</v>
      </c>
      <c r="F60" s="2">
        <v>43890.4463541667</v>
      </c>
      <c r="G60" s="1">
        <v>100</v>
      </c>
      <c r="H60" s="1">
        <v>1</v>
      </c>
      <c r="I60" s="1">
        <v>2</v>
      </c>
      <c r="J60">
        <f t="shared" si="6"/>
        <v>1</v>
      </c>
    </row>
    <row r="61" spans="1:10">
      <c r="A61" s="1">
        <v>17377017</v>
      </c>
      <c r="B61" s="1" t="s">
        <v>85</v>
      </c>
      <c r="C61" s="1" t="s">
        <v>398</v>
      </c>
      <c r="D61" s="2">
        <v>43874.5593402778</v>
      </c>
      <c r="E61" s="2">
        <v>43874.5593402778</v>
      </c>
      <c r="F61" s="2">
        <v>43877.4922685185</v>
      </c>
      <c r="G61" s="1">
        <v>100</v>
      </c>
      <c r="H61" s="1">
        <v>1</v>
      </c>
      <c r="I61" s="1">
        <v>4</v>
      </c>
      <c r="J61">
        <f t="shared" si="6"/>
        <v>1</v>
      </c>
    </row>
    <row r="62" spans="1:10">
      <c r="A62" s="1">
        <v>17377280</v>
      </c>
      <c r="B62" s="1" t="s">
        <v>52</v>
      </c>
      <c r="C62" s="1" t="s">
        <v>392</v>
      </c>
      <c r="D62" s="2">
        <v>43882.8409837963</v>
      </c>
      <c r="E62" s="2">
        <v>43882.8688310185</v>
      </c>
      <c r="F62" s="2">
        <v>43885.634849537</v>
      </c>
      <c r="G62" s="1">
        <v>100</v>
      </c>
      <c r="H62" s="1">
        <v>3</v>
      </c>
      <c r="I62" s="1">
        <v>4</v>
      </c>
      <c r="J62">
        <f t="shared" si="6"/>
        <v>1</v>
      </c>
    </row>
    <row r="63" spans="1:10">
      <c r="A63" s="1">
        <v>17377372</v>
      </c>
      <c r="B63" s="1" t="s">
        <v>168</v>
      </c>
      <c r="C63" s="1" t="s">
        <v>393</v>
      </c>
      <c r="D63" s="2">
        <v>43899.46625</v>
      </c>
      <c r="E63" s="2">
        <v>43900.0940625</v>
      </c>
      <c r="F63" s="2">
        <v>43900.0940625</v>
      </c>
      <c r="G63" s="1">
        <v>100</v>
      </c>
      <c r="H63" s="1">
        <v>4</v>
      </c>
      <c r="I63" s="1">
        <v>4</v>
      </c>
      <c r="J63">
        <f t="shared" si="6"/>
        <v>1</v>
      </c>
    </row>
    <row r="64" spans="1:10">
      <c r="A64" s="1">
        <v>17377376</v>
      </c>
      <c r="B64" s="1" t="s">
        <v>193</v>
      </c>
      <c r="C64" s="1" t="s">
        <v>392</v>
      </c>
      <c r="D64" s="1"/>
      <c r="E64" s="1"/>
      <c r="F64" s="1"/>
      <c r="G64" s="1"/>
      <c r="H64" s="1"/>
      <c r="I64" s="1"/>
      <c r="J64">
        <f>0</f>
        <v>0</v>
      </c>
    </row>
    <row r="65" spans="1:10">
      <c r="A65" s="1">
        <v>17377416</v>
      </c>
      <c r="B65" s="1" t="s">
        <v>37</v>
      </c>
      <c r="C65" s="1" t="s">
        <v>393</v>
      </c>
      <c r="D65" s="2">
        <v>43884.9240393518</v>
      </c>
      <c r="E65" s="2">
        <v>43884.957662037</v>
      </c>
      <c r="F65" s="2">
        <v>43884.957662037</v>
      </c>
      <c r="G65" s="1">
        <v>100</v>
      </c>
      <c r="H65" s="1">
        <v>4</v>
      </c>
      <c r="I65" s="1">
        <v>4</v>
      </c>
      <c r="J65">
        <f>1</f>
        <v>1</v>
      </c>
    </row>
    <row r="66" spans="1:10">
      <c r="A66" s="1">
        <v>18182648</v>
      </c>
      <c r="B66" s="1" t="s">
        <v>243</v>
      </c>
      <c r="C66" s="1" t="s">
        <v>392</v>
      </c>
      <c r="D66" s="1"/>
      <c r="E66" s="1"/>
      <c r="F66" s="1"/>
      <c r="G66" s="1"/>
      <c r="H66" s="1"/>
      <c r="I66" s="1"/>
      <c r="J66">
        <f>0</f>
        <v>0</v>
      </c>
    </row>
    <row r="67" spans="1:10">
      <c r="A67" s="1">
        <v>18182657</v>
      </c>
      <c r="B67" s="1" t="s">
        <v>315</v>
      </c>
      <c r="C67" s="1" t="s">
        <v>398</v>
      </c>
      <c r="D67" s="1"/>
      <c r="E67" s="1"/>
      <c r="F67" s="1"/>
      <c r="G67" s="1"/>
      <c r="H67" s="1"/>
      <c r="I67" s="1"/>
      <c r="J67">
        <f>0</f>
        <v>0</v>
      </c>
    </row>
    <row r="68" spans="1:10">
      <c r="A68" s="1">
        <v>18182658</v>
      </c>
      <c r="B68" s="1" t="s">
        <v>247</v>
      </c>
      <c r="C68" s="1" t="s">
        <v>400</v>
      </c>
      <c r="D68" s="1"/>
      <c r="E68" s="1"/>
      <c r="F68" s="1"/>
      <c r="G68" s="1"/>
      <c r="H68" s="1"/>
      <c r="I68" s="1"/>
      <c r="J68">
        <f>0</f>
        <v>0</v>
      </c>
    </row>
    <row r="69" spans="1:10">
      <c r="A69" s="1">
        <v>18182672</v>
      </c>
      <c r="B69" s="1" t="s">
        <v>149</v>
      </c>
      <c r="C69" s="1" t="s">
        <v>398</v>
      </c>
      <c r="D69" s="2">
        <v>43891.4483217593</v>
      </c>
      <c r="E69" s="2">
        <v>43891.4836921296</v>
      </c>
      <c r="F69" s="2">
        <v>43891.4967361111</v>
      </c>
      <c r="G69" s="1">
        <v>100</v>
      </c>
      <c r="H69" s="1">
        <v>4</v>
      </c>
      <c r="I69" s="1">
        <v>5</v>
      </c>
      <c r="J69">
        <f>1</f>
        <v>1</v>
      </c>
    </row>
    <row r="70" spans="1:10">
      <c r="A70" s="1">
        <v>18182676</v>
      </c>
      <c r="B70" s="1" t="s">
        <v>115</v>
      </c>
      <c r="C70" s="1" t="s">
        <v>398</v>
      </c>
      <c r="D70" s="2">
        <v>43881.0083564815</v>
      </c>
      <c r="E70" s="2">
        <v>43881.0441666667</v>
      </c>
      <c r="F70" s="2">
        <v>43881.8878356482</v>
      </c>
      <c r="G70" s="1">
        <v>100</v>
      </c>
      <c r="H70" s="1">
        <v>4</v>
      </c>
      <c r="I70" s="1">
        <v>5</v>
      </c>
      <c r="J70">
        <f>1</f>
        <v>1</v>
      </c>
    </row>
    <row r="71" spans="1:10">
      <c r="A71" s="1">
        <v>18231002</v>
      </c>
      <c r="B71" s="1" t="s">
        <v>206</v>
      </c>
      <c r="C71" s="1" t="s">
        <v>392</v>
      </c>
      <c r="D71" s="2">
        <v>43884.532962963</v>
      </c>
      <c r="E71" s="2">
        <v>43884.532962963</v>
      </c>
      <c r="F71" s="2">
        <v>43884.532962963</v>
      </c>
      <c r="G71" s="1">
        <v>100</v>
      </c>
      <c r="H71" s="1">
        <v>1</v>
      </c>
      <c r="I71" s="1">
        <v>1</v>
      </c>
      <c r="J71">
        <f>1</f>
        <v>1</v>
      </c>
    </row>
    <row r="72" spans="1:10">
      <c r="A72" s="1">
        <v>18231011</v>
      </c>
      <c r="B72" s="1" t="s">
        <v>194</v>
      </c>
      <c r="C72" s="1" t="s">
        <v>392</v>
      </c>
      <c r="D72" s="2">
        <v>43884.8728935185</v>
      </c>
      <c r="E72" s="2">
        <v>43884.9139236111</v>
      </c>
      <c r="F72" s="2">
        <v>43884.9139236111</v>
      </c>
      <c r="G72" s="1">
        <v>100</v>
      </c>
      <c r="H72" s="1">
        <v>4</v>
      </c>
      <c r="I72" s="1">
        <v>4</v>
      </c>
      <c r="J72">
        <f>1</f>
        <v>1</v>
      </c>
    </row>
    <row r="73" spans="1:10">
      <c r="A73" s="1">
        <v>18231019</v>
      </c>
      <c r="B73" s="1" t="s">
        <v>320</v>
      </c>
      <c r="C73" s="1" t="s">
        <v>400</v>
      </c>
      <c r="D73" s="1"/>
      <c r="E73" s="1"/>
      <c r="F73" s="1"/>
      <c r="G73" s="1"/>
      <c r="H73" s="1"/>
      <c r="I73" s="1"/>
      <c r="J73">
        <f>0</f>
        <v>0</v>
      </c>
    </row>
    <row r="74" spans="1:10">
      <c r="A74" s="1">
        <v>18231026</v>
      </c>
      <c r="B74" s="1" t="s">
        <v>154</v>
      </c>
      <c r="C74" s="1" t="s">
        <v>392</v>
      </c>
      <c r="D74" s="2">
        <v>43879.6649537037</v>
      </c>
      <c r="E74" s="2">
        <v>43879.7045717593</v>
      </c>
      <c r="F74" s="2">
        <v>43889.8666898148</v>
      </c>
      <c r="G74" s="1">
        <v>100</v>
      </c>
      <c r="H74" s="1">
        <v>4</v>
      </c>
      <c r="I74" s="1">
        <v>5</v>
      </c>
      <c r="J74">
        <f>1</f>
        <v>1</v>
      </c>
    </row>
    <row r="75" spans="1:10">
      <c r="A75" s="1">
        <v>18231027</v>
      </c>
      <c r="B75" s="1" t="s">
        <v>245</v>
      </c>
      <c r="C75" s="1" t="s">
        <v>392</v>
      </c>
      <c r="D75" s="2">
        <v>43884.4994675926</v>
      </c>
      <c r="E75" s="2">
        <v>43885.7057986111</v>
      </c>
      <c r="F75" s="2">
        <v>43885.7057986111</v>
      </c>
      <c r="G75" s="1">
        <v>100</v>
      </c>
      <c r="H75" s="1">
        <v>2</v>
      </c>
      <c r="I75" s="1">
        <v>2</v>
      </c>
      <c r="J75">
        <f>1</f>
        <v>1</v>
      </c>
    </row>
    <row r="76" spans="1:10">
      <c r="A76" s="1">
        <v>18231036</v>
      </c>
      <c r="B76" s="1" t="s">
        <v>316</v>
      </c>
      <c r="C76" s="1" t="s">
        <v>392</v>
      </c>
      <c r="D76" s="1"/>
      <c r="E76" s="1"/>
      <c r="F76" s="1"/>
      <c r="G76" s="1"/>
      <c r="H76" s="1"/>
      <c r="I76" s="1"/>
      <c r="J76">
        <f>0</f>
        <v>0</v>
      </c>
    </row>
    <row r="77" spans="1:10">
      <c r="A77" s="1">
        <v>18231039</v>
      </c>
      <c r="B77" s="1" t="s">
        <v>161</v>
      </c>
      <c r="C77" s="1" t="s">
        <v>392</v>
      </c>
      <c r="D77" s="2">
        <v>43883.9822337963</v>
      </c>
      <c r="E77" s="2">
        <v>43884.4328703704</v>
      </c>
      <c r="F77" s="2">
        <v>43884.4328703704</v>
      </c>
      <c r="G77" s="1">
        <v>100</v>
      </c>
      <c r="H77" s="1">
        <v>3</v>
      </c>
      <c r="I77" s="1">
        <v>3</v>
      </c>
      <c r="J77">
        <f t="shared" ref="J77:J88" si="7">1</f>
        <v>1</v>
      </c>
    </row>
    <row r="78" spans="1:10">
      <c r="A78" s="1">
        <v>18231041</v>
      </c>
      <c r="B78" s="1" t="s">
        <v>163</v>
      </c>
      <c r="C78" s="1" t="s">
        <v>392</v>
      </c>
      <c r="D78" s="2">
        <v>43891.7120833333</v>
      </c>
      <c r="E78" s="2">
        <v>43891.7120833333</v>
      </c>
      <c r="F78" s="2">
        <v>43891.7120833333</v>
      </c>
      <c r="G78" s="1">
        <v>100</v>
      </c>
      <c r="H78" s="1">
        <v>1</v>
      </c>
      <c r="I78" s="1">
        <v>1</v>
      </c>
      <c r="J78">
        <f t="shared" si="7"/>
        <v>1</v>
      </c>
    </row>
    <row r="79" spans="1:10">
      <c r="A79" s="1">
        <v>18231045</v>
      </c>
      <c r="B79" s="1" t="s">
        <v>101</v>
      </c>
      <c r="C79" s="1" t="s">
        <v>397</v>
      </c>
      <c r="D79" s="2">
        <v>43875.7673263889</v>
      </c>
      <c r="E79" s="2">
        <v>43875.8067939815</v>
      </c>
      <c r="F79" s="2">
        <v>43879.0188078704</v>
      </c>
      <c r="G79" s="1">
        <v>100</v>
      </c>
      <c r="H79" s="1">
        <v>4</v>
      </c>
      <c r="I79" s="1">
        <v>11</v>
      </c>
      <c r="J79">
        <f t="shared" si="7"/>
        <v>1</v>
      </c>
    </row>
    <row r="80" spans="1:10">
      <c r="A80" s="1">
        <v>18231047</v>
      </c>
      <c r="B80" s="1" t="s">
        <v>89</v>
      </c>
      <c r="C80" s="1" t="s">
        <v>393</v>
      </c>
      <c r="D80" s="2">
        <v>43877.8929282407</v>
      </c>
      <c r="E80" s="2">
        <v>43878.8813078704</v>
      </c>
      <c r="F80" s="2">
        <v>43878.8813078704</v>
      </c>
      <c r="G80" s="1">
        <v>100</v>
      </c>
      <c r="H80" s="1">
        <v>8</v>
      </c>
      <c r="I80" s="1">
        <v>8</v>
      </c>
      <c r="J80">
        <f t="shared" si="7"/>
        <v>1</v>
      </c>
    </row>
    <row r="81" spans="1:10">
      <c r="A81" s="1">
        <v>18231051</v>
      </c>
      <c r="B81" s="1" t="s">
        <v>43</v>
      </c>
      <c r="C81" s="1" t="s">
        <v>398</v>
      </c>
      <c r="D81" s="2">
        <v>43878.2691666667</v>
      </c>
      <c r="E81" s="2">
        <v>43878.2799537037</v>
      </c>
      <c r="F81" s="2">
        <v>43878.2799537037</v>
      </c>
      <c r="G81" s="1">
        <v>100</v>
      </c>
      <c r="H81" s="1">
        <v>2</v>
      </c>
      <c r="I81" s="1">
        <v>2</v>
      </c>
      <c r="J81">
        <f t="shared" si="7"/>
        <v>1</v>
      </c>
    </row>
    <row r="82" spans="1:10">
      <c r="A82" s="1">
        <v>18231052</v>
      </c>
      <c r="B82" s="1" t="s">
        <v>114</v>
      </c>
      <c r="C82" s="1" t="s">
        <v>398</v>
      </c>
      <c r="D82" s="2">
        <v>43882.7888541667</v>
      </c>
      <c r="E82" s="2">
        <v>43882.8302546296</v>
      </c>
      <c r="F82" s="2">
        <v>43882.8302546296</v>
      </c>
      <c r="G82" s="1">
        <v>100</v>
      </c>
      <c r="H82" s="1">
        <v>2</v>
      </c>
      <c r="I82" s="1">
        <v>2</v>
      </c>
      <c r="J82">
        <f t="shared" si="7"/>
        <v>1</v>
      </c>
    </row>
    <row r="83" spans="1:10">
      <c r="A83" s="1">
        <v>18231064</v>
      </c>
      <c r="B83" s="1" t="s">
        <v>136</v>
      </c>
      <c r="C83" s="1" t="s">
        <v>398</v>
      </c>
      <c r="D83" s="2">
        <v>43891.7742361111</v>
      </c>
      <c r="E83" s="2">
        <v>43891.7742361111</v>
      </c>
      <c r="F83" s="2">
        <v>43891.7742361111</v>
      </c>
      <c r="G83" s="1">
        <v>100</v>
      </c>
      <c r="H83" s="1">
        <v>1</v>
      </c>
      <c r="I83" s="1">
        <v>1</v>
      </c>
      <c r="J83">
        <f t="shared" si="7"/>
        <v>1</v>
      </c>
    </row>
    <row r="84" spans="1:10">
      <c r="A84" s="1">
        <v>18231070</v>
      </c>
      <c r="B84" s="1" t="s">
        <v>93</v>
      </c>
      <c r="C84" s="1" t="s">
        <v>393</v>
      </c>
      <c r="D84" s="2">
        <v>43881.0249537037</v>
      </c>
      <c r="E84" s="2">
        <v>43881.0249537037</v>
      </c>
      <c r="F84" s="2">
        <v>43881.0249537037</v>
      </c>
      <c r="G84" s="1">
        <v>100</v>
      </c>
      <c r="H84" s="1">
        <v>1</v>
      </c>
      <c r="I84" s="1">
        <v>1</v>
      </c>
      <c r="J84">
        <f t="shared" si="7"/>
        <v>1</v>
      </c>
    </row>
    <row r="85" spans="1:10">
      <c r="A85" s="1">
        <v>18231073</v>
      </c>
      <c r="B85" s="1" t="s">
        <v>236</v>
      </c>
      <c r="C85" s="1" t="s">
        <v>393</v>
      </c>
      <c r="D85" s="2">
        <v>43891.0065393519</v>
      </c>
      <c r="E85" s="2">
        <v>43891.0437731482</v>
      </c>
      <c r="F85" s="2">
        <v>43891.0437731482</v>
      </c>
      <c r="G85" s="1">
        <v>100</v>
      </c>
      <c r="H85" s="1">
        <v>4</v>
      </c>
      <c r="I85" s="1">
        <v>4</v>
      </c>
      <c r="J85">
        <f t="shared" si="7"/>
        <v>1</v>
      </c>
    </row>
    <row r="86" spans="1:10">
      <c r="A86" s="1">
        <v>18231078</v>
      </c>
      <c r="B86" s="1" t="s">
        <v>66</v>
      </c>
      <c r="C86" s="1" t="s">
        <v>397</v>
      </c>
      <c r="D86" s="2">
        <v>43880.0490509259</v>
      </c>
      <c r="E86" s="2">
        <v>43880.0490509259</v>
      </c>
      <c r="F86" s="2">
        <v>43880.0490509259</v>
      </c>
      <c r="G86" s="1">
        <v>100</v>
      </c>
      <c r="H86" s="1">
        <v>1</v>
      </c>
      <c r="I86" s="1">
        <v>1</v>
      </c>
      <c r="J86">
        <f t="shared" si="7"/>
        <v>1</v>
      </c>
    </row>
    <row r="87" spans="1:10">
      <c r="A87" s="1">
        <v>18231081</v>
      </c>
      <c r="B87" s="1" t="s">
        <v>220</v>
      </c>
      <c r="C87" s="1" t="s">
        <v>393</v>
      </c>
      <c r="D87" s="2">
        <v>43883.9920949074</v>
      </c>
      <c r="E87" s="2">
        <v>43883.9920949074</v>
      </c>
      <c r="F87" s="2">
        <v>43883.9920949074</v>
      </c>
      <c r="G87" s="1">
        <v>100</v>
      </c>
      <c r="H87" s="1">
        <v>1</v>
      </c>
      <c r="I87" s="1">
        <v>1</v>
      </c>
      <c r="J87">
        <f t="shared" si="7"/>
        <v>1</v>
      </c>
    </row>
    <row r="88" spans="1:10">
      <c r="A88" s="1">
        <v>18231085</v>
      </c>
      <c r="B88" s="1" t="s">
        <v>213</v>
      </c>
      <c r="C88" s="1" t="s">
        <v>398</v>
      </c>
      <c r="D88" s="2">
        <v>43884.5698842593</v>
      </c>
      <c r="E88" s="2">
        <v>43884.5986805556</v>
      </c>
      <c r="F88" s="2">
        <v>43884.5986805556</v>
      </c>
      <c r="G88" s="1">
        <v>100</v>
      </c>
      <c r="H88" s="1">
        <v>3</v>
      </c>
      <c r="I88" s="1">
        <v>3</v>
      </c>
      <c r="J88">
        <f t="shared" si="7"/>
        <v>1</v>
      </c>
    </row>
    <row r="89" spans="1:10">
      <c r="A89" s="1">
        <v>18231091</v>
      </c>
      <c r="B89" s="1" t="s">
        <v>264</v>
      </c>
      <c r="C89" s="1" t="s">
        <v>397</v>
      </c>
      <c r="D89" s="1"/>
      <c r="E89" s="1"/>
      <c r="F89" s="1"/>
      <c r="G89" s="1"/>
      <c r="H89" s="1"/>
      <c r="I89" s="1"/>
      <c r="J89">
        <f>0</f>
        <v>0</v>
      </c>
    </row>
    <row r="90" spans="1:10">
      <c r="A90" s="1">
        <v>18231094</v>
      </c>
      <c r="B90" s="1" t="s">
        <v>39</v>
      </c>
      <c r="C90" s="1" t="s">
        <v>397</v>
      </c>
      <c r="D90" s="2">
        <v>43891.460162037</v>
      </c>
      <c r="E90" s="2">
        <v>43891.4719675926</v>
      </c>
      <c r="F90" s="2">
        <v>43891.4719675926</v>
      </c>
      <c r="G90" s="1">
        <v>100</v>
      </c>
      <c r="H90" s="1">
        <v>2</v>
      </c>
      <c r="I90" s="1">
        <v>2</v>
      </c>
      <c r="J90">
        <f>1</f>
        <v>1</v>
      </c>
    </row>
    <row r="91" spans="1:10">
      <c r="A91" s="1">
        <v>18231096</v>
      </c>
      <c r="B91" s="1" t="s">
        <v>192</v>
      </c>
      <c r="C91" s="1" t="s">
        <v>393</v>
      </c>
      <c r="D91" s="2">
        <v>43881.7700231482</v>
      </c>
      <c r="E91" s="2">
        <v>43881.8706134259</v>
      </c>
      <c r="F91" s="2">
        <v>43881.8706134259</v>
      </c>
      <c r="G91" s="1">
        <v>100</v>
      </c>
      <c r="H91" s="1">
        <v>4</v>
      </c>
      <c r="I91" s="1">
        <v>4</v>
      </c>
      <c r="J91">
        <f>1</f>
        <v>1</v>
      </c>
    </row>
    <row r="92" spans="1:10">
      <c r="A92" s="1">
        <v>18231098</v>
      </c>
      <c r="B92" s="1" t="s">
        <v>241</v>
      </c>
      <c r="C92" s="1" t="s">
        <v>393</v>
      </c>
      <c r="D92" s="2">
        <v>43900.8842361111</v>
      </c>
      <c r="E92" s="2">
        <v>43900.8962152778</v>
      </c>
      <c r="F92" s="2">
        <v>43900.8962152778</v>
      </c>
      <c r="G92" s="1">
        <v>100</v>
      </c>
      <c r="H92" s="1">
        <v>2</v>
      </c>
      <c r="I92" s="1">
        <v>2</v>
      </c>
      <c r="J92">
        <f>1</f>
        <v>1</v>
      </c>
    </row>
    <row r="93" spans="1:10">
      <c r="A93" s="1">
        <v>18231102</v>
      </c>
      <c r="B93" s="1" t="s">
        <v>322</v>
      </c>
      <c r="C93" s="1" t="s">
        <v>397</v>
      </c>
      <c r="D93" s="1"/>
      <c r="E93" s="1"/>
      <c r="F93" s="1"/>
      <c r="G93" s="1"/>
      <c r="H93" s="1"/>
      <c r="I93" s="1"/>
      <c r="J93">
        <f>0</f>
        <v>0</v>
      </c>
    </row>
    <row r="94" spans="1:10">
      <c r="A94" s="1">
        <v>18231106</v>
      </c>
      <c r="B94" s="1" t="s">
        <v>164</v>
      </c>
      <c r="C94" s="1" t="s">
        <v>393</v>
      </c>
      <c r="D94" s="2">
        <v>43886.4594791667</v>
      </c>
      <c r="E94" s="2">
        <v>43886.4960416667</v>
      </c>
      <c r="F94" s="2">
        <v>43886.4960416667</v>
      </c>
      <c r="G94" s="1">
        <v>100</v>
      </c>
      <c r="H94" s="1">
        <v>2</v>
      </c>
      <c r="I94" s="1">
        <v>2</v>
      </c>
      <c r="J94">
        <f t="shared" ref="J94:J99" si="8">1</f>
        <v>1</v>
      </c>
    </row>
    <row r="95" spans="1:10">
      <c r="A95" s="1">
        <v>18231111</v>
      </c>
      <c r="B95" s="1" t="s">
        <v>51</v>
      </c>
      <c r="C95" s="1" t="s">
        <v>397</v>
      </c>
      <c r="D95" s="2">
        <v>43883.6507638889</v>
      </c>
      <c r="E95" s="2">
        <v>43883.7954976852</v>
      </c>
      <c r="F95" s="2">
        <v>43883.7954976852</v>
      </c>
      <c r="G95" s="1">
        <v>100</v>
      </c>
      <c r="H95" s="1">
        <v>4</v>
      </c>
      <c r="I95" s="1">
        <v>4</v>
      </c>
      <c r="J95">
        <f t="shared" si="8"/>
        <v>1</v>
      </c>
    </row>
    <row r="96" spans="1:10">
      <c r="A96" s="1">
        <v>18231115</v>
      </c>
      <c r="B96" s="1" t="s">
        <v>63</v>
      </c>
      <c r="C96" s="1" t="s">
        <v>398</v>
      </c>
      <c r="D96" s="2">
        <v>43876.0648032407</v>
      </c>
      <c r="E96" s="2">
        <v>43876.0648032407</v>
      </c>
      <c r="F96" s="2">
        <v>43876.0648032407</v>
      </c>
      <c r="G96" s="1">
        <v>100</v>
      </c>
      <c r="H96" s="1">
        <v>1</v>
      </c>
      <c r="I96" s="1">
        <v>1</v>
      </c>
      <c r="J96">
        <f t="shared" si="8"/>
        <v>1</v>
      </c>
    </row>
    <row r="97" spans="1:10">
      <c r="A97" s="1">
        <v>18231121</v>
      </c>
      <c r="B97" s="1" t="s">
        <v>278</v>
      </c>
      <c r="C97" s="1" t="s">
        <v>397</v>
      </c>
      <c r="D97" s="2">
        <v>43899.013287037</v>
      </c>
      <c r="E97" s="2">
        <v>43899.4017939815</v>
      </c>
      <c r="F97" s="2">
        <v>43899.4017939815</v>
      </c>
      <c r="G97" s="1">
        <v>80</v>
      </c>
      <c r="H97" s="1">
        <v>2</v>
      </c>
      <c r="I97" s="1">
        <v>2</v>
      </c>
      <c r="J97">
        <f t="shared" si="8"/>
        <v>1</v>
      </c>
    </row>
    <row r="98" spans="1:10">
      <c r="A98" s="1">
        <v>18231122</v>
      </c>
      <c r="B98" s="1" t="s">
        <v>50</v>
      </c>
      <c r="C98" s="1" t="s">
        <v>400</v>
      </c>
      <c r="D98" s="2">
        <v>43881.9867708333</v>
      </c>
      <c r="E98" s="2">
        <v>43882.0263310185</v>
      </c>
      <c r="F98" s="2">
        <v>43882.0263310185</v>
      </c>
      <c r="G98" s="1">
        <v>100</v>
      </c>
      <c r="H98" s="1">
        <v>3</v>
      </c>
      <c r="I98" s="1">
        <v>3</v>
      </c>
      <c r="J98">
        <f t="shared" si="8"/>
        <v>1</v>
      </c>
    </row>
    <row r="99" spans="1:10">
      <c r="A99" s="1">
        <v>18231125</v>
      </c>
      <c r="B99" s="1" t="s">
        <v>198</v>
      </c>
      <c r="C99" s="1" t="s">
        <v>392</v>
      </c>
      <c r="D99" s="2">
        <v>43875.9434259259</v>
      </c>
      <c r="E99" s="2">
        <v>43876.9505902778</v>
      </c>
      <c r="F99" s="2">
        <v>43876.9505902778</v>
      </c>
      <c r="G99" s="1">
        <v>100</v>
      </c>
      <c r="H99" s="1">
        <v>5</v>
      </c>
      <c r="I99" s="1">
        <v>5</v>
      </c>
      <c r="J99">
        <f t="shared" si="8"/>
        <v>1</v>
      </c>
    </row>
    <row r="100" spans="1:10">
      <c r="A100" s="1">
        <v>18231133</v>
      </c>
      <c r="B100" s="1" t="s">
        <v>311</v>
      </c>
      <c r="C100" s="1" t="s">
        <v>393</v>
      </c>
      <c r="D100" s="1"/>
      <c r="E100" s="1"/>
      <c r="F100" s="1"/>
      <c r="G100" s="1"/>
      <c r="H100" s="1"/>
      <c r="I100" s="1"/>
      <c r="J100">
        <f>0</f>
        <v>0</v>
      </c>
    </row>
    <row r="101" spans="1:10">
      <c r="A101" s="1">
        <v>18231136</v>
      </c>
      <c r="B101" s="1" t="s">
        <v>307</v>
      </c>
      <c r="C101" s="1" t="s">
        <v>392</v>
      </c>
      <c r="D101" s="1"/>
      <c r="E101" s="1"/>
      <c r="F101" s="1"/>
      <c r="G101" s="1"/>
      <c r="H101" s="1"/>
      <c r="I101" s="1"/>
      <c r="J101">
        <f>0</f>
        <v>0</v>
      </c>
    </row>
    <row r="102" spans="1:10">
      <c r="A102" s="1">
        <v>18231143</v>
      </c>
      <c r="B102" s="1" t="s">
        <v>179</v>
      </c>
      <c r="C102" s="1" t="s">
        <v>393</v>
      </c>
      <c r="D102" s="2">
        <v>43884.4971643519</v>
      </c>
      <c r="E102" s="2">
        <v>43884.5439467593</v>
      </c>
      <c r="F102" s="2">
        <v>43884.5439467593</v>
      </c>
      <c r="G102" s="1">
        <v>100</v>
      </c>
      <c r="H102" s="1">
        <v>3</v>
      </c>
      <c r="I102" s="1">
        <v>3</v>
      </c>
      <c r="J102">
        <f>1</f>
        <v>1</v>
      </c>
    </row>
    <row r="103" spans="1:10">
      <c r="A103" s="1">
        <v>18231156</v>
      </c>
      <c r="B103" s="1" t="s">
        <v>72</v>
      </c>
      <c r="C103" s="1" t="s">
        <v>393</v>
      </c>
      <c r="D103" s="2">
        <v>43882.6003240741</v>
      </c>
      <c r="E103" s="2">
        <v>43882.614525463</v>
      </c>
      <c r="F103" s="2">
        <v>43882.614525463</v>
      </c>
      <c r="G103" s="1">
        <v>100</v>
      </c>
      <c r="H103" s="1">
        <v>2</v>
      </c>
      <c r="I103" s="1">
        <v>2</v>
      </c>
      <c r="J103">
        <f>1</f>
        <v>1</v>
      </c>
    </row>
    <row r="104" spans="1:10">
      <c r="A104" s="1">
        <v>18231161</v>
      </c>
      <c r="B104" s="1" t="s">
        <v>261</v>
      </c>
      <c r="C104" s="1" t="s">
        <v>398</v>
      </c>
      <c r="D104" s="1"/>
      <c r="E104" s="1"/>
      <c r="F104" s="1"/>
      <c r="G104" s="1"/>
      <c r="H104" s="1"/>
      <c r="I104" s="1"/>
      <c r="J104">
        <f>0</f>
        <v>0</v>
      </c>
    </row>
    <row r="105" spans="1:10">
      <c r="A105" s="1">
        <v>18231165</v>
      </c>
      <c r="B105" s="1" t="s">
        <v>239</v>
      </c>
      <c r="C105" s="1" t="s">
        <v>400</v>
      </c>
      <c r="D105" s="2">
        <v>43884.8397916667</v>
      </c>
      <c r="E105" s="2">
        <v>43884.8509375</v>
      </c>
      <c r="F105" s="2">
        <v>43884.8509375</v>
      </c>
      <c r="G105" s="1">
        <v>38</v>
      </c>
      <c r="H105" s="1">
        <v>2</v>
      </c>
      <c r="I105" s="1">
        <v>2</v>
      </c>
      <c r="J105">
        <f>1</f>
        <v>1</v>
      </c>
    </row>
    <row r="106" spans="1:10">
      <c r="A106" s="1">
        <v>18231169</v>
      </c>
      <c r="B106" s="1" t="s">
        <v>178</v>
      </c>
      <c r="C106" s="1" t="s">
        <v>393</v>
      </c>
      <c r="D106" s="2">
        <v>43882.0319097222</v>
      </c>
      <c r="E106" s="2">
        <v>43882.5528009259</v>
      </c>
      <c r="F106" s="2">
        <v>43882.5528009259</v>
      </c>
      <c r="G106" s="1">
        <v>100</v>
      </c>
      <c r="H106" s="1">
        <v>4</v>
      </c>
      <c r="I106" s="1">
        <v>4</v>
      </c>
      <c r="J106">
        <f>1</f>
        <v>1</v>
      </c>
    </row>
    <row r="107" spans="1:10">
      <c r="A107" s="1">
        <v>18231174</v>
      </c>
      <c r="B107" s="1" t="s">
        <v>175</v>
      </c>
      <c r="C107" s="1" t="s">
        <v>397</v>
      </c>
      <c r="D107" s="2">
        <v>43883.9855208333</v>
      </c>
      <c r="E107" s="2">
        <v>43884.4200462963</v>
      </c>
      <c r="F107" s="2">
        <v>43884.4200462963</v>
      </c>
      <c r="G107" s="1">
        <v>100</v>
      </c>
      <c r="H107" s="1">
        <v>3</v>
      </c>
      <c r="I107" s="1">
        <v>3</v>
      </c>
      <c r="J107">
        <f>1</f>
        <v>1</v>
      </c>
    </row>
    <row r="108" spans="1:10">
      <c r="A108" s="1">
        <v>18231194</v>
      </c>
      <c r="B108" s="1" t="s">
        <v>252</v>
      </c>
      <c r="C108" s="1" t="s">
        <v>393</v>
      </c>
      <c r="D108" s="2">
        <v>43886.9360185185</v>
      </c>
      <c r="E108" s="2">
        <v>43886.9360185185</v>
      </c>
      <c r="F108" s="2">
        <v>43886.9360185185</v>
      </c>
      <c r="G108" s="1">
        <v>28</v>
      </c>
      <c r="H108" s="1">
        <v>1</v>
      </c>
      <c r="I108" s="1">
        <v>1</v>
      </c>
      <c r="J108">
        <f>1</f>
        <v>1</v>
      </c>
    </row>
    <row r="109" spans="1:10">
      <c r="A109" s="1">
        <v>18231199</v>
      </c>
      <c r="B109" s="1" t="s">
        <v>326</v>
      </c>
      <c r="C109" s="1" t="s">
        <v>392</v>
      </c>
      <c r="D109" s="1"/>
      <c r="E109" s="1"/>
      <c r="F109" s="1"/>
      <c r="G109" s="1"/>
      <c r="H109" s="1"/>
      <c r="I109" s="1"/>
      <c r="J109">
        <f>0</f>
        <v>0</v>
      </c>
    </row>
    <row r="110" spans="1:10">
      <c r="A110" s="1">
        <v>18231208</v>
      </c>
      <c r="B110" s="1" t="s">
        <v>184</v>
      </c>
      <c r="C110" s="1" t="s">
        <v>392</v>
      </c>
      <c r="D110" s="2">
        <v>43897.9459722222</v>
      </c>
      <c r="E110" s="2">
        <v>43898.0112384259</v>
      </c>
      <c r="F110" s="2">
        <v>43898.0112384259</v>
      </c>
      <c r="G110" s="1">
        <v>100</v>
      </c>
      <c r="H110" s="1">
        <v>4</v>
      </c>
      <c r="I110" s="1">
        <v>4</v>
      </c>
      <c r="J110">
        <f>1</f>
        <v>1</v>
      </c>
    </row>
    <row r="111" spans="1:10">
      <c r="A111" s="1">
        <v>18231210</v>
      </c>
      <c r="B111" s="1" t="s">
        <v>134</v>
      </c>
      <c r="C111" s="1" t="s">
        <v>397</v>
      </c>
      <c r="D111" s="2">
        <v>43880.4865625</v>
      </c>
      <c r="E111" s="2">
        <v>43880.4865625</v>
      </c>
      <c r="F111" s="2">
        <v>43880.4865625</v>
      </c>
      <c r="G111" s="1">
        <v>72</v>
      </c>
      <c r="H111" s="1">
        <v>1</v>
      </c>
      <c r="I111" s="1">
        <v>1</v>
      </c>
      <c r="J111">
        <f>1</f>
        <v>1</v>
      </c>
    </row>
    <row r="112" spans="1:10">
      <c r="A112" s="1">
        <v>18231212</v>
      </c>
      <c r="B112" s="1" t="s">
        <v>222</v>
      </c>
      <c r="C112" s="1" t="s">
        <v>400</v>
      </c>
      <c r="D112" s="2">
        <v>43896.4157986111</v>
      </c>
      <c r="E112" s="2">
        <v>43896.4291203704</v>
      </c>
      <c r="F112" s="2">
        <v>43896.4291203704</v>
      </c>
      <c r="G112" s="1">
        <v>98</v>
      </c>
      <c r="H112" s="1">
        <v>2</v>
      </c>
      <c r="I112" s="1">
        <v>2</v>
      </c>
      <c r="J112">
        <f>1</f>
        <v>1</v>
      </c>
    </row>
    <row r="113" spans="1:10">
      <c r="A113" s="1">
        <v>18231213</v>
      </c>
      <c r="B113" s="1" t="s">
        <v>117</v>
      </c>
      <c r="C113" s="1" t="s">
        <v>397</v>
      </c>
      <c r="D113" s="2">
        <v>43881.4394212963</v>
      </c>
      <c r="E113" s="2">
        <v>43882.399837963</v>
      </c>
      <c r="F113" s="2">
        <v>43882.5245023148</v>
      </c>
      <c r="G113" s="1">
        <v>100</v>
      </c>
      <c r="H113" s="1">
        <v>5</v>
      </c>
      <c r="I113" s="1">
        <v>7</v>
      </c>
      <c r="J113">
        <f>1</f>
        <v>1</v>
      </c>
    </row>
    <row r="114" spans="1:10">
      <c r="A114" s="1">
        <v>18231215</v>
      </c>
      <c r="B114" s="1" t="s">
        <v>324</v>
      </c>
      <c r="C114" s="1" t="s">
        <v>392</v>
      </c>
      <c r="D114" s="1"/>
      <c r="E114" s="1"/>
      <c r="F114" s="1"/>
      <c r="G114" s="1"/>
      <c r="H114" s="1"/>
      <c r="I114" s="1"/>
      <c r="J114">
        <f>0</f>
        <v>0</v>
      </c>
    </row>
    <row r="115" spans="1:10">
      <c r="A115" s="1">
        <v>18231216</v>
      </c>
      <c r="B115" s="1" t="s">
        <v>235</v>
      </c>
      <c r="C115" s="1" t="s">
        <v>392</v>
      </c>
      <c r="D115" s="2">
        <v>43890.5109375</v>
      </c>
      <c r="E115" s="2">
        <v>43890.5109375</v>
      </c>
      <c r="F115" s="2">
        <v>43890.5109375</v>
      </c>
      <c r="G115" s="1">
        <v>98</v>
      </c>
      <c r="H115" s="1">
        <v>1</v>
      </c>
      <c r="I115" s="1">
        <v>1</v>
      </c>
      <c r="J115">
        <f t="shared" ref="J115:J120" si="9">1</f>
        <v>1</v>
      </c>
    </row>
    <row r="116" spans="1:10">
      <c r="A116" s="1">
        <v>18231217</v>
      </c>
      <c r="B116" s="1" t="s">
        <v>84</v>
      </c>
      <c r="C116" s="1" t="s">
        <v>400</v>
      </c>
      <c r="D116" s="2">
        <v>43879.7955555556</v>
      </c>
      <c r="E116" s="2">
        <v>43880.397650463</v>
      </c>
      <c r="F116" s="2">
        <v>43880.397650463</v>
      </c>
      <c r="G116" s="1">
        <v>100</v>
      </c>
      <c r="H116" s="1">
        <v>3</v>
      </c>
      <c r="I116" s="1">
        <v>3</v>
      </c>
      <c r="J116">
        <f t="shared" si="9"/>
        <v>1</v>
      </c>
    </row>
    <row r="117" spans="1:10">
      <c r="A117" s="1">
        <v>18373004</v>
      </c>
      <c r="B117" s="1" t="s">
        <v>20</v>
      </c>
      <c r="C117" s="1" t="s">
        <v>392</v>
      </c>
      <c r="D117" s="2">
        <v>43875.5957175926</v>
      </c>
      <c r="E117" s="2">
        <v>43875.6631944444</v>
      </c>
      <c r="F117" s="2">
        <v>43875.6738194444</v>
      </c>
      <c r="G117" s="1">
        <v>100</v>
      </c>
      <c r="H117" s="1">
        <v>4</v>
      </c>
      <c r="I117" s="1">
        <v>5</v>
      </c>
      <c r="J117">
        <f t="shared" si="9"/>
        <v>1</v>
      </c>
    </row>
    <row r="118" spans="1:10">
      <c r="A118" s="1">
        <v>18373008</v>
      </c>
      <c r="B118" s="1" t="s">
        <v>256</v>
      </c>
      <c r="C118" s="1" t="s">
        <v>393</v>
      </c>
      <c r="D118" s="2">
        <v>43883.7345717593</v>
      </c>
      <c r="E118" s="2">
        <v>43883.7345717593</v>
      </c>
      <c r="F118" s="2">
        <v>43883.7345717593</v>
      </c>
      <c r="G118" s="1">
        <v>0</v>
      </c>
      <c r="H118" s="1">
        <v>1</v>
      </c>
      <c r="I118" s="1">
        <v>1</v>
      </c>
      <c r="J118">
        <f t="shared" si="9"/>
        <v>1</v>
      </c>
    </row>
    <row r="119" spans="1:10">
      <c r="A119" s="1">
        <v>18373018</v>
      </c>
      <c r="B119" s="1" t="s">
        <v>271</v>
      </c>
      <c r="C119" s="1" t="s">
        <v>397</v>
      </c>
      <c r="D119" s="2">
        <v>43900.5847685185</v>
      </c>
      <c r="E119" s="2">
        <v>43900.5847685185</v>
      </c>
      <c r="F119" s="2">
        <v>43900.5847685185</v>
      </c>
      <c r="G119" s="1">
        <v>100</v>
      </c>
      <c r="H119" s="1">
        <v>1</v>
      </c>
      <c r="I119" s="1">
        <v>1</v>
      </c>
      <c r="J119">
        <f t="shared" si="9"/>
        <v>1</v>
      </c>
    </row>
    <row r="120" spans="1:10">
      <c r="A120" s="1">
        <v>18373019</v>
      </c>
      <c r="B120" s="1" t="s">
        <v>38</v>
      </c>
      <c r="C120" s="1" t="s">
        <v>393</v>
      </c>
      <c r="D120" s="2">
        <v>43875.0987152778</v>
      </c>
      <c r="E120" s="2">
        <v>43875.6376388889</v>
      </c>
      <c r="F120" s="2">
        <v>43875.7979398148</v>
      </c>
      <c r="G120" s="1">
        <v>100</v>
      </c>
      <c r="H120" s="1">
        <v>4</v>
      </c>
      <c r="I120" s="1">
        <v>5</v>
      </c>
      <c r="J120">
        <f t="shared" si="9"/>
        <v>1</v>
      </c>
    </row>
    <row r="121" spans="1:10">
      <c r="A121" s="1">
        <v>18373023</v>
      </c>
      <c r="B121" s="1" t="s">
        <v>292</v>
      </c>
      <c r="C121" s="1" t="s">
        <v>397</v>
      </c>
      <c r="D121" s="1"/>
      <c r="E121" s="1"/>
      <c r="F121" s="1"/>
      <c r="G121" s="1"/>
      <c r="H121" s="1"/>
      <c r="I121" s="1"/>
      <c r="J121">
        <f>0</f>
        <v>0</v>
      </c>
    </row>
    <row r="122" spans="1:10">
      <c r="A122" s="1">
        <v>18373028</v>
      </c>
      <c r="B122" s="1" t="s">
        <v>138</v>
      </c>
      <c r="C122" s="1" t="s">
        <v>400</v>
      </c>
      <c r="D122" s="2">
        <v>43878.9221180556</v>
      </c>
      <c r="E122" s="2">
        <v>43878.9221180556</v>
      </c>
      <c r="F122" s="2">
        <v>43878.9221180556</v>
      </c>
      <c r="G122" s="1">
        <v>96</v>
      </c>
      <c r="H122" s="1">
        <v>1</v>
      </c>
      <c r="I122" s="1">
        <v>1</v>
      </c>
      <c r="J122">
        <f>1</f>
        <v>1</v>
      </c>
    </row>
    <row r="123" spans="1:10">
      <c r="A123" s="1">
        <v>18373039</v>
      </c>
      <c r="B123" s="1" t="s">
        <v>208</v>
      </c>
      <c r="C123" s="1" t="s">
        <v>398</v>
      </c>
      <c r="D123" s="2">
        <v>43888.3816666667</v>
      </c>
      <c r="E123" s="2">
        <v>43888.3816666667</v>
      </c>
      <c r="F123" s="2">
        <v>43888.3816666667</v>
      </c>
      <c r="G123" s="1">
        <v>98</v>
      </c>
      <c r="H123" s="1">
        <v>1</v>
      </c>
      <c r="I123" s="1">
        <v>1</v>
      </c>
      <c r="J123">
        <f>1</f>
        <v>1</v>
      </c>
    </row>
    <row r="124" spans="1:10">
      <c r="A124" s="1">
        <v>18373046</v>
      </c>
      <c r="B124" s="1" t="s">
        <v>107</v>
      </c>
      <c r="C124" s="1" t="s">
        <v>397</v>
      </c>
      <c r="D124" s="2">
        <v>43881.9936921296</v>
      </c>
      <c r="E124" s="2">
        <v>43881.9936921296</v>
      </c>
      <c r="F124" s="2">
        <v>43881.9936921296</v>
      </c>
      <c r="G124" s="1">
        <v>100</v>
      </c>
      <c r="H124" s="1">
        <v>1</v>
      </c>
      <c r="I124" s="1">
        <v>1</v>
      </c>
      <c r="J124">
        <f>1</f>
        <v>1</v>
      </c>
    </row>
    <row r="125" spans="1:10">
      <c r="A125" s="1">
        <v>18373048</v>
      </c>
      <c r="B125" s="1" t="s">
        <v>266</v>
      </c>
      <c r="C125" s="1" t="s">
        <v>398</v>
      </c>
      <c r="D125" s="1"/>
      <c r="E125" s="1"/>
      <c r="F125" s="1"/>
      <c r="G125" s="1"/>
      <c r="H125" s="1"/>
      <c r="I125" s="1"/>
      <c r="J125">
        <f>0</f>
        <v>0</v>
      </c>
    </row>
    <row r="126" spans="1:10">
      <c r="A126" s="1">
        <v>18373049</v>
      </c>
      <c r="B126" s="1" t="s">
        <v>211</v>
      </c>
      <c r="C126" s="1" t="s">
        <v>397</v>
      </c>
      <c r="D126" s="2">
        <v>43880.8389467593</v>
      </c>
      <c r="E126" s="2">
        <v>43880.8389467593</v>
      </c>
      <c r="F126" s="2">
        <v>43880.8389467593</v>
      </c>
      <c r="G126" s="1">
        <v>100</v>
      </c>
      <c r="H126" s="1">
        <v>1</v>
      </c>
      <c r="I126" s="1">
        <v>1</v>
      </c>
      <c r="J126">
        <f>1</f>
        <v>1</v>
      </c>
    </row>
    <row r="127" spans="1:10">
      <c r="A127" s="1">
        <v>18373050</v>
      </c>
      <c r="B127" s="1" t="s">
        <v>42</v>
      </c>
      <c r="C127" s="1" t="s">
        <v>400</v>
      </c>
      <c r="D127" s="2">
        <v>43875.8608796296</v>
      </c>
      <c r="E127" s="2">
        <v>43875.8765972222</v>
      </c>
      <c r="F127" s="2">
        <v>43876.666412037</v>
      </c>
      <c r="G127" s="1">
        <v>100</v>
      </c>
      <c r="H127" s="1">
        <v>2</v>
      </c>
      <c r="I127" s="1">
        <v>3</v>
      </c>
      <c r="J127">
        <f>1</f>
        <v>1</v>
      </c>
    </row>
    <row r="128" spans="1:10">
      <c r="A128" s="1">
        <v>18373052</v>
      </c>
      <c r="B128" s="1" t="s">
        <v>233</v>
      </c>
      <c r="C128" s="1" t="s">
        <v>392</v>
      </c>
      <c r="D128" s="2">
        <v>43883.7586689815</v>
      </c>
      <c r="E128" s="2">
        <v>43883.8878125</v>
      </c>
      <c r="F128" s="2">
        <v>43883.8878125</v>
      </c>
      <c r="G128" s="1">
        <v>100</v>
      </c>
      <c r="H128" s="1">
        <v>6</v>
      </c>
      <c r="I128" s="1">
        <v>6</v>
      </c>
      <c r="J128">
        <f>1</f>
        <v>1</v>
      </c>
    </row>
    <row r="129" spans="1:10">
      <c r="A129" s="1">
        <v>18373054</v>
      </c>
      <c r="B129" s="1" t="s">
        <v>231</v>
      </c>
      <c r="C129" s="1" t="s">
        <v>392</v>
      </c>
      <c r="D129" s="2">
        <v>43885.9669097222</v>
      </c>
      <c r="E129" s="2">
        <v>43885.9862962963</v>
      </c>
      <c r="F129" s="2">
        <v>43885.9862962963</v>
      </c>
      <c r="G129" s="1">
        <v>100</v>
      </c>
      <c r="H129" s="1">
        <v>2</v>
      </c>
      <c r="I129" s="1">
        <v>2</v>
      </c>
      <c r="J129">
        <f>1</f>
        <v>1</v>
      </c>
    </row>
    <row r="130" spans="1:10">
      <c r="A130" s="1">
        <v>18373073</v>
      </c>
      <c r="B130" s="1" t="s">
        <v>232</v>
      </c>
      <c r="C130" s="1" t="s">
        <v>392</v>
      </c>
      <c r="D130" s="2">
        <v>43886.4576851852</v>
      </c>
      <c r="E130" s="2">
        <v>43886.4576851852</v>
      </c>
      <c r="F130" s="2">
        <v>43886.46875</v>
      </c>
      <c r="G130" s="1">
        <v>100</v>
      </c>
      <c r="H130" s="1">
        <v>1</v>
      </c>
      <c r="I130" s="1">
        <v>2</v>
      </c>
      <c r="J130">
        <f>1</f>
        <v>1</v>
      </c>
    </row>
    <row r="131" spans="1:10">
      <c r="A131" s="1">
        <v>18373075</v>
      </c>
      <c r="B131" s="1" t="s">
        <v>228</v>
      </c>
      <c r="C131" s="1" t="s">
        <v>398</v>
      </c>
      <c r="D131" s="2">
        <v>43884.4250694444</v>
      </c>
      <c r="E131" s="1"/>
      <c r="F131" s="2">
        <v>43884.4250694444</v>
      </c>
      <c r="G131" s="1"/>
      <c r="H131" s="1"/>
      <c r="I131" s="1">
        <v>1</v>
      </c>
      <c r="J131">
        <f>0</f>
        <v>0</v>
      </c>
    </row>
    <row r="132" spans="1:10">
      <c r="A132" s="1">
        <v>18373080</v>
      </c>
      <c r="B132" s="1" t="s">
        <v>95</v>
      </c>
      <c r="C132" s="1" t="s">
        <v>400</v>
      </c>
      <c r="D132" s="2">
        <v>43878.6109143519</v>
      </c>
      <c r="E132" s="2">
        <v>43878.6431481481</v>
      </c>
      <c r="F132" s="2">
        <v>43878.6431481481</v>
      </c>
      <c r="G132" s="1">
        <v>100</v>
      </c>
      <c r="H132" s="1">
        <v>3</v>
      </c>
      <c r="I132" s="1">
        <v>3</v>
      </c>
      <c r="J132">
        <f t="shared" ref="J132:J142" si="10">1</f>
        <v>1</v>
      </c>
    </row>
    <row r="133" spans="1:10">
      <c r="A133" s="1">
        <v>18373085</v>
      </c>
      <c r="B133" s="1" t="s">
        <v>26</v>
      </c>
      <c r="C133" s="1" t="s">
        <v>392</v>
      </c>
      <c r="D133" s="2">
        <v>43880.6010416667</v>
      </c>
      <c r="E133" s="2">
        <v>43880.6412847222</v>
      </c>
      <c r="F133" s="2">
        <v>43880.6412847222</v>
      </c>
      <c r="G133" s="1">
        <v>100</v>
      </c>
      <c r="H133" s="1">
        <v>4</v>
      </c>
      <c r="I133" s="1">
        <v>4</v>
      </c>
      <c r="J133">
        <f t="shared" si="10"/>
        <v>1</v>
      </c>
    </row>
    <row r="134" spans="1:10">
      <c r="A134" s="1">
        <v>18373086</v>
      </c>
      <c r="B134" s="1" t="s">
        <v>116</v>
      </c>
      <c r="C134" s="1" t="s">
        <v>398</v>
      </c>
      <c r="D134" s="2">
        <v>43881.7307407407</v>
      </c>
      <c r="E134" s="2">
        <v>43881.7307407407</v>
      </c>
      <c r="F134" s="2">
        <v>43881.7307407407</v>
      </c>
      <c r="G134" s="1">
        <v>0</v>
      </c>
      <c r="H134" s="1">
        <v>1</v>
      </c>
      <c r="I134" s="1">
        <v>1</v>
      </c>
      <c r="J134">
        <f t="shared" si="10"/>
        <v>1</v>
      </c>
    </row>
    <row r="135" spans="1:10">
      <c r="A135" s="1">
        <v>18373087</v>
      </c>
      <c r="B135" s="1" t="s">
        <v>191</v>
      </c>
      <c r="C135" s="1" t="s">
        <v>400</v>
      </c>
      <c r="D135" s="2">
        <v>43885.6421064815</v>
      </c>
      <c r="E135" s="2">
        <v>43885.6536689815</v>
      </c>
      <c r="F135" s="2">
        <v>43885.6536689815</v>
      </c>
      <c r="G135" s="1">
        <v>0</v>
      </c>
      <c r="H135" s="1">
        <v>2</v>
      </c>
      <c r="I135" s="1">
        <v>2</v>
      </c>
      <c r="J135">
        <f t="shared" si="10"/>
        <v>1</v>
      </c>
    </row>
    <row r="136" spans="1:10">
      <c r="A136" s="1">
        <v>18373088</v>
      </c>
      <c r="B136" s="1" t="s">
        <v>212</v>
      </c>
      <c r="C136" s="1" t="s">
        <v>393</v>
      </c>
      <c r="D136" s="2">
        <v>43877.4988310185</v>
      </c>
      <c r="E136" s="2">
        <v>43877.8687152778</v>
      </c>
      <c r="F136" s="2">
        <v>43877.8687152778</v>
      </c>
      <c r="G136" s="1">
        <v>100</v>
      </c>
      <c r="H136" s="1">
        <v>4</v>
      </c>
      <c r="I136" s="1">
        <v>4</v>
      </c>
      <c r="J136">
        <f t="shared" si="10"/>
        <v>1</v>
      </c>
    </row>
    <row r="137" spans="1:10">
      <c r="A137" s="1">
        <v>18373089</v>
      </c>
      <c r="B137" s="1" t="s">
        <v>258</v>
      </c>
      <c r="C137" s="1" t="s">
        <v>392</v>
      </c>
      <c r="D137" s="2">
        <v>43900.5523148148</v>
      </c>
      <c r="E137" s="2">
        <v>43900.5740162037</v>
      </c>
      <c r="F137" s="2">
        <v>43900.5740162037</v>
      </c>
      <c r="G137" s="1">
        <v>100</v>
      </c>
      <c r="H137" s="1">
        <v>3</v>
      </c>
      <c r="I137" s="1">
        <v>3</v>
      </c>
      <c r="J137">
        <f t="shared" si="10"/>
        <v>1</v>
      </c>
    </row>
    <row r="138" spans="1:10">
      <c r="A138" s="1">
        <v>18373098</v>
      </c>
      <c r="B138" s="1" t="s">
        <v>131</v>
      </c>
      <c r="C138" s="1" t="s">
        <v>392</v>
      </c>
      <c r="D138" s="2">
        <v>43883.4599884259</v>
      </c>
      <c r="E138" s="2">
        <v>43883.4599884259</v>
      </c>
      <c r="F138" s="2">
        <v>43883.4599884259</v>
      </c>
      <c r="G138" s="1">
        <v>100</v>
      </c>
      <c r="H138" s="1">
        <v>1</v>
      </c>
      <c r="I138" s="1">
        <v>1</v>
      </c>
      <c r="J138">
        <f t="shared" si="10"/>
        <v>1</v>
      </c>
    </row>
    <row r="139" spans="1:10">
      <c r="A139" s="1">
        <v>18373102</v>
      </c>
      <c r="B139" s="1" t="s">
        <v>118</v>
      </c>
      <c r="C139" s="1" t="s">
        <v>398</v>
      </c>
      <c r="D139" s="2">
        <v>43878.8889583333</v>
      </c>
      <c r="E139" s="2">
        <v>43878.9051967593</v>
      </c>
      <c r="F139" s="2">
        <v>43879.6378587963</v>
      </c>
      <c r="G139" s="1">
        <v>100</v>
      </c>
      <c r="H139" s="1">
        <v>2</v>
      </c>
      <c r="I139" s="1">
        <v>3</v>
      </c>
      <c r="J139">
        <f t="shared" si="10"/>
        <v>1</v>
      </c>
    </row>
    <row r="140" spans="1:10">
      <c r="A140" s="1">
        <v>18373105</v>
      </c>
      <c r="B140" s="1" t="s">
        <v>218</v>
      </c>
      <c r="C140" s="1" t="s">
        <v>393</v>
      </c>
      <c r="D140" s="2">
        <v>43878.0011805556</v>
      </c>
      <c r="E140" s="2">
        <v>43881.752037037</v>
      </c>
      <c r="F140" s="2">
        <v>43881.752037037</v>
      </c>
      <c r="G140" s="1">
        <v>100</v>
      </c>
      <c r="H140" s="1">
        <v>9</v>
      </c>
      <c r="I140" s="1">
        <v>9</v>
      </c>
      <c r="J140">
        <f t="shared" si="10"/>
        <v>1</v>
      </c>
    </row>
    <row r="141" spans="1:10">
      <c r="A141" s="1">
        <v>18373106</v>
      </c>
      <c r="B141" s="1" t="s">
        <v>157</v>
      </c>
      <c r="C141" s="1" t="s">
        <v>400</v>
      </c>
      <c r="D141" s="2">
        <v>43877.8975810185</v>
      </c>
      <c r="E141" s="2">
        <v>43877.9467361111</v>
      </c>
      <c r="F141" s="2">
        <v>43877.9467361111</v>
      </c>
      <c r="G141" s="1">
        <v>100</v>
      </c>
      <c r="H141" s="1">
        <v>4</v>
      </c>
      <c r="I141" s="1">
        <v>4</v>
      </c>
      <c r="J141">
        <f t="shared" si="10"/>
        <v>1</v>
      </c>
    </row>
    <row r="142" spans="1:10">
      <c r="A142" s="1">
        <v>18373109</v>
      </c>
      <c r="B142" s="1" t="s">
        <v>36</v>
      </c>
      <c r="C142" s="1" t="s">
        <v>398</v>
      </c>
      <c r="D142" s="2">
        <v>43874.8977199074</v>
      </c>
      <c r="E142" s="2">
        <v>43874.8977199074</v>
      </c>
      <c r="F142" s="2">
        <v>43874.8977199074</v>
      </c>
      <c r="G142" s="1">
        <v>100</v>
      </c>
      <c r="H142" s="1">
        <v>1</v>
      </c>
      <c r="I142" s="1">
        <v>1</v>
      </c>
      <c r="J142">
        <f t="shared" si="10"/>
        <v>1</v>
      </c>
    </row>
    <row r="143" spans="1:10">
      <c r="A143" s="1">
        <v>18373110</v>
      </c>
      <c r="B143" s="1" t="s">
        <v>215</v>
      </c>
      <c r="C143" s="1" t="s">
        <v>392</v>
      </c>
      <c r="D143" s="2">
        <v>43900.8724884259</v>
      </c>
      <c r="E143" s="1"/>
      <c r="F143" s="2">
        <v>43900.8724884259</v>
      </c>
      <c r="G143" s="1"/>
      <c r="H143" s="1"/>
      <c r="I143" s="1">
        <v>1</v>
      </c>
      <c r="J143">
        <f>0</f>
        <v>0</v>
      </c>
    </row>
    <row r="144" spans="1:10">
      <c r="A144" s="1">
        <v>18373111</v>
      </c>
      <c r="B144" s="1" t="s">
        <v>190</v>
      </c>
      <c r="C144" s="1" t="s">
        <v>397</v>
      </c>
      <c r="D144" s="2">
        <v>43880.8802083333</v>
      </c>
      <c r="E144" s="2">
        <v>43880.9021759259</v>
      </c>
      <c r="F144" s="2">
        <v>43880.9021759259</v>
      </c>
      <c r="G144" s="1">
        <v>100</v>
      </c>
      <c r="H144" s="1">
        <v>2</v>
      </c>
      <c r="I144" s="1">
        <v>2</v>
      </c>
      <c r="J144">
        <f t="shared" ref="J144:J152" si="11">1</f>
        <v>1</v>
      </c>
    </row>
    <row r="145" spans="1:10">
      <c r="A145" s="1">
        <v>18373112</v>
      </c>
      <c r="B145" s="1" t="s">
        <v>199</v>
      </c>
      <c r="C145" s="1" t="s">
        <v>398</v>
      </c>
      <c r="D145" s="2">
        <v>43886.8670949074</v>
      </c>
      <c r="E145" s="2">
        <v>43886.8885763889</v>
      </c>
      <c r="F145" s="2">
        <v>43886.9209837963</v>
      </c>
      <c r="G145" s="1">
        <v>100</v>
      </c>
      <c r="H145" s="1">
        <v>3</v>
      </c>
      <c r="I145" s="1">
        <v>5</v>
      </c>
      <c r="J145">
        <f t="shared" si="11"/>
        <v>1</v>
      </c>
    </row>
    <row r="146" spans="1:10">
      <c r="A146" s="1">
        <v>18373114</v>
      </c>
      <c r="B146" s="1" t="s">
        <v>145</v>
      </c>
      <c r="C146" s="1" t="s">
        <v>398</v>
      </c>
      <c r="D146" s="2">
        <v>43878.6712152778</v>
      </c>
      <c r="E146" s="2">
        <v>43878.6712152778</v>
      </c>
      <c r="F146" s="2">
        <v>43878.6712152778</v>
      </c>
      <c r="G146" s="1">
        <v>100</v>
      </c>
      <c r="H146" s="1">
        <v>1</v>
      </c>
      <c r="I146" s="1">
        <v>1</v>
      </c>
      <c r="J146">
        <f t="shared" si="11"/>
        <v>1</v>
      </c>
    </row>
    <row r="147" spans="1:10">
      <c r="A147" s="1">
        <v>18373118</v>
      </c>
      <c r="B147" s="1" t="s">
        <v>113</v>
      </c>
      <c r="C147" s="1" t="s">
        <v>398</v>
      </c>
      <c r="D147" s="2">
        <v>43875.6856018519</v>
      </c>
      <c r="E147" s="2">
        <v>43875.7999074074</v>
      </c>
      <c r="F147" s="2">
        <v>43875.7999074074</v>
      </c>
      <c r="G147" s="1">
        <v>100</v>
      </c>
      <c r="H147" s="1">
        <v>5</v>
      </c>
      <c r="I147" s="1">
        <v>5</v>
      </c>
      <c r="J147">
        <f t="shared" si="11"/>
        <v>1</v>
      </c>
    </row>
    <row r="148" spans="1:10">
      <c r="A148" s="1">
        <v>18373122</v>
      </c>
      <c r="B148" s="1" t="s">
        <v>152</v>
      </c>
      <c r="C148" s="1" t="s">
        <v>400</v>
      </c>
      <c r="D148" s="2">
        <v>43875.697974537</v>
      </c>
      <c r="E148" s="2">
        <v>43875.7325810185</v>
      </c>
      <c r="F148" s="2">
        <v>43876.6502314815</v>
      </c>
      <c r="G148" s="1">
        <v>100</v>
      </c>
      <c r="H148" s="1">
        <v>2</v>
      </c>
      <c r="I148" s="1">
        <v>3</v>
      </c>
      <c r="J148">
        <f t="shared" si="11"/>
        <v>1</v>
      </c>
    </row>
    <row r="149" spans="1:10">
      <c r="A149" s="1">
        <v>18373126</v>
      </c>
      <c r="B149" s="1" t="s">
        <v>280</v>
      </c>
      <c r="C149" s="1" t="s">
        <v>393</v>
      </c>
      <c r="D149" s="2">
        <v>43900.7406365741</v>
      </c>
      <c r="E149" s="2">
        <v>43900.7516782407</v>
      </c>
      <c r="F149" s="2">
        <v>43900.7516782407</v>
      </c>
      <c r="G149" s="1">
        <v>100</v>
      </c>
      <c r="H149" s="1">
        <v>2</v>
      </c>
      <c r="I149" s="1">
        <v>2</v>
      </c>
      <c r="J149">
        <f t="shared" si="11"/>
        <v>1</v>
      </c>
    </row>
    <row r="150" spans="1:10">
      <c r="A150" s="1">
        <v>18373140</v>
      </c>
      <c r="B150" s="1" t="s">
        <v>204</v>
      </c>
      <c r="C150" s="1" t="s">
        <v>400</v>
      </c>
      <c r="D150" s="2">
        <v>43885.9342708333</v>
      </c>
      <c r="E150" s="2">
        <v>43885.9342708333</v>
      </c>
      <c r="F150" s="2">
        <v>43885.9342708333</v>
      </c>
      <c r="G150" s="1">
        <v>100</v>
      </c>
      <c r="H150" s="1">
        <v>1</v>
      </c>
      <c r="I150" s="1">
        <v>1</v>
      </c>
      <c r="J150">
        <f t="shared" si="11"/>
        <v>1</v>
      </c>
    </row>
    <row r="151" spans="1:10">
      <c r="A151" s="1">
        <v>18373142</v>
      </c>
      <c r="B151" s="1" t="s">
        <v>172</v>
      </c>
      <c r="C151" s="1" t="s">
        <v>397</v>
      </c>
      <c r="D151" s="2">
        <v>43880.8666087963</v>
      </c>
      <c r="E151" s="2">
        <v>43880.8816435185</v>
      </c>
      <c r="F151" s="2">
        <v>43880.8816435185</v>
      </c>
      <c r="G151" s="1">
        <v>100</v>
      </c>
      <c r="H151" s="1">
        <v>2</v>
      </c>
      <c r="I151" s="1">
        <v>2</v>
      </c>
      <c r="J151">
        <f t="shared" si="11"/>
        <v>1</v>
      </c>
    </row>
    <row r="152" spans="1:10">
      <c r="A152" s="1">
        <v>18373146</v>
      </c>
      <c r="B152" s="1" t="s">
        <v>159</v>
      </c>
      <c r="C152" s="1" t="s">
        <v>392</v>
      </c>
      <c r="D152" s="2">
        <v>43884.7835648148</v>
      </c>
      <c r="E152" s="2">
        <v>43884.7971412037</v>
      </c>
      <c r="F152" s="2">
        <v>43884.8093634259</v>
      </c>
      <c r="G152" s="1">
        <v>100</v>
      </c>
      <c r="H152" s="1">
        <v>2</v>
      </c>
      <c r="I152" s="1">
        <v>3</v>
      </c>
      <c r="J152">
        <f t="shared" si="11"/>
        <v>1</v>
      </c>
    </row>
    <row r="153" spans="1:10">
      <c r="A153" s="1">
        <v>18373148</v>
      </c>
      <c r="B153" s="1" t="s">
        <v>230</v>
      </c>
      <c r="C153" s="1" t="s">
        <v>400</v>
      </c>
      <c r="D153" s="1"/>
      <c r="E153" s="1"/>
      <c r="F153" s="1"/>
      <c r="G153" s="1"/>
      <c r="H153" s="1"/>
      <c r="I153" s="1"/>
      <c r="J153">
        <f>0</f>
        <v>0</v>
      </c>
    </row>
    <row r="154" spans="1:10">
      <c r="A154" s="1">
        <v>18373153</v>
      </c>
      <c r="B154" s="1" t="s">
        <v>151</v>
      </c>
      <c r="C154" s="1" t="s">
        <v>392</v>
      </c>
      <c r="D154" s="2">
        <v>43883.9778703704</v>
      </c>
      <c r="E154" s="2">
        <v>43884.4479282407</v>
      </c>
      <c r="F154" s="2">
        <v>43884.4479282407</v>
      </c>
      <c r="G154" s="1">
        <v>100</v>
      </c>
      <c r="H154" s="1">
        <v>3</v>
      </c>
      <c r="I154" s="1">
        <v>3</v>
      </c>
      <c r="J154">
        <f t="shared" ref="J154:J165" si="12">1</f>
        <v>1</v>
      </c>
    </row>
    <row r="155" spans="1:10">
      <c r="A155" s="1">
        <v>18373157</v>
      </c>
      <c r="B155" s="1" t="s">
        <v>210</v>
      </c>
      <c r="C155" s="1" t="s">
        <v>392</v>
      </c>
      <c r="D155" s="2">
        <v>43899.653287037</v>
      </c>
      <c r="E155" s="2">
        <v>43899.653287037</v>
      </c>
      <c r="F155" s="2">
        <v>43899.653287037</v>
      </c>
      <c r="G155" s="1">
        <v>100</v>
      </c>
      <c r="H155" s="1">
        <v>1</v>
      </c>
      <c r="I155" s="1">
        <v>1</v>
      </c>
      <c r="J155">
        <f t="shared" si="12"/>
        <v>1</v>
      </c>
    </row>
    <row r="156" spans="1:10">
      <c r="A156" s="1">
        <v>18373161</v>
      </c>
      <c r="B156" s="1" t="s">
        <v>98</v>
      </c>
      <c r="C156" s="1" t="s">
        <v>398</v>
      </c>
      <c r="D156" s="2">
        <v>43884.7190162037</v>
      </c>
      <c r="E156" s="2">
        <v>43884.7295601852</v>
      </c>
      <c r="F156" s="2">
        <v>43884.7295601852</v>
      </c>
      <c r="G156" s="1">
        <v>100</v>
      </c>
      <c r="H156" s="1">
        <v>2</v>
      </c>
      <c r="I156" s="1">
        <v>2</v>
      </c>
      <c r="J156">
        <f t="shared" si="12"/>
        <v>1</v>
      </c>
    </row>
    <row r="157" spans="1:10">
      <c r="A157" s="1">
        <v>18373163</v>
      </c>
      <c r="B157" s="1" t="s">
        <v>104</v>
      </c>
      <c r="C157" s="1" t="s">
        <v>397</v>
      </c>
      <c r="D157" s="2">
        <v>43884.9230208333</v>
      </c>
      <c r="E157" s="2">
        <v>43884.935162037</v>
      </c>
      <c r="F157" s="2">
        <v>43884.935162037</v>
      </c>
      <c r="G157" s="1">
        <v>100</v>
      </c>
      <c r="H157" s="1">
        <v>2</v>
      </c>
      <c r="I157" s="1">
        <v>2</v>
      </c>
      <c r="J157">
        <f t="shared" si="12"/>
        <v>1</v>
      </c>
    </row>
    <row r="158" spans="1:10">
      <c r="A158" s="1">
        <v>18373165</v>
      </c>
      <c r="B158" s="1" t="s">
        <v>217</v>
      </c>
      <c r="C158" s="1" t="s">
        <v>393</v>
      </c>
      <c r="D158" s="2">
        <v>43881.8440162037</v>
      </c>
      <c r="E158" s="2">
        <v>43881.8440162037</v>
      </c>
      <c r="F158" s="2">
        <v>43881.8440162037</v>
      </c>
      <c r="G158" s="1">
        <v>100</v>
      </c>
      <c r="H158" s="1">
        <v>1</v>
      </c>
      <c r="I158" s="1">
        <v>1</v>
      </c>
      <c r="J158">
        <f t="shared" si="12"/>
        <v>1</v>
      </c>
    </row>
    <row r="159" spans="1:10">
      <c r="A159" s="1">
        <v>18373171</v>
      </c>
      <c r="B159" s="1" t="s">
        <v>108</v>
      </c>
      <c r="C159" s="1" t="s">
        <v>398</v>
      </c>
      <c r="D159" s="2">
        <v>43879.9537384259</v>
      </c>
      <c r="E159" s="2">
        <v>43879.9537384259</v>
      </c>
      <c r="F159" s="2">
        <v>43879.9537384259</v>
      </c>
      <c r="G159" s="1">
        <v>100</v>
      </c>
      <c r="H159" s="1">
        <v>1</v>
      </c>
      <c r="I159" s="1">
        <v>1</v>
      </c>
      <c r="J159">
        <f t="shared" si="12"/>
        <v>1</v>
      </c>
    </row>
    <row r="160" spans="1:10">
      <c r="A160" s="1">
        <v>18373172</v>
      </c>
      <c r="B160" s="1" t="s">
        <v>79</v>
      </c>
      <c r="C160" s="1" t="s">
        <v>392</v>
      </c>
      <c r="D160" s="2">
        <v>43876.6142824074</v>
      </c>
      <c r="E160" s="2">
        <v>43876.6748611111</v>
      </c>
      <c r="F160" s="2">
        <v>43880.5577083333</v>
      </c>
      <c r="G160" s="1">
        <v>94</v>
      </c>
      <c r="H160" s="1">
        <v>3</v>
      </c>
      <c r="I160" s="1">
        <v>6</v>
      </c>
      <c r="J160">
        <f t="shared" si="12"/>
        <v>1</v>
      </c>
    </row>
    <row r="161" spans="1:10">
      <c r="A161" s="1">
        <v>18373173</v>
      </c>
      <c r="B161" s="1" t="s">
        <v>48</v>
      </c>
      <c r="C161" s="1" t="s">
        <v>393</v>
      </c>
      <c r="D161" s="2">
        <v>43875.1740509259</v>
      </c>
      <c r="E161" s="2">
        <v>43875.5862615741</v>
      </c>
      <c r="F161" s="2">
        <v>43875.5862615741</v>
      </c>
      <c r="G161" s="1">
        <v>100</v>
      </c>
      <c r="H161" s="1">
        <v>2</v>
      </c>
      <c r="I161" s="1">
        <v>2</v>
      </c>
      <c r="J161">
        <f t="shared" si="12"/>
        <v>1</v>
      </c>
    </row>
    <row r="162" spans="1:10">
      <c r="A162" s="1">
        <v>18373176</v>
      </c>
      <c r="B162" s="1" t="s">
        <v>207</v>
      </c>
      <c r="C162" s="1" t="s">
        <v>393</v>
      </c>
      <c r="D162" s="2">
        <v>43883.6731597222</v>
      </c>
      <c r="E162" s="2">
        <v>43883.6731597222</v>
      </c>
      <c r="F162" s="2">
        <v>43883.6731597222</v>
      </c>
      <c r="G162" s="1">
        <v>100</v>
      </c>
      <c r="H162" s="1">
        <v>1</v>
      </c>
      <c r="I162" s="1">
        <v>1</v>
      </c>
      <c r="J162">
        <f t="shared" si="12"/>
        <v>1</v>
      </c>
    </row>
    <row r="163" spans="1:10">
      <c r="A163" s="1">
        <v>18373181</v>
      </c>
      <c r="B163" s="1" t="s">
        <v>68</v>
      </c>
      <c r="C163" s="1" t="s">
        <v>400</v>
      </c>
      <c r="D163" s="2">
        <v>43877.6628935185</v>
      </c>
      <c r="E163" s="2">
        <v>43877.7155092593</v>
      </c>
      <c r="F163" s="2">
        <v>43877.7155092593</v>
      </c>
      <c r="G163" s="1">
        <v>100</v>
      </c>
      <c r="H163" s="1">
        <v>4</v>
      </c>
      <c r="I163" s="1">
        <v>4</v>
      </c>
      <c r="J163">
        <f t="shared" si="12"/>
        <v>1</v>
      </c>
    </row>
    <row r="164" spans="1:10">
      <c r="A164" s="1">
        <v>18373184</v>
      </c>
      <c r="B164" s="1" t="s">
        <v>49</v>
      </c>
      <c r="C164" s="1" t="s">
        <v>400</v>
      </c>
      <c r="D164" s="2">
        <v>43882.6291435185</v>
      </c>
      <c r="E164" s="2">
        <v>43882.7530787037</v>
      </c>
      <c r="F164" s="2">
        <v>43882.7530787037</v>
      </c>
      <c r="G164" s="1">
        <v>100</v>
      </c>
      <c r="H164" s="1">
        <v>2</v>
      </c>
      <c r="I164" s="1">
        <v>2</v>
      </c>
      <c r="J164">
        <f t="shared" si="12"/>
        <v>1</v>
      </c>
    </row>
    <row r="165" spans="1:10">
      <c r="A165" s="1">
        <v>18373187</v>
      </c>
      <c r="B165" s="1" t="s">
        <v>133</v>
      </c>
      <c r="C165" s="1" t="s">
        <v>400</v>
      </c>
      <c r="D165" s="2">
        <v>43876.5209259259</v>
      </c>
      <c r="E165" s="2">
        <v>43877.4546643519</v>
      </c>
      <c r="F165" s="2">
        <v>43877.4546643519</v>
      </c>
      <c r="G165" s="1">
        <v>100</v>
      </c>
      <c r="H165" s="1">
        <v>10</v>
      </c>
      <c r="I165" s="1">
        <v>10</v>
      </c>
      <c r="J165">
        <f t="shared" si="12"/>
        <v>1</v>
      </c>
    </row>
    <row r="166" spans="1:10">
      <c r="A166" s="1">
        <v>18373189</v>
      </c>
      <c r="B166" s="1" t="s">
        <v>300</v>
      </c>
      <c r="C166" s="1" t="s">
        <v>393</v>
      </c>
      <c r="D166" s="1"/>
      <c r="E166" s="1"/>
      <c r="F166" s="1"/>
      <c r="G166" s="1"/>
      <c r="H166" s="1"/>
      <c r="I166" s="1"/>
      <c r="J166">
        <f>0</f>
        <v>0</v>
      </c>
    </row>
    <row r="167" spans="1:10">
      <c r="A167" s="1">
        <v>18373197</v>
      </c>
      <c r="B167" s="1" t="s">
        <v>103</v>
      </c>
      <c r="C167" s="1" t="s">
        <v>400</v>
      </c>
      <c r="D167" s="2">
        <v>43882.6274768518</v>
      </c>
      <c r="E167" s="2">
        <v>43882.6274768518</v>
      </c>
      <c r="F167" s="2">
        <v>43882.6274768518</v>
      </c>
      <c r="G167" s="1">
        <v>100</v>
      </c>
      <c r="H167" s="1">
        <v>1</v>
      </c>
      <c r="I167" s="1">
        <v>1</v>
      </c>
      <c r="J167">
        <f t="shared" ref="J167:J176" si="13">1</f>
        <v>1</v>
      </c>
    </row>
    <row r="168" spans="1:10">
      <c r="A168" s="1">
        <v>18373201</v>
      </c>
      <c r="B168" s="1" t="s">
        <v>61</v>
      </c>
      <c r="C168" s="1" t="s">
        <v>398</v>
      </c>
      <c r="D168" s="2">
        <v>43875.5916435185</v>
      </c>
      <c r="E168" s="2">
        <v>43875.5923726852</v>
      </c>
      <c r="F168" s="2">
        <v>43875.5923726852</v>
      </c>
      <c r="G168" s="1">
        <v>100</v>
      </c>
      <c r="H168" s="1">
        <v>2</v>
      </c>
      <c r="I168" s="1">
        <v>2</v>
      </c>
      <c r="J168">
        <f t="shared" si="13"/>
        <v>1</v>
      </c>
    </row>
    <row r="169" spans="1:10">
      <c r="A169" s="1">
        <v>18373202</v>
      </c>
      <c r="B169" s="1" t="s">
        <v>227</v>
      </c>
      <c r="C169" s="1" t="s">
        <v>400</v>
      </c>
      <c r="D169" s="2">
        <v>43890.9343055556</v>
      </c>
      <c r="E169" s="2">
        <v>43891.6643171296</v>
      </c>
      <c r="F169" s="2">
        <v>43891.6643171296</v>
      </c>
      <c r="G169" s="1">
        <v>100</v>
      </c>
      <c r="H169" s="1">
        <v>4</v>
      </c>
      <c r="I169" s="1">
        <v>4</v>
      </c>
      <c r="J169">
        <f t="shared" si="13"/>
        <v>1</v>
      </c>
    </row>
    <row r="170" spans="1:10">
      <c r="A170" s="1">
        <v>18373203</v>
      </c>
      <c r="B170" s="1" t="s">
        <v>291</v>
      </c>
      <c r="C170" s="1" t="s">
        <v>400</v>
      </c>
      <c r="D170" s="2">
        <v>43890.5936111111</v>
      </c>
      <c r="E170" s="2">
        <v>43890.6356712963</v>
      </c>
      <c r="F170" s="2">
        <v>43890.6356712963</v>
      </c>
      <c r="G170" s="1">
        <v>100</v>
      </c>
      <c r="H170" s="1">
        <v>4</v>
      </c>
      <c r="I170" s="1">
        <v>4</v>
      </c>
      <c r="J170">
        <f t="shared" si="13"/>
        <v>1</v>
      </c>
    </row>
    <row r="171" spans="1:10">
      <c r="A171" s="1">
        <v>18373204</v>
      </c>
      <c r="B171" s="1" t="s">
        <v>64</v>
      </c>
      <c r="C171" s="1" t="s">
        <v>397</v>
      </c>
      <c r="D171" s="2">
        <v>43878.7393634259</v>
      </c>
      <c r="E171" s="2">
        <v>43878.766712963</v>
      </c>
      <c r="F171" s="2">
        <v>43878.766712963</v>
      </c>
      <c r="G171" s="1">
        <v>100</v>
      </c>
      <c r="H171" s="1">
        <v>3</v>
      </c>
      <c r="I171" s="1">
        <v>3</v>
      </c>
      <c r="J171">
        <f t="shared" si="13"/>
        <v>1</v>
      </c>
    </row>
    <row r="172" spans="1:10">
      <c r="A172" s="1">
        <v>18373205</v>
      </c>
      <c r="B172" s="1" t="s">
        <v>40</v>
      </c>
      <c r="C172" s="1" t="s">
        <v>397</v>
      </c>
      <c r="D172" s="2">
        <v>43889.9720138889</v>
      </c>
      <c r="E172" s="2">
        <v>43889.9720138889</v>
      </c>
      <c r="F172" s="2">
        <v>43889.9720138889</v>
      </c>
      <c r="G172" s="1">
        <v>100</v>
      </c>
      <c r="H172" s="1">
        <v>1</v>
      </c>
      <c r="I172" s="1">
        <v>1</v>
      </c>
      <c r="J172">
        <f t="shared" si="13"/>
        <v>1</v>
      </c>
    </row>
    <row r="173" spans="1:10">
      <c r="A173" s="1">
        <v>18373208</v>
      </c>
      <c r="B173" s="1" t="s">
        <v>124</v>
      </c>
      <c r="C173" s="1" t="s">
        <v>400</v>
      </c>
      <c r="D173" s="2">
        <v>43882.7068981481</v>
      </c>
      <c r="E173" s="2">
        <v>43882.7068981481</v>
      </c>
      <c r="F173" s="2">
        <v>43882.7068981481</v>
      </c>
      <c r="G173" s="1">
        <v>100</v>
      </c>
      <c r="H173" s="1">
        <v>1</v>
      </c>
      <c r="I173" s="1">
        <v>1</v>
      </c>
      <c r="J173">
        <f t="shared" si="13"/>
        <v>1</v>
      </c>
    </row>
    <row r="174" spans="1:10">
      <c r="A174" s="1">
        <v>18373211</v>
      </c>
      <c r="B174" s="1" t="s">
        <v>267</v>
      </c>
      <c r="C174" s="1" t="s">
        <v>400</v>
      </c>
      <c r="D174" s="2">
        <v>43900.7170601852</v>
      </c>
      <c r="E174" s="2">
        <v>43900.7384606482</v>
      </c>
      <c r="F174" s="2">
        <v>43900.9402314815</v>
      </c>
      <c r="G174" s="1">
        <v>100</v>
      </c>
      <c r="H174" s="1">
        <v>3</v>
      </c>
      <c r="I174" s="1">
        <v>4</v>
      </c>
      <c r="J174">
        <f t="shared" si="13"/>
        <v>1</v>
      </c>
    </row>
    <row r="175" spans="1:10">
      <c r="A175" s="1">
        <v>18373212</v>
      </c>
      <c r="B175" s="1" t="s">
        <v>111</v>
      </c>
      <c r="C175" s="1" t="s">
        <v>397</v>
      </c>
      <c r="D175" s="2">
        <v>43900.9641319444</v>
      </c>
      <c r="E175" s="2">
        <v>43900.9977199074</v>
      </c>
      <c r="F175" s="2">
        <v>43900.9977199074</v>
      </c>
      <c r="G175" s="1">
        <v>100</v>
      </c>
      <c r="H175" s="1">
        <v>3</v>
      </c>
      <c r="I175" s="1">
        <v>3</v>
      </c>
      <c r="J175">
        <f t="shared" si="13"/>
        <v>1</v>
      </c>
    </row>
    <row r="176" spans="1:10">
      <c r="A176" s="1">
        <v>18373214</v>
      </c>
      <c r="B176" s="1" t="s">
        <v>45</v>
      </c>
      <c r="C176" s="1" t="s">
        <v>397</v>
      </c>
      <c r="D176" s="2">
        <v>43876.9261689815</v>
      </c>
      <c r="E176" s="2">
        <v>43876.9369444444</v>
      </c>
      <c r="F176" s="2">
        <v>43876.9369444444</v>
      </c>
      <c r="G176" s="1">
        <v>100</v>
      </c>
      <c r="H176" s="1">
        <v>2</v>
      </c>
      <c r="I176" s="1">
        <v>2</v>
      </c>
      <c r="J176">
        <f t="shared" si="13"/>
        <v>1</v>
      </c>
    </row>
    <row r="177" spans="1:10">
      <c r="A177" s="1">
        <v>18373233</v>
      </c>
      <c r="B177" s="1" t="s">
        <v>75</v>
      </c>
      <c r="C177" s="1" t="s">
        <v>398</v>
      </c>
      <c r="D177" s="2">
        <v>43876.968287037</v>
      </c>
      <c r="E177" s="2">
        <v>43876.968287037</v>
      </c>
      <c r="F177" s="2">
        <v>43876.968287037</v>
      </c>
      <c r="G177" s="1">
        <v>100</v>
      </c>
      <c r="H177" s="1">
        <v>1</v>
      </c>
      <c r="I177" s="1">
        <v>1</v>
      </c>
      <c r="J177">
        <f t="shared" ref="J177:J186" si="14">1</f>
        <v>1</v>
      </c>
    </row>
    <row r="178" spans="1:10">
      <c r="A178" s="1">
        <v>18373235</v>
      </c>
      <c r="B178" s="1" t="s">
        <v>73</v>
      </c>
      <c r="C178" s="1" t="s">
        <v>392</v>
      </c>
      <c r="D178" s="2">
        <v>43880.4891087963</v>
      </c>
      <c r="E178" s="2">
        <v>43880.4891087963</v>
      </c>
      <c r="F178" s="2">
        <v>43880.4891087963</v>
      </c>
      <c r="G178" s="1">
        <v>100</v>
      </c>
      <c r="H178" s="1">
        <v>1</v>
      </c>
      <c r="I178" s="1">
        <v>1</v>
      </c>
      <c r="J178">
        <f t="shared" si="14"/>
        <v>1</v>
      </c>
    </row>
    <row r="179" spans="1:10">
      <c r="A179" s="1">
        <v>18373248</v>
      </c>
      <c r="B179" s="1" t="s">
        <v>23</v>
      </c>
      <c r="C179" s="1" t="s">
        <v>397</v>
      </c>
      <c r="D179" s="2">
        <v>43876.8233217593</v>
      </c>
      <c r="E179" s="2">
        <v>43876.8559606482</v>
      </c>
      <c r="F179" s="2">
        <v>43876.8559606482</v>
      </c>
      <c r="G179" s="1">
        <v>100</v>
      </c>
      <c r="H179" s="1">
        <v>3</v>
      </c>
      <c r="I179" s="1">
        <v>3</v>
      </c>
      <c r="J179">
        <f t="shared" si="14"/>
        <v>1</v>
      </c>
    </row>
    <row r="180" spans="1:10">
      <c r="A180" s="1">
        <v>18373249</v>
      </c>
      <c r="B180" s="1" t="s">
        <v>27</v>
      </c>
      <c r="C180" s="1" t="s">
        <v>397</v>
      </c>
      <c r="D180" s="2">
        <v>43878.6608449074</v>
      </c>
      <c r="E180" s="2">
        <v>43878.698599537</v>
      </c>
      <c r="F180" s="2">
        <v>43878.698599537</v>
      </c>
      <c r="G180" s="1">
        <v>98</v>
      </c>
      <c r="H180" s="1">
        <v>3</v>
      </c>
      <c r="I180" s="1">
        <v>3</v>
      </c>
      <c r="J180">
        <f t="shared" si="14"/>
        <v>1</v>
      </c>
    </row>
    <row r="181" spans="1:10">
      <c r="A181" s="1">
        <v>18373251</v>
      </c>
      <c r="B181" s="1" t="s">
        <v>94</v>
      </c>
      <c r="C181" s="1" t="s">
        <v>398</v>
      </c>
      <c r="D181" s="2">
        <v>43880.5951157407</v>
      </c>
      <c r="E181" s="2">
        <v>43880.6580902778</v>
      </c>
      <c r="F181" s="2">
        <v>43880.6580902778</v>
      </c>
      <c r="G181" s="1">
        <v>100</v>
      </c>
      <c r="H181" s="1">
        <v>4</v>
      </c>
      <c r="I181" s="1">
        <v>4</v>
      </c>
      <c r="J181">
        <f t="shared" si="14"/>
        <v>1</v>
      </c>
    </row>
    <row r="182" spans="1:10">
      <c r="A182" s="1">
        <v>18373252</v>
      </c>
      <c r="B182" s="1" t="s">
        <v>169</v>
      </c>
      <c r="C182" s="1" t="s">
        <v>400</v>
      </c>
      <c r="D182" s="2">
        <v>43879.8473958333</v>
      </c>
      <c r="E182" s="2">
        <v>43879.8473958333</v>
      </c>
      <c r="F182" s="2">
        <v>43879.8473958333</v>
      </c>
      <c r="G182" s="1">
        <v>100</v>
      </c>
      <c r="H182" s="1">
        <v>1</v>
      </c>
      <c r="I182" s="1">
        <v>1</v>
      </c>
      <c r="J182">
        <f t="shared" si="14"/>
        <v>1</v>
      </c>
    </row>
    <row r="183" spans="1:10">
      <c r="A183" s="1">
        <v>18373256</v>
      </c>
      <c r="B183" s="1" t="s">
        <v>251</v>
      </c>
      <c r="C183" s="1" t="s">
        <v>397</v>
      </c>
      <c r="D183" s="2">
        <v>43882.6893055556</v>
      </c>
      <c r="E183" s="2">
        <v>43882.8257986111</v>
      </c>
      <c r="F183" s="2">
        <v>43882.8575925926</v>
      </c>
      <c r="G183" s="1">
        <v>100</v>
      </c>
      <c r="H183" s="1">
        <v>4</v>
      </c>
      <c r="I183" s="1">
        <v>5</v>
      </c>
      <c r="J183">
        <f t="shared" si="14"/>
        <v>1</v>
      </c>
    </row>
    <row r="184" spans="1:10">
      <c r="A184" s="1">
        <v>18373287</v>
      </c>
      <c r="B184" s="1" t="s">
        <v>122</v>
      </c>
      <c r="C184" s="1" t="s">
        <v>392</v>
      </c>
      <c r="D184" s="2">
        <v>43878.6337962963</v>
      </c>
      <c r="E184" s="2">
        <v>43878.6746180556</v>
      </c>
      <c r="F184" s="2">
        <v>43878.6746180556</v>
      </c>
      <c r="G184" s="1">
        <v>100</v>
      </c>
      <c r="H184" s="1">
        <v>3</v>
      </c>
      <c r="I184" s="1">
        <v>3</v>
      </c>
      <c r="J184">
        <f t="shared" si="14"/>
        <v>1</v>
      </c>
    </row>
    <row r="185" spans="1:10">
      <c r="A185" s="1">
        <v>18373292</v>
      </c>
      <c r="B185" s="1" t="s">
        <v>162</v>
      </c>
      <c r="C185" s="1" t="s">
        <v>393</v>
      </c>
      <c r="D185" s="2">
        <v>43877.9852662037</v>
      </c>
      <c r="E185" s="2">
        <v>43877.997974537</v>
      </c>
      <c r="F185" s="2">
        <v>43877.997974537</v>
      </c>
      <c r="G185" s="1">
        <v>100</v>
      </c>
      <c r="H185" s="1">
        <v>2</v>
      </c>
      <c r="I185" s="1">
        <v>2</v>
      </c>
      <c r="J185">
        <f t="shared" si="14"/>
        <v>1</v>
      </c>
    </row>
    <row r="186" spans="1:10">
      <c r="A186" s="1">
        <v>18373293</v>
      </c>
      <c r="B186" s="1" t="s">
        <v>35</v>
      </c>
      <c r="C186" s="1" t="s">
        <v>398</v>
      </c>
      <c r="D186" s="2">
        <v>43875.5414930556</v>
      </c>
      <c r="E186" s="2">
        <v>43875.5537268519</v>
      </c>
      <c r="F186" s="2">
        <v>43875.5537268519</v>
      </c>
      <c r="G186" s="1">
        <v>100</v>
      </c>
      <c r="H186" s="1">
        <v>2</v>
      </c>
      <c r="I186" s="1">
        <v>2</v>
      </c>
      <c r="J186">
        <f t="shared" si="14"/>
        <v>1</v>
      </c>
    </row>
    <row r="187" spans="1:10">
      <c r="A187" s="1">
        <v>18373298</v>
      </c>
      <c r="B187" s="1" t="s">
        <v>137</v>
      </c>
      <c r="C187" s="1" t="s">
        <v>393</v>
      </c>
      <c r="D187" s="2">
        <v>43876.5003935185</v>
      </c>
      <c r="E187" s="2">
        <v>43876.513912037</v>
      </c>
      <c r="F187" s="2">
        <v>43876.513912037</v>
      </c>
      <c r="G187" s="1">
        <v>100</v>
      </c>
      <c r="H187" s="1">
        <v>2</v>
      </c>
      <c r="I187" s="1">
        <v>2</v>
      </c>
      <c r="J187">
        <f t="shared" ref="J187:J196" si="15">1</f>
        <v>1</v>
      </c>
    </row>
    <row r="188" spans="1:10">
      <c r="A188" s="1">
        <v>18373301</v>
      </c>
      <c r="B188" s="1" t="s">
        <v>156</v>
      </c>
      <c r="C188" s="1" t="s">
        <v>400</v>
      </c>
      <c r="D188" s="2">
        <v>43884.6331365741</v>
      </c>
      <c r="E188" s="2">
        <v>43884.6655439815</v>
      </c>
      <c r="F188" s="2">
        <v>43884.6655439815</v>
      </c>
      <c r="G188" s="1">
        <v>100</v>
      </c>
      <c r="H188" s="1">
        <v>3</v>
      </c>
      <c r="I188" s="1">
        <v>3</v>
      </c>
      <c r="J188">
        <f t="shared" si="15"/>
        <v>1</v>
      </c>
    </row>
    <row r="189" spans="1:10">
      <c r="A189" s="1">
        <v>18373304</v>
      </c>
      <c r="B189" s="1" t="s">
        <v>219</v>
      </c>
      <c r="C189" s="1" t="s">
        <v>400</v>
      </c>
      <c r="D189" s="2">
        <v>43883.945162037</v>
      </c>
      <c r="E189" s="2">
        <v>43884.0038310185</v>
      </c>
      <c r="F189" s="2">
        <v>43884.0038310185</v>
      </c>
      <c r="G189" s="1">
        <v>100</v>
      </c>
      <c r="H189" s="1">
        <v>3</v>
      </c>
      <c r="I189" s="1">
        <v>3</v>
      </c>
      <c r="J189">
        <f t="shared" si="15"/>
        <v>1</v>
      </c>
    </row>
    <row r="190" spans="1:10">
      <c r="A190" s="1">
        <v>18373310</v>
      </c>
      <c r="B190" s="1" t="s">
        <v>74</v>
      </c>
      <c r="C190" s="1" t="s">
        <v>398</v>
      </c>
      <c r="D190" s="2">
        <v>43883.8669675926</v>
      </c>
      <c r="E190" s="2">
        <v>43883.8669675926</v>
      </c>
      <c r="F190" s="2">
        <v>43883.8669675926</v>
      </c>
      <c r="G190" s="1">
        <v>100</v>
      </c>
      <c r="H190" s="1">
        <v>1</v>
      </c>
      <c r="I190" s="1">
        <v>1</v>
      </c>
      <c r="J190">
        <f t="shared" si="15"/>
        <v>1</v>
      </c>
    </row>
    <row r="191" spans="1:10">
      <c r="A191" s="1">
        <v>18373317</v>
      </c>
      <c r="B191" s="1" t="s">
        <v>83</v>
      </c>
      <c r="C191" s="1" t="s">
        <v>400</v>
      </c>
      <c r="D191" s="2">
        <v>43875.5730092593</v>
      </c>
      <c r="E191" s="2">
        <v>43875.5730092593</v>
      </c>
      <c r="F191" s="2">
        <v>43875.5730092593</v>
      </c>
      <c r="G191" s="1">
        <v>100</v>
      </c>
      <c r="H191" s="1">
        <v>1</v>
      </c>
      <c r="I191" s="1">
        <v>1</v>
      </c>
      <c r="J191">
        <f t="shared" si="15"/>
        <v>1</v>
      </c>
    </row>
    <row r="192" spans="1:10">
      <c r="A192" s="1">
        <v>18373326</v>
      </c>
      <c r="B192" s="1" t="s">
        <v>225</v>
      </c>
      <c r="C192" s="1" t="s">
        <v>397</v>
      </c>
      <c r="D192" s="2">
        <v>43886.899525463</v>
      </c>
      <c r="E192" s="2">
        <v>43886.921087963</v>
      </c>
      <c r="F192" s="2">
        <v>43886.921087963</v>
      </c>
      <c r="G192" s="1">
        <v>96</v>
      </c>
      <c r="H192" s="1">
        <v>2</v>
      </c>
      <c r="I192" s="1">
        <v>2</v>
      </c>
      <c r="J192">
        <f t="shared" si="15"/>
        <v>1</v>
      </c>
    </row>
    <row r="193" spans="1:10">
      <c r="A193" s="1">
        <v>18373330</v>
      </c>
      <c r="B193" s="1" t="s">
        <v>121</v>
      </c>
      <c r="C193" s="1" t="s">
        <v>393</v>
      </c>
      <c r="D193" s="2">
        <v>43884.9424305556</v>
      </c>
      <c r="E193" s="2">
        <v>43884.9424305556</v>
      </c>
      <c r="F193" s="2">
        <v>43884.953275463</v>
      </c>
      <c r="G193" s="1">
        <v>100</v>
      </c>
      <c r="H193" s="1">
        <v>1</v>
      </c>
      <c r="I193" s="1">
        <v>2</v>
      </c>
      <c r="J193">
        <f t="shared" si="15"/>
        <v>1</v>
      </c>
    </row>
    <row r="194" spans="1:10">
      <c r="A194" s="1">
        <v>18373336</v>
      </c>
      <c r="B194" s="1" t="s">
        <v>170</v>
      </c>
      <c r="C194" s="1" t="s">
        <v>400</v>
      </c>
      <c r="D194" s="2">
        <v>43879.9149074074</v>
      </c>
      <c r="E194" s="2">
        <v>43879.9149074074</v>
      </c>
      <c r="F194" s="2">
        <v>43879.9149074074</v>
      </c>
      <c r="G194" s="1">
        <v>100</v>
      </c>
      <c r="H194" s="1">
        <v>1</v>
      </c>
      <c r="I194" s="1">
        <v>1</v>
      </c>
      <c r="J194">
        <f t="shared" si="15"/>
        <v>1</v>
      </c>
    </row>
    <row r="195" spans="1:10">
      <c r="A195" s="1">
        <v>18373339</v>
      </c>
      <c r="B195" s="1" t="s">
        <v>100</v>
      </c>
      <c r="C195" s="1" t="s">
        <v>393</v>
      </c>
      <c r="D195" s="2">
        <v>43875.9450810185</v>
      </c>
      <c r="E195" s="2">
        <v>43876.0021412037</v>
      </c>
      <c r="F195" s="2">
        <v>43876.0021412037</v>
      </c>
      <c r="G195" s="1">
        <v>100</v>
      </c>
      <c r="H195" s="1">
        <v>3</v>
      </c>
      <c r="I195" s="1">
        <v>3</v>
      </c>
      <c r="J195">
        <f t="shared" si="15"/>
        <v>1</v>
      </c>
    </row>
    <row r="196" spans="1:10">
      <c r="A196" s="1">
        <v>18373342</v>
      </c>
      <c r="B196" s="1" t="s">
        <v>237</v>
      </c>
      <c r="C196" s="1" t="s">
        <v>393</v>
      </c>
      <c r="D196" s="2">
        <v>43900.7410185185</v>
      </c>
      <c r="E196" s="2">
        <v>43900.7518055556</v>
      </c>
      <c r="F196" s="2">
        <v>43900.7518055556</v>
      </c>
      <c r="G196" s="1">
        <v>80</v>
      </c>
      <c r="H196" s="1">
        <v>2</v>
      </c>
      <c r="I196" s="1">
        <v>2</v>
      </c>
      <c r="J196">
        <f t="shared" si="15"/>
        <v>1</v>
      </c>
    </row>
    <row r="197" spans="1:10">
      <c r="A197" s="1">
        <v>18373357</v>
      </c>
      <c r="B197" s="1" t="s">
        <v>195</v>
      </c>
      <c r="C197" s="1" t="s">
        <v>398</v>
      </c>
      <c r="D197" s="2">
        <v>43884.7613888889</v>
      </c>
      <c r="E197" s="2">
        <v>43885.4627083333</v>
      </c>
      <c r="F197" s="2">
        <v>43885.4627083333</v>
      </c>
      <c r="G197" s="1">
        <v>100</v>
      </c>
      <c r="H197" s="1">
        <v>6</v>
      </c>
      <c r="I197" s="1">
        <v>6</v>
      </c>
      <c r="J197">
        <f t="shared" ref="J197:J202" si="16">1</f>
        <v>1</v>
      </c>
    </row>
    <row r="198" spans="1:10">
      <c r="A198" s="1">
        <v>18373358</v>
      </c>
      <c r="B198" s="1" t="s">
        <v>265</v>
      </c>
      <c r="C198" s="1" t="s">
        <v>400</v>
      </c>
      <c r="D198" s="2">
        <v>43890.8579166667</v>
      </c>
      <c r="E198" s="2">
        <v>43890.8691087963</v>
      </c>
      <c r="F198" s="2">
        <v>43890.8691087963</v>
      </c>
      <c r="G198" s="1">
        <v>100</v>
      </c>
      <c r="H198" s="1">
        <v>2</v>
      </c>
      <c r="I198" s="1">
        <v>2</v>
      </c>
      <c r="J198">
        <f t="shared" si="16"/>
        <v>1</v>
      </c>
    </row>
    <row r="199" spans="1:10">
      <c r="A199" s="1">
        <v>18373360</v>
      </c>
      <c r="B199" s="1" t="s">
        <v>22</v>
      </c>
      <c r="C199" s="1" t="s">
        <v>392</v>
      </c>
      <c r="D199" s="2">
        <v>43875.7382407407</v>
      </c>
      <c r="E199" s="2">
        <v>43875.7785763889</v>
      </c>
      <c r="F199" s="2">
        <v>43875.7785763889</v>
      </c>
      <c r="G199" s="1">
        <v>100</v>
      </c>
      <c r="H199" s="1">
        <v>3</v>
      </c>
      <c r="I199" s="1">
        <v>3</v>
      </c>
      <c r="J199">
        <f t="shared" si="16"/>
        <v>1</v>
      </c>
    </row>
    <row r="200" spans="1:10">
      <c r="A200" s="1">
        <v>18373366</v>
      </c>
      <c r="B200" s="1" t="s">
        <v>171</v>
      </c>
      <c r="C200" s="1" t="s">
        <v>397</v>
      </c>
      <c r="D200" s="2">
        <v>43879.6519097222</v>
      </c>
      <c r="E200" s="2">
        <v>43879.6642592593</v>
      </c>
      <c r="F200" s="2">
        <v>43879.6642592593</v>
      </c>
      <c r="G200" s="1">
        <v>100</v>
      </c>
      <c r="H200" s="1">
        <v>2</v>
      </c>
      <c r="I200" s="1">
        <v>2</v>
      </c>
      <c r="J200">
        <f t="shared" si="16"/>
        <v>1</v>
      </c>
    </row>
    <row r="201" spans="1:10">
      <c r="A201" s="1">
        <v>18373368</v>
      </c>
      <c r="B201" s="1" t="s">
        <v>229</v>
      </c>
      <c r="C201" s="1" t="s">
        <v>397</v>
      </c>
      <c r="D201" s="2">
        <v>43899.6011921296</v>
      </c>
      <c r="E201" s="2">
        <v>43899.6505902778</v>
      </c>
      <c r="F201" s="2">
        <v>43899.6505902778</v>
      </c>
      <c r="G201" s="1">
        <v>100</v>
      </c>
      <c r="H201" s="1">
        <v>4</v>
      </c>
      <c r="I201" s="1">
        <v>4</v>
      </c>
      <c r="J201">
        <f t="shared" si="16"/>
        <v>1</v>
      </c>
    </row>
    <row r="202" spans="1:10">
      <c r="A202" s="1">
        <v>18373377</v>
      </c>
      <c r="B202" s="1" t="s">
        <v>55</v>
      </c>
      <c r="C202" s="1" t="s">
        <v>398</v>
      </c>
      <c r="D202" s="2">
        <v>43883.7072222222</v>
      </c>
      <c r="E202" s="2">
        <v>43883.7072222222</v>
      </c>
      <c r="F202" s="2">
        <v>43883.7396412037</v>
      </c>
      <c r="G202" s="1">
        <v>100</v>
      </c>
      <c r="H202" s="1">
        <v>1</v>
      </c>
      <c r="I202" s="1">
        <v>2</v>
      </c>
      <c r="J202">
        <f t="shared" si="16"/>
        <v>1</v>
      </c>
    </row>
    <row r="203" spans="1:10">
      <c r="A203" s="1">
        <v>18373384</v>
      </c>
      <c r="B203" s="1" t="s">
        <v>319</v>
      </c>
      <c r="C203" s="1" t="s">
        <v>397</v>
      </c>
      <c r="D203" s="1"/>
      <c r="E203" s="1"/>
      <c r="F203" s="1"/>
      <c r="G203" s="1"/>
      <c r="H203" s="1"/>
      <c r="I203" s="1"/>
      <c r="J203">
        <f>0</f>
        <v>0</v>
      </c>
    </row>
    <row r="204" spans="1:10">
      <c r="A204" s="1">
        <v>18373388</v>
      </c>
      <c r="B204" s="1" t="s">
        <v>260</v>
      </c>
      <c r="C204" s="1" t="s">
        <v>398</v>
      </c>
      <c r="D204" s="2">
        <v>43883.6276273148</v>
      </c>
      <c r="E204" s="2">
        <v>43883.742025463</v>
      </c>
      <c r="F204" s="2">
        <v>43883.742025463</v>
      </c>
      <c r="G204" s="1">
        <v>100</v>
      </c>
      <c r="H204" s="1">
        <v>7</v>
      </c>
      <c r="I204" s="1">
        <v>7</v>
      </c>
      <c r="J204">
        <f t="shared" ref="J204:J213" si="17">1</f>
        <v>1</v>
      </c>
    </row>
    <row r="205" spans="1:10">
      <c r="A205" s="1">
        <v>18373391</v>
      </c>
      <c r="B205" s="1" t="s">
        <v>167</v>
      </c>
      <c r="C205" s="1" t="s">
        <v>400</v>
      </c>
      <c r="D205" s="2">
        <v>43882.7206944444</v>
      </c>
      <c r="E205" s="2">
        <v>43882.7991898148</v>
      </c>
      <c r="F205" s="2">
        <v>43882.7991898148</v>
      </c>
      <c r="G205" s="1">
        <v>98</v>
      </c>
      <c r="H205" s="1">
        <v>4</v>
      </c>
      <c r="I205" s="1">
        <v>4</v>
      </c>
      <c r="J205">
        <f t="shared" si="17"/>
        <v>1</v>
      </c>
    </row>
    <row r="206" spans="1:10">
      <c r="A206" s="1">
        <v>18373392</v>
      </c>
      <c r="B206" s="1" t="s">
        <v>174</v>
      </c>
      <c r="C206" s="1" t="s">
        <v>398</v>
      </c>
      <c r="D206" s="2">
        <v>43882.6109490741</v>
      </c>
      <c r="E206" s="2">
        <v>43882.6109490741</v>
      </c>
      <c r="F206" s="2">
        <v>43882.6227314815</v>
      </c>
      <c r="G206" s="1">
        <v>100</v>
      </c>
      <c r="H206" s="1">
        <v>1</v>
      </c>
      <c r="I206" s="1">
        <v>2</v>
      </c>
      <c r="J206">
        <f t="shared" si="17"/>
        <v>1</v>
      </c>
    </row>
    <row r="207" spans="1:10">
      <c r="A207" s="1">
        <v>18373404</v>
      </c>
      <c r="B207" s="1" t="s">
        <v>130</v>
      </c>
      <c r="C207" s="1" t="s">
        <v>400</v>
      </c>
      <c r="D207" s="2">
        <v>43875.8709259259</v>
      </c>
      <c r="E207" s="2">
        <v>43875.8709259259</v>
      </c>
      <c r="F207" s="2">
        <v>43875.8709259259</v>
      </c>
      <c r="G207" s="1">
        <v>100</v>
      </c>
      <c r="H207" s="1">
        <v>1</v>
      </c>
      <c r="I207" s="1">
        <v>1</v>
      </c>
      <c r="J207">
        <f t="shared" si="17"/>
        <v>1</v>
      </c>
    </row>
    <row r="208" spans="1:10">
      <c r="A208" s="1">
        <v>18373407</v>
      </c>
      <c r="B208" s="1" t="s">
        <v>185</v>
      </c>
      <c r="C208" s="1" t="s">
        <v>400</v>
      </c>
      <c r="D208" s="2">
        <v>43885.7809143519</v>
      </c>
      <c r="E208" s="2">
        <v>43885.7809143519</v>
      </c>
      <c r="F208" s="2">
        <v>43885.7809143519</v>
      </c>
      <c r="G208" s="1">
        <v>100</v>
      </c>
      <c r="H208" s="1">
        <v>1</v>
      </c>
      <c r="I208" s="1">
        <v>1</v>
      </c>
      <c r="J208">
        <f t="shared" si="17"/>
        <v>1</v>
      </c>
    </row>
    <row r="209" spans="1:10">
      <c r="A209" s="1">
        <v>18373414</v>
      </c>
      <c r="B209" s="1" t="s">
        <v>196</v>
      </c>
      <c r="C209" s="1" t="s">
        <v>398</v>
      </c>
      <c r="D209" s="2">
        <v>43878.6797800926</v>
      </c>
      <c r="E209" s="2">
        <v>43878.6797800926</v>
      </c>
      <c r="F209" s="2">
        <v>43878.6797800926</v>
      </c>
      <c r="G209" s="1">
        <v>100</v>
      </c>
      <c r="H209" s="1">
        <v>1</v>
      </c>
      <c r="I209" s="1">
        <v>1</v>
      </c>
      <c r="J209">
        <f t="shared" si="17"/>
        <v>1</v>
      </c>
    </row>
    <row r="210" spans="1:10">
      <c r="A210" s="1">
        <v>18373420</v>
      </c>
      <c r="B210" s="1" t="s">
        <v>216</v>
      </c>
      <c r="C210" s="1" t="s">
        <v>398</v>
      </c>
      <c r="D210" s="2">
        <v>43876.8856134259</v>
      </c>
      <c r="E210" s="2">
        <v>43876.9413310185</v>
      </c>
      <c r="F210" s="2">
        <v>43876.9526157407</v>
      </c>
      <c r="G210" s="1">
        <v>100</v>
      </c>
      <c r="H210" s="1">
        <v>4</v>
      </c>
      <c r="I210" s="1">
        <v>5</v>
      </c>
      <c r="J210">
        <f t="shared" si="17"/>
        <v>1</v>
      </c>
    </row>
    <row r="211" spans="1:10">
      <c r="A211" s="1">
        <v>18373425</v>
      </c>
      <c r="B211" s="1" t="s">
        <v>224</v>
      </c>
      <c r="C211" s="1" t="s">
        <v>400</v>
      </c>
      <c r="D211" s="2">
        <v>43881.7802199074</v>
      </c>
      <c r="E211" s="2">
        <v>43881.7802199074</v>
      </c>
      <c r="F211" s="2">
        <v>43881.7802199074</v>
      </c>
      <c r="G211" s="1">
        <v>100</v>
      </c>
      <c r="H211" s="1">
        <v>1</v>
      </c>
      <c r="I211" s="1">
        <v>1</v>
      </c>
      <c r="J211">
        <f t="shared" si="17"/>
        <v>1</v>
      </c>
    </row>
    <row r="212" spans="1:10">
      <c r="A212" s="1">
        <v>18373434</v>
      </c>
      <c r="B212" s="1" t="s">
        <v>146</v>
      </c>
      <c r="C212" s="1" t="s">
        <v>397</v>
      </c>
      <c r="D212" s="2">
        <v>43882.8820601852</v>
      </c>
      <c r="E212" s="2">
        <v>43882.9759953704</v>
      </c>
      <c r="F212" s="2">
        <v>43882.9759953704</v>
      </c>
      <c r="G212" s="1">
        <v>80</v>
      </c>
      <c r="H212" s="1">
        <v>2</v>
      </c>
      <c r="I212" s="1">
        <v>2</v>
      </c>
      <c r="J212">
        <f t="shared" si="17"/>
        <v>1</v>
      </c>
    </row>
    <row r="213" spans="1:10">
      <c r="A213" s="1">
        <v>18373436</v>
      </c>
      <c r="B213" s="1" t="s">
        <v>86</v>
      </c>
      <c r="C213" s="1" t="s">
        <v>397</v>
      </c>
      <c r="D213" s="2">
        <v>43879.8397685185</v>
      </c>
      <c r="E213" s="2">
        <v>43879.8709143518</v>
      </c>
      <c r="F213" s="2">
        <v>43879.8709143518</v>
      </c>
      <c r="G213" s="1">
        <v>100</v>
      </c>
      <c r="H213" s="1">
        <v>2</v>
      </c>
      <c r="I213" s="1">
        <v>2</v>
      </c>
      <c r="J213">
        <f t="shared" si="17"/>
        <v>1</v>
      </c>
    </row>
    <row r="214" spans="1:10">
      <c r="A214" s="1">
        <v>18373439</v>
      </c>
      <c r="B214" s="1" t="s">
        <v>242</v>
      </c>
      <c r="C214" s="1" t="s">
        <v>392</v>
      </c>
      <c r="D214" s="2">
        <v>43881.8010532407</v>
      </c>
      <c r="E214" s="2">
        <v>43881.9535300926</v>
      </c>
      <c r="F214" s="2">
        <v>43881.9535300926</v>
      </c>
      <c r="G214" s="1">
        <v>100</v>
      </c>
      <c r="H214" s="1">
        <v>8</v>
      </c>
      <c r="I214" s="1">
        <v>8</v>
      </c>
      <c r="J214">
        <f t="shared" ref="J214:J223" si="18">1</f>
        <v>1</v>
      </c>
    </row>
    <row r="215" spans="1:10">
      <c r="A215" s="1">
        <v>18373441</v>
      </c>
      <c r="B215" s="1" t="s">
        <v>143</v>
      </c>
      <c r="C215" s="1" t="s">
        <v>397</v>
      </c>
      <c r="D215" s="2">
        <v>43884.7301388889</v>
      </c>
      <c r="E215" s="2">
        <v>43884.8068402778</v>
      </c>
      <c r="F215" s="2">
        <v>43884.8068402778</v>
      </c>
      <c r="G215" s="1">
        <v>100</v>
      </c>
      <c r="H215" s="1">
        <v>4</v>
      </c>
      <c r="I215" s="1">
        <v>4</v>
      </c>
      <c r="J215">
        <f t="shared" si="18"/>
        <v>1</v>
      </c>
    </row>
    <row r="216" spans="1:10">
      <c r="A216" s="1">
        <v>18373442</v>
      </c>
      <c r="B216" s="1" t="s">
        <v>31</v>
      </c>
      <c r="C216" s="1" t="s">
        <v>392</v>
      </c>
      <c r="D216" s="2">
        <v>43874.9722685185</v>
      </c>
      <c r="E216" s="2">
        <v>43875.045787037</v>
      </c>
      <c r="F216" s="2">
        <v>43875.045787037</v>
      </c>
      <c r="G216" s="1">
        <v>100</v>
      </c>
      <c r="H216" s="1">
        <v>4</v>
      </c>
      <c r="I216" s="1">
        <v>4</v>
      </c>
      <c r="J216">
        <f t="shared" si="18"/>
        <v>1</v>
      </c>
    </row>
    <row r="217" spans="1:10">
      <c r="A217" s="1">
        <v>18373444</v>
      </c>
      <c r="B217" s="1" t="s">
        <v>57</v>
      </c>
      <c r="C217" s="1" t="s">
        <v>393</v>
      </c>
      <c r="D217" s="2">
        <v>43876.9611921296</v>
      </c>
      <c r="E217" s="2">
        <v>43877.015787037</v>
      </c>
      <c r="F217" s="2">
        <v>43877.015787037</v>
      </c>
      <c r="G217" s="1">
        <v>100</v>
      </c>
      <c r="H217" s="1">
        <v>2</v>
      </c>
      <c r="I217" s="1">
        <v>2</v>
      </c>
      <c r="J217">
        <f t="shared" si="18"/>
        <v>1</v>
      </c>
    </row>
    <row r="218" spans="1:10">
      <c r="A218" s="1">
        <v>18373447</v>
      </c>
      <c r="B218" s="1" t="s">
        <v>165</v>
      </c>
      <c r="C218" s="1" t="s">
        <v>398</v>
      </c>
      <c r="D218" s="2">
        <v>43875.8974537037</v>
      </c>
      <c r="E218" s="2">
        <v>43876.0356828704</v>
      </c>
      <c r="F218" s="2">
        <v>43876.0356828704</v>
      </c>
      <c r="G218" s="1">
        <v>100</v>
      </c>
      <c r="H218" s="1">
        <v>4</v>
      </c>
      <c r="I218" s="1">
        <v>4</v>
      </c>
      <c r="J218">
        <f t="shared" si="18"/>
        <v>1</v>
      </c>
    </row>
    <row r="219" spans="1:10">
      <c r="A219" s="1">
        <v>18373448</v>
      </c>
      <c r="B219" s="1" t="s">
        <v>249</v>
      </c>
      <c r="C219" s="1" t="s">
        <v>397</v>
      </c>
      <c r="D219" s="2">
        <v>43879.7800115741</v>
      </c>
      <c r="E219" s="2">
        <v>43879.7800115741</v>
      </c>
      <c r="F219" s="2">
        <v>43879.7800115741</v>
      </c>
      <c r="G219" s="1">
        <v>100</v>
      </c>
      <c r="H219" s="1">
        <v>1</v>
      </c>
      <c r="I219" s="1">
        <v>1</v>
      </c>
      <c r="J219">
        <f t="shared" si="18"/>
        <v>1</v>
      </c>
    </row>
    <row r="220" spans="1:10">
      <c r="A220" s="1">
        <v>18373461</v>
      </c>
      <c r="B220" s="1" t="s">
        <v>155</v>
      </c>
      <c r="C220" s="1" t="s">
        <v>393</v>
      </c>
      <c r="D220" s="2">
        <v>43884.9359837963</v>
      </c>
      <c r="E220" s="2">
        <v>43884.9359837963</v>
      </c>
      <c r="F220" s="2">
        <v>43884.9359837963</v>
      </c>
      <c r="G220" s="1">
        <v>100</v>
      </c>
      <c r="H220" s="1">
        <v>1</v>
      </c>
      <c r="I220" s="1">
        <v>1</v>
      </c>
      <c r="J220">
        <f t="shared" si="18"/>
        <v>1</v>
      </c>
    </row>
    <row r="221" spans="1:10">
      <c r="A221" s="1">
        <v>18373462</v>
      </c>
      <c r="B221" s="1" t="s">
        <v>209</v>
      </c>
      <c r="C221" s="1" t="s">
        <v>393</v>
      </c>
      <c r="D221" s="2">
        <v>43885.7148032407</v>
      </c>
      <c r="E221" s="2">
        <v>43885.7148032407</v>
      </c>
      <c r="F221" s="2">
        <v>43885.7148032407</v>
      </c>
      <c r="G221" s="1">
        <v>94</v>
      </c>
      <c r="H221" s="1">
        <v>1</v>
      </c>
      <c r="I221" s="1">
        <v>1</v>
      </c>
      <c r="J221">
        <f t="shared" si="18"/>
        <v>1</v>
      </c>
    </row>
    <row r="222" spans="1:10">
      <c r="A222" s="1">
        <v>18373463</v>
      </c>
      <c r="B222" s="1" t="s">
        <v>87</v>
      </c>
      <c r="C222" s="1" t="s">
        <v>400</v>
      </c>
      <c r="D222" s="2">
        <v>43875.8349421296</v>
      </c>
      <c r="E222" s="2">
        <v>43876.0148958333</v>
      </c>
      <c r="F222" s="2">
        <v>43876.0148958333</v>
      </c>
      <c r="G222" s="1">
        <v>100</v>
      </c>
      <c r="H222" s="1">
        <v>3</v>
      </c>
      <c r="I222" s="1">
        <v>3</v>
      </c>
      <c r="J222">
        <f t="shared" si="18"/>
        <v>1</v>
      </c>
    </row>
    <row r="223" spans="1:10">
      <c r="A223" s="1">
        <v>18373464</v>
      </c>
      <c r="B223" s="1" t="s">
        <v>176</v>
      </c>
      <c r="C223" s="1" t="s">
        <v>398</v>
      </c>
      <c r="D223" s="2">
        <v>43882.8905439815</v>
      </c>
      <c r="E223" s="2">
        <v>43882.9044560185</v>
      </c>
      <c r="F223" s="2">
        <v>43882.9044560185</v>
      </c>
      <c r="G223" s="1">
        <v>100</v>
      </c>
      <c r="H223" s="1">
        <v>2</v>
      </c>
      <c r="I223" s="1">
        <v>2</v>
      </c>
      <c r="J223">
        <f t="shared" si="18"/>
        <v>1</v>
      </c>
    </row>
    <row r="224" spans="1:10">
      <c r="A224" s="1">
        <v>18373466</v>
      </c>
      <c r="B224" s="1" t="s">
        <v>289</v>
      </c>
      <c r="C224" s="1" t="s">
        <v>392</v>
      </c>
      <c r="D224" s="1"/>
      <c r="E224" s="1"/>
      <c r="F224" s="1"/>
      <c r="G224" s="1"/>
      <c r="H224" s="1"/>
      <c r="I224" s="1"/>
      <c r="J224">
        <f>0</f>
        <v>0</v>
      </c>
    </row>
    <row r="225" spans="1:10">
      <c r="A225" s="1">
        <v>18373477</v>
      </c>
      <c r="B225" s="1" t="s">
        <v>135</v>
      </c>
      <c r="C225" s="1" t="s">
        <v>398</v>
      </c>
      <c r="D225" s="2">
        <v>43875.8344791667</v>
      </c>
      <c r="E225" s="2">
        <v>43876.4317824074</v>
      </c>
      <c r="F225" s="2">
        <v>43876.4317824074</v>
      </c>
      <c r="G225" s="1">
        <v>100</v>
      </c>
      <c r="H225" s="1">
        <v>4</v>
      </c>
      <c r="I225" s="1">
        <v>4</v>
      </c>
      <c r="J225">
        <f t="shared" ref="J225:J234" si="19">1</f>
        <v>1</v>
      </c>
    </row>
    <row r="226" spans="1:10">
      <c r="A226" s="1">
        <v>18373480</v>
      </c>
      <c r="B226" s="1" t="s">
        <v>226</v>
      </c>
      <c r="C226" s="1" t="s">
        <v>398</v>
      </c>
      <c r="D226" s="2">
        <v>43879.5872685185</v>
      </c>
      <c r="E226" s="2">
        <v>43879.6683912037</v>
      </c>
      <c r="F226" s="2">
        <v>43879.6683912037</v>
      </c>
      <c r="G226" s="1">
        <v>100</v>
      </c>
      <c r="H226" s="1">
        <v>3</v>
      </c>
      <c r="I226" s="1">
        <v>3</v>
      </c>
      <c r="J226">
        <f t="shared" si="19"/>
        <v>1</v>
      </c>
    </row>
    <row r="227" spans="1:10">
      <c r="A227" s="1">
        <v>18373482</v>
      </c>
      <c r="B227" s="1" t="s">
        <v>32</v>
      </c>
      <c r="C227" s="1" t="s">
        <v>392</v>
      </c>
      <c r="D227" s="2">
        <v>43877.0309837963</v>
      </c>
      <c r="E227" s="2">
        <v>43877.5225578704</v>
      </c>
      <c r="F227" s="2">
        <v>43877.5225578704</v>
      </c>
      <c r="G227" s="1">
        <v>100</v>
      </c>
      <c r="H227" s="1">
        <v>5</v>
      </c>
      <c r="I227" s="1">
        <v>5</v>
      </c>
      <c r="J227">
        <f t="shared" si="19"/>
        <v>1</v>
      </c>
    </row>
    <row r="228" spans="1:10">
      <c r="A228" s="1">
        <v>18373483</v>
      </c>
      <c r="B228" s="1" t="s">
        <v>119</v>
      </c>
      <c r="C228" s="1" t="s">
        <v>392</v>
      </c>
      <c r="D228" s="2">
        <v>43884.878900463</v>
      </c>
      <c r="E228" s="2">
        <v>43885.0095601852</v>
      </c>
      <c r="F228" s="2">
        <v>43885.0095601852</v>
      </c>
      <c r="G228" s="1">
        <v>100</v>
      </c>
      <c r="H228" s="1">
        <v>6</v>
      </c>
      <c r="I228" s="1">
        <v>6</v>
      </c>
      <c r="J228">
        <f t="shared" si="19"/>
        <v>1</v>
      </c>
    </row>
    <row r="229" spans="1:10">
      <c r="A229" s="1">
        <v>18373487</v>
      </c>
      <c r="B229" s="1" t="s">
        <v>132</v>
      </c>
      <c r="C229" s="1" t="s">
        <v>400</v>
      </c>
      <c r="D229" s="2">
        <v>43875.0113657407</v>
      </c>
      <c r="E229" s="2">
        <v>43875.8471990741</v>
      </c>
      <c r="F229" s="2">
        <v>43875.8609143519</v>
      </c>
      <c r="G229" s="1">
        <v>100</v>
      </c>
      <c r="H229" s="1">
        <v>8</v>
      </c>
      <c r="I229" s="1">
        <v>9</v>
      </c>
      <c r="J229">
        <f t="shared" si="19"/>
        <v>1</v>
      </c>
    </row>
    <row r="230" spans="1:10">
      <c r="A230" s="1">
        <v>18373488</v>
      </c>
      <c r="B230" s="1" t="s">
        <v>88</v>
      </c>
      <c r="C230" s="1" t="s">
        <v>400</v>
      </c>
      <c r="D230" s="2">
        <v>43883.4782175926</v>
      </c>
      <c r="E230" s="2">
        <v>43883.4782175926</v>
      </c>
      <c r="F230" s="2">
        <v>43883.4782175926</v>
      </c>
      <c r="G230" s="1">
        <v>100</v>
      </c>
      <c r="H230" s="1">
        <v>1</v>
      </c>
      <c r="I230" s="1">
        <v>1</v>
      </c>
      <c r="J230">
        <f t="shared" si="19"/>
        <v>1</v>
      </c>
    </row>
    <row r="231" spans="1:10">
      <c r="A231" s="1">
        <v>18373489</v>
      </c>
      <c r="B231" s="1" t="s">
        <v>160</v>
      </c>
      <c r="C231" s="1" t="s">
        <v>392</v>
      </c>
      <c r="D231" s="2">
        <v>43877.4775347222</v>
      </c>
      <c r="E231" s="2">
        <v>43877.4775347222</v>
      </c>
      <c r="F231" s="2">
        <v>43877.4775347222</v>
      </c>
      <c r="G231" s="1">
        <v>100</v>
      </c>
      <c r="H231" s="1">
        <v>1</v>
      </c>
      <c r="I231" s="1">
        <v>1</v>
      </c>
      <c r="J231">
        <f t="shared" si="19"/>
        <v>1</v>
      </c>
    </row>
    <row r="232" spans="1:10">
      <c r="A232" s="1">
        <v>18373494</v>
      </c>
      <c r="B232" s="1" t="s">
        <v>21</v>
      </c>
      <c r="C232" s="1" t="s">
        <v>392</v>
      </c>
      <c r="D232" s="2">
        <v>43875.5121180556</v>
      </c>
      <c r="E232" s="2">
        <v>43875.6827662037</v>
      </c>
      <c r="F232" s="2">
        <v>43878.8601967593</v>
      </c>
      <c r="G232" s="1">
        <v>100</v>
      </c>
      <c r="H232" s="1">
        <v>6</v>
      </c>
      <c r="I232" s="1">
        <v>7</v>
      </c>
      <c r="J232">
        <f t="shared" si="19"/>
        <v>1</v>
      </c>
    </row>
    <row r="233" spans="1:10">
      <c r="A233" s="1">
        <v>18373502</v>
      </c>
      <c r="B233" s="1" t="s">
        <v>62</v>
      </c>
      <c r="C233" s="1" t="s">
        <v>392</v>
      </c>
      <c r="D233" s="2">
        <v>43878.9701157407</v>
      </c>
      <c r="E233" s="2">
        <v>43878.9701157407</v>
      </c>
      <c r="F233" s="2">
        <v>43878.9701157407</v>
      </c>
      <c r="G233" s="1">
        <v>100</v>
      </c>
      <c r="H233" s="1">
        <v>1</v>
      </c>
      <c r="I233" s="1">
        <v>1</v>
      </c>
      <c r="J233">
        <f t="shared" si="19"/>
        <v>1</v>
      </c>
    </row>
    <row r="234" spans="1:10">
      <c r="A234" s="1">
        <v>18373513</v>
      </c>
      <c r="B234" s="1" t="s">
        <v>248</v>
      </c>
      <c r="C234" s="1" t="s">
        <v>392</v>
      </c>
      <c r="D234" s="2">
        <v>43884.5075231481</v>
      </c>
      <c r="E234" s="2">
        <v>43884.6558101852</v>
      </c>
      <c r="F234" s="2">
        <v>43884.6850231482</v>
      </c>
      <c r="G234" s="1">
        <v>100</v>
      </c>
      <c r="H234" s="1">
        <v>2</v>
      </c>
      <c r="I234" s="1">
        <v>4</v>
      </c>
      <c r="J234">
        <f t="shared" si="19"/>
        <v>1</v>
      </c>
    </row>
    <row r="235" spans="1:10">
      <c r="A235" s="1">
        <v>18373515</v>
      </c>
      <c r="B235" s="1" t="s">
        <v>112</v>
      </c>
      <c r="C235" s="1" t="s">
        <v>400</v>
      </c>
      <c r="D235" s="2">
        <v>43876.7960185185</v>
      </c>
      <c r="E235" s="2">
        <v>43876.8160648148</v>
      </c>
      <c r="F235" s="2">
        <v>43876.8160648148</v>
      </c>
      <c r="G235" s="1">
        <v>100</v>
      </c>
      <c r="H235" s="1">
        <v>2</v>
      </c>
      <c r="I235" s="1">
        <v>2</v>
      </c>
      <c r="J235">
        <f t="shared" ref="J235:J244" si="20">1</f>
        <v>1</v>
      </c>
    </row>
    <row r="236" spans="1:10">
      <c r="A236" s="1">
        <v>18373519</v>
      </c>
      <c r="B236" s="1" t="s">
        <v>128</v>
      </c>
      <c r="C236" s="1" t="s">
        <v>393</v>
      </c>
      <c r="D236" s="2">
        <v>43875.6066203704</v>
      </c>
      <c r="E236" s="2">
        <v>43875.6701851852</v>
      </c>
      <c r="F236" s="2">
        <v>43875.6701851852</v>
      </c>
      <c r="G236" s="1">
        <v>100</v>
      </c>
      <c r="H236" s="1">
        <v>5</v>
      </c>
      <c r="I236" s="1">
        <v>5</v>
      </c>
      <c r="J236">
        <f t="shared" si="20"/>
        <v>1</v>
      </c>
    </row>
    <row r="237" spans="1:10">
      <c r="A237" s="1">
        <v>18373520</v>
      </c>
      <c r="B237" s="1" t="s">
        <v>127</v>
      </c>
      <c r="C237" s="1" t="s">
        <v>392</v>
      </c>
      <c r="D237" s="2">
        <v>43876.9207175926</v>
      </c>
      <c r="E237" s="2">
        <v>43877.4931597222</v>
      </c>
      <c r="F237" s="2">
        <v>43877.4931597222</v>
      </c>
      <c r="G237" s="1">
        <v>100</v>
      </c>
      <c r="H237" s="1">
        <v>2</v>
      </c>
      <c r="I237" s="1">
        <v>2</v>
      </c>
      <c r="J237">
        <f t="shared" si="20"/>
        <v>1</v>
      </c>
    </row>
    <row r="238" spans="1:10">
      <c r="A238" s="1">
        <v>18373521</v>
      </c>
      <c r="B238" s="1" t="s">
        <v>255</v>
      </c>
      <c r="C238" s="1" t="s">
        <v>392</v>
      </c>
      <c r="D238" s="2">
        <v>43880.8705092593</v>
      </c>
      <c r="E238" s="2">
        <v>43880.9592592593</v>
      </c>
      <c r="F238" s="2">
        <v>43880.9592592593</v>
      </c>
      <c r="G238" s="1">
        <v>100</v>
      </c>
      <c r="H238" s="1">
        <v>4</v>
      </c>
      <c r="I238" s="1">
        <v>4</v>
      </c>
      <c r="J238">
        <f t="shared" si="20"/>
        <v>1</v>
      </c>
    </row>
    <row r="239" spans="1:10">
      <c r="A239" s="1">
        <v>18373528</v>
      </c>
      <c r="B239" s="1" t="s">
        <v>96</v>
      </c>
      <c r="C239" s="1" t="s">
        <v>400</v>
      </c>
      <c r="D239" s="2">
        <v>43875.8807407407</v>
      </c>
      <c r="E239" s="2">
        <v>43879.4034490741</v>
      </c>
      <c r="F239" s="2">
        <v>43884.9300810185</v>
      </c>
      <c r="G239" s="1">
        <v>100</v>
      </c>
      <c r="H239" s="1">
        <v>5</v>
      </c>
      <c r="I239" s="1">
        <v>7</v>
      </c>
      <c r="J239">
        <f t="shared" si="20"/>
        <v>1</v>
      </c>
    </row>
    <row r="240" spans="1:10">
      <c r="A240" s="1">
        <v>18373531</v>
      </c>
      <c r="B240" s="1" t="s">
        <v>46</v>
      </c>
      <c r="C240" s="1" t="s">
        <v>392</v>
      </c>
      <c r="D240" s="2">
        <v>43878.7111458333</v>
      </c>
      <c r="E240" s="2">
        <v>43878.7342361111</v>
      </c>
      <c r="F240" s="2">
        <v>43878.7342361111</v>
      </c>
      <c r="G240" s="1">
        <v>100</v>
      </c>
      <c r="H240" s="1">
        <v>3</v>
      </c>
      <c r="I240" s="1">
        <v>3</v>
      </c>
      <c r="J240">
        <f t="shared" si="20"/>
        <v>1</v>
      </c>
    </row>
    <row r="241" spans="1:10">
      <c r="A241" s="1">
        <v>18373541</v>
      </c>
      <c r="B241" s="1" t="s">
        <v>125</v>
      </c>
      <c r="C241" s="1" t="s">
        <v>393</v>
      </c>
      <c r="D241" s="2">
        <v>43877.5491319444</v>
      </c>
      <c r="E241" s="2">
        <v>43877.5491319444</v>
      </c>
      <c r="F241" s="2">
        <v>43877.5491319444</v>
      </c>
      <c r="G241" s="1">
        <v>100</v>
      </c>
      <c r="H241" s="1">
        <v>1</v>
      </c>
      <c r="I241" s="1">
        <v>1</v>
      </c>
      <c r="J241">
        <f t="shared" si="20"/>
        <v>1</v>
      </c>
    </row>
    <row r="242" spans="1:10">
      <c r="A242" s="1">
        <v>18373542</v>
      </c>
      <c r="B242" s="1" t="s">
        <v>177</v>
      </c>
      <c r="C242" s="1" t="s">
        <v>400</v>
      </c>
      <c r="D242" s="2">
        <v>43878.7101851852</v>
      </c>
      <c r="E242" s="2">
        <v>43878.7101851852</v>
      </c>
      <c r="F242" s="2">
        <v>43878.7101851852</v>
      </c>
      <c r="G242" s="1">
        <v>100</v>
      </c>
      <c r="H242" s="1">
        <v>1</v>
      </c>
      <c r="I242" s="1">
        <v>1</v>
      </c>
      <c r="J242">
        <f t="shared" si="20"/>
        <v>1</v>
      </c>
    </row>
    <row r="243" spans="1:10">
      <c r="A243" s="1">
        <v>18373546</v>
      </c>
      <c r="B243" s="1" t="s">
        <v>120</v>
      </c>
      <c r="C243" s="1" t="s">
        <v>398</v>
      </c>
      <c r="D243" s="2">
        <v>43877.9887384259</v>
      </c>
      <c r="E243" s="2">
        <v>43878.0313657407</v>
      </c>
      <c r="F243" s="2">
        <v>43878.8903240741</v>
      </c>
      <c r="G243" s="1">
        <v>100</v>
      </c>
      <c r="H243" s="1">
        <v>3</v>
      </c>
      <c r="I243" s="1">
        <v>4</v>
      </c>
      <c r="J243">
        <f t="shared" si="20"/>
        <v>1</v>
      </c>
    </row>
    <row r="244" spans="1:10">
      <c r="A244" s="1">
        <v>18373552</v>
      </c>
      <c r="B244" s="1" t="s">
        <v>181</v>
      </c>
      <c r="C244" s="1" t="s">
        <v>398</v>
      </c>
      <c r="D244" s="2">
        <v>43879.5805787037</v>
      </c>
      <c r="E244" s="2">
        <v>43879.5805787037</v>
      </c>
      <c r="F244" s="2">
        <v>43879.5805787037</v>
      </c>
      <c r="G244" s="1">
        <v>100</v>
      </c>
      <c r="H244" s="1">
        <v>1</v>
      </c>
      <c r="I244" s="1">
        <v>1</v>
      </c>
      <c r="J244">
        <f t="shared" si="20"/>
        <v>1</v>
      </c>
    </row>
    <row r="245" spans="1:10">
      <c r="A245" s="1">
        <v>18373556</v>
      </c>
      <c r="B245" s="1" t="s">
        <v>221</v>
      </c>
      <c r="C245" s="1" t="s">
        <v>397</v>
      </c>
      <c r="D245" s="2">
        <v>43899.8409837963</v>
      </c>
      <c r="E245" s="2">
        <v>43899.8713310185</v>
      </c>
      <c r="F245" s="2">
        <v>43899.8713310185</v>
      </c>
      <c r="G245" s="1">
        <v>100</v>
      </c>
      <c r="H245" s="1">
        <v>3</v>
      </c>
      <c r="I245" s="1">
        <v>3</v>
      </c>
      <c r="J245">
        <f t="shared" ref="J245:J254" si="21">1</f>
        <v>1</v>
      </c>
    </row>
    <row r="246" spans="1:10">
      <c r="A246" s="1">
        <v>18373560</v>
      </c>
      <c r="B246" s="1" t="s">
        <v>203</v>
      </c>
      <c r="C246" s="1" t="s">
        <v>398</v>
      </c>
      <c r="D246" s="2">
        <v>43882.0112037037</v>
      </c>
      <c r="E246" s="2">
        <v>43882.6383912037</v>
      </c>
      <c r="F246" s="2">
        <v>43882.6383912037</v>
      </c>
      <c r="G246" s="1">
        <v>26</v>
      </c>
      <c r="H246" s="1">
        <v>11</v>
      </c>
      <c r="I246" s="1">
        <v>11</v>
      </c>
      <c r="J246">
        <f t="shared" si="21"/>
        <v>1</v>
      </c>
    </row>
    <row r="247" spans="1:10">
      <c r="A247" s="1">
        <v>18373563</v>
      </c>
      <c r="B247" s="1" t="s">
        <v>70</v>
      </c>
      <c r="C247" s="1" t="s">
        <v>400</v>
      </c>
      <c r="D247" s="2">
        <v>43876.4950347222</v>
      </c>
      <c r="E247" s="2">
        <v>43876.4950347222</v>
      </c>
      <c r="F247" s="2">
        <v>43876.7073842593</v>
      </c>
      <c r="G247" s="1">
        <v>100</v>
      </c>
      <c r="H247" s="1">
        <v>1</v>
      </c>
      <c r="I247" s="1">
        <v>2</v>
      </c>
      <c r="J247">
        <f t="shared" si="21"/>
        <v>1</v>
      </c>
    </row>
    <row r="248" spans="1:10">
      <c r="A248" s="1">
        <v>18373567</v>
      </c>
      <c r="B248" s="1" t="s">
        <v>123</v>
      </c>
      <c r="C248" s="1" t="s">
        <v>400</v>
      </c>
      <c r="D248" s="2">
        <v>43883.5286226852</v>
      </c>
      <c r="E248" s="2">
        <v>43883.8636805556</v>
      </c>
      <c r="F248" s="2">
        <v>43883.8636805556</v>
      </c>
      <c r="G248" s="1">
        <v>100</v>
      </c>
      <c r="H248" s="1">
        <v>3</v>
      </c>
      <c r="I248" s="1">
        <v>3</v>
      </c>
      <c r="J248">
        <f t="shared" si="21"/>
        <v>1</v>
      </c>
    </row>
    <row r="249" spans="1:10">
      <c r="A249" s="1">
        <v>18373575</v>
      </c>
      <c r="B249" s="1" t="s">
        <v>141</v>
      </c>
      <c r="C249" s="1" t="s">
        <v>398</v>
      </c>
      <c r="D249" s="2">
        <v>43879.5335069444</v>
      </c>
      <c r="E249" s="2">
        <v>43879.6006944444</v>
      </c>
      <c r="F249" s="2">
        <v>43879.6006944444</v>
      </c>
      <c r="G249" s="1">
        <v>100</v>
      </c>
      <c r="H249" s="1">
        <v>3</v>
      </c>
      <c r="I249" s="1">
        <v>3</v>
      </c>
      <c r="J249">
        <f t="shared" si="21"/>
        <v>1</v>
      </c>
    </row>
    <row r="250" spans="1:10">
      <c r="A250" s="1">
        <v>18373580</v>
      </c>
      <c r="B250" s="1" t="s">
        <v>56</v>
      </c>
      <c r="C250" s="1" t="s">
        <v>393</v>
      </c>
      <c r="D250" s="2">
        <v>43878.9106134259</v>
      </c>
      <c r="E250" s="2">
        <v>43878.9493981482</v>
      </c>
      <c r="F250" s="2">
        <v>43878.9493981482</v>
      </c>
      <c r="G250" s="1">
        <v>100</v>
      </c>
      <c r="H250" s="1">
        <v>4</v>
      </c>
      <c r="I250" s="1">
        <v>4</v>
      </c>
      <c r="J250">
        <f t="shared" si="21"/>
        <v>1</v>
      </c>
    </row>
    <row r="251" spans="1:10">
      <c r="A251" s="1">
        <v>18373584</v>
      </c>
      <c r="B251" s="1" t="s">
        <v>77</v>
      </c>
      <c r="C251" s="1" t="s">
        <v>400</v>
      </c>
      <c r="D251" s="2">
        <v>43879.462025463</v>
      </c>
      <c r="E251" s="2">
        <v>43879.462025463</v>
      </c>
      <c r="F251" s="2">
        <v>43879.462025463</v>
      </c>
      <c r="G251" s="1">
        <v>100</v>
      </c>
      <c r="H251" s="1">
        <v>1</v>
      </c>
      <c r="I251" s="1">
        <v>1</v>
      </c>
      <c r="J251">
        <f t="shared" si="21"/>
        <v>1</v>
      </c>
    </row>
    <row r="252" spans="1:10">
      <c r="A252" s="1">
        <v>18373589</v>
      </c>
      <c r="B252" s="1" t="s">
        <v>253</v>
      </c>
      <c r="C252" s="1" t="s">
        <v>398</v>
      </c>
      <c r="D252" s="2">
        <v>43900.4033680556</v>
      </c>
      <c r="E252" s="2">
        <v>43900.4138425926</v>
      </c>
      <c r="F252" s="2">
        <v>43900.4138425926</v>
      </c>
      <c r="G252" s="1">
        <v>100</v>
      </c>
      <c r="H252" s="1">
        <v>2</v>
      </c>
      <c r="I252" s="1">
        <v>2</v>
      </c>
      <c r="J252">
        <f t="shared" si="21"/>
        <v>1</v>
      </c>
    </row>
    <row r="253" spans="1:10">
      <c r="A253" s="1">
        <v>18373597</v>
      </c>
      <c r="B253" s="1" t="s">
        <v>106</v>
      </c>
      <c r="C253" s="1" t="s">
        <v>400</v>
      </c>
      <c r="D253" s="2">
        <v>43883.5486921296</v>
      </c>
      <c r="E253" s="2">
        <v>43883.5769212963</v>
      </c>
      <c r="F253" s="2">
        <v>43883.5769212963</v>
      </c>
      <c r="G253" s="1">
        <v>100</v>
      </c>
      <c r="H253" s="1">
        <v>3</v>
      </c>
      <c r="I253" s="1">
        <v>3</v>
      </c>
      <c r="J253">
        <f t="shared" si="21"/>
        <v>1</v>
      </c>
    </row>
    <row r="254" spans="1:10">
      <c r="A254" s="1">
        <v>18373599</v>
      </c>
      <c r="B254" s="1" t="s">
        <v>17</v>
      </c>
      <c r="C254" s="1" t="s">
        <v>393</v>
      </c>
      <c r="D254" s="2">
        <v>43878.7359027778</v>
      </c>
      <c r="E254" s="2">
        <v>43878.804212963</v>
      </c>
      <c r="F254" s="2">
        <v>43878.804212963</v>
      </c>
      <c r="G254" s="1">
        <v>100</v>
      </c>
      <c r="H254" s="1">
        <v>4</v>
      </c>
      <c r="I254" s="1">
        <v>4</v>
      </c>
      <c r="J254">
        <f t="shared" si="21"/>
        <v>1</v>
      </c>
    </row>
    <row r="255" spans="1:10">
      <c r="A255" s="1">
        <v>18373604</v>
      </c>
      <c r="B255" s="1" t="s">
        <v>142</v>
      </c>
      <c r="C255" s="1" t="s">
        <v>392</v>
      </c>
      <c r="D255" s="1"/>
      <c r="E255" s="1"/>
      <c r="F255" s="1"/>
      <c r="G255" s="1"/>
      <c r="H255" s="1"/>
      <c r="I255" s="1"/>
      <c r="J255">
        <f>0</f>
        <v>0</v>
      </c>
    </row>
    <row r="256" spans="1:10">
      <c r="A256" s="1">
        <v>18373610</v>
      </c>
      <c r="B256" s="1" t="s">
        <v>150</v>
      </c>
      <c r="C256" s="1" t="s">
        <v>397</v>
      </c>
      <c r="D256" s="2">
        <v>43880.1309027778</v>
      </c>
      <c r="E256" s="2">
        <v>43880.1309027778</v>
      </c>
      <c r="F256" s="2">
        <v>43880.1309027778</v>
      </c>
      <c r="G256" s="1">
        <v>100</v>
      </c>
      <c r="H256" s="1">
        <v>1</v>
      </c>
      <c r="I256" s="1">
        <v>1</v>
      </c>
      <c r="J256">
        <f t="shared" ref="J256:J265" si="22">1</f>
        <v>1</v>
      </c>
    </row>
    <row r="257" spans="1:10">
      <c r="A257" s="1">
        <v>18373614</v>
      </c>
      <c r="B257" s="1" t="s">
        <v>275</v>
      </c>
      <c r="C257" s="1" t="s">
        <v>398</v>
      </c>
      <c r="D257" s="2">
        <v>43884.9032523148</v>
      </c>
      <c r="E257" s="2">
        <v>43884.9032523148</v>
      </c>
      <c r="F257" s="2">
        <v>43884.9032523148</v>
      </c>
      <c r="G257" s="1">
        <v>96</v>
      </c>
      <c r="H257" s="1">
        <v>1</v>
      </c>
      <c r="I257" s="1">
        <v>1</v>
      </c>
      <c r="J257">
        <f t="shared" si="22"/>
        <v>1</v>
      </c>
    </row>
    <row r="258" spans="1:10">
      <c r="A258" s="1">
        <v>18373622</v>
      </c>
      <c r="B258" s="1" t="s">
        <v>201</v>
      </c>
      <c r="C258" s="1" t="s">
        <v>400</v>
      </c>
      <c r="D258" s="2">
        <v>43876.7566550926</v>
      </c>
      <c r="E258" s="2">
        <v>43876.7566550926</v>
      </c>
      <c r="F258" s="2">
        <v>43876.7566550926</v>
      </c>
      <c r="G258" s="1">
        <v>100</v>
      </c>
      <c r="H258" s="1">
        <v>1</v>
      </c>
      <c r="I258" s="1">
        <v>1</v>
      </c>
      <c r="J258">
        <f t="shared" si="22"/>
        <v>1</v>
      </c>
    </row>
    <row r="259" spans="1:10">
      <c r="A259" s="1">
        <v>18373625</v>
      </c>
      <c r="B259" s="1" t="s">
        <v>59</v>
      </c>
      <c r="C259" s="1" t="s">
        <v>393</v>
      </c>
      <c r="D259" s="2">
        <v>43880.7019907407</v>
      </c>
      <c r="E259" s="2">
        <v>43880.7019907407</v>
      </c>
      <c r="F259" s="2">
        <v>43880.7019907407</v>
      </c>
      <c r="G259" s="1">
        <v>100</v>
      </c>
      <c r="H259" s="1">
        <v>1</v>
      </c>
      <c r="I259" s="1">
        <v>1</v>
      </c>
      <c r="J259">
        <f t="shared" si="22"/>
        <v>1</v>
      </c>
    </row>
    <row r="260" spans="1:10">
      <c r="A260" s="1">
        <v>18373629</v>
      </c>
      <c r="B260" s="1" t="s">
        <v>67</v>
      </c>
      <c r="C260" s="1" t="s">
        <v>392</v>
      </c>
      <c r="D260" s="2">
        <v>43874.8433333333</v>
      </c>
      <c r="E260" s="2">
        <v>43876.4777662037</v>
      </c>
      <c r="F260" s="2">
        <v>43876.4777662037</v>
      </c>
      <c r="G260" s="1">
        <v>100</v>
      </c>
      <c r="H260" s="1">
        <v>4</v>
      </c>
      <c r="I260" s="1">
        <v>4</v>
      </c>
      <c r="J260">
        <f t="shared" si="22"/>
        <v>1</v>
      </c>
    </row>
    <row r="261" spans="1:10">
      <c r="A261" s="1">
        <v>18373631</v>
      </c>
      <c r="B261" s="1" t="s">
        <v>105</v>
      </c>
      <c r="C261" s="1" t="s">
        <v>397</v>
      </c>
      <c r="D261" s="2">
        <v>43875.7124768519</v>
      </c>
      <c r="E261" s="2">
        <v>43875.7373958333</v>
      </c>
      <c r="F261" s="2">
        <v>43875.7373958333</v>
      </c>
      <c r="G261" s="1">
        <v>100</v>
      </c>
      <c r="H261" s="1">
        <v>3</v>
      </c>
      <c r="I261" s="1">
        <v>3</v>
      </c>
      <c r="J261">
        <f t="shared" si="22"/>
        <v>1</v>
      </c>
    </row>
    <row r="262" spans="1:10">
      <c r="A262" s="1">
        <v>18373636</v>
      </c>
      <c r="B262" s="1" t="s">
        <v>53</v>
      </c>
      <c r="C262" s="1" t="s">
        <v>397</v>
      </c>
      <c r="D262" s="2">
        <v>43875.848900463</v>
      </c>
      <c r="E262" s="2">
        <v>43875.8884490741</v>
      </c>
      <c r="F262" s="2">
        <v>43875.8884490741</v>
      </c>
      <c r="G262" s="1">
        <v>100</v>
      </c>
      <c r="H262" s="1">
        <v>4</v>
      </c>
      <c r="I262" s="1">
        <v>4</v>
      </c>
      <c r="J262">
        <f t="shared" si="22"/>
        <v>1</v>
      </c>
    </row>
    <row r="263" spans="1:10">
      <c r="A263" s="1">
        <v>18373647</v>
      </c>
      <c r="B263" s="1" t="s">
        <v>259</v>
      </c>
      <c r="C263" s="1" t="s">
        <v>398</v>
      </c>
      <c r="D263" s="2">
        <v>43884.1585300926</v>
      </c>
      <c r="E263" s="2">
        <v>43884.1585300926</v>
      </c>
      <c r="F263" s="2">
        <v>43884.4952314815</v>
      </c>
      <c r="G263" s="1">
        <v>100</v>
      </c>
      <c r="H263" s="1">
        <v>1</v>
      </c>
      <c r="I263" s="1">
        <v>2</v>
      </c>
      <c r="J263">
        <f t="shared" si="22"/>
        <v>1</v>
      </c>
    </row>
    <row r="264" spans="1:10">
      <c r="A264" s="1">
        <v>18373665</v>
      </c>
      <c r="B264" s="1" t="s">
        <v>158</v>
      </c>
      <c r="C264" s="1" t="s">
        <v>397</v>
      </c>
      <c r="D264" s="2">
        <v>43875.9623263889</v>
      </c>
      <c r="E264" s="2">
        <v>43876.5327430556</v>
      </c>
      <c r="F264" s="2">
        <v>43876.5327430556</v>
      </c>
      <c r="G264" s="1">
        <v>90</v>
      </c>
      <c r="H264" s="1">
        <v>15</v>
      </c>
      <c r="I264" s="1">
        <v>15</v>
      </c>
      <c r="J264">
        <f t="shared" si="22"/>
        <v>1</v>
      </c>
    </row>
    <row r="265" spans="1:10">
      <c r="A265" s="1">
        <v>18373667</v>
      </c>
      <c r="B265" s="1" t="s">
        <v>82</v>
      </c>
      <c r="C265" s="1" t="s">
        <v>398</v>
      </c>
      <c r="D265" s="2">
        <v>43874.7443634259</v>
      </c>
      <c r="E265" s="2">
        <v>43874.9498726852</v>
      </c>
      <c r="F265" s="2">
        <v>43882.5535532407</v>
      </c>
      <c r="G265" s="1">
        <v>100</v>
      </c>
      <c r="H265" s="1">
        <v>6</v>
      </c>
      <c r="I265" s="1">
        <v>8</v>
      </c>
      <c r="J265">
        <f t="shared" si="22"/>
        <v>1</v>
      </c>
    </row>
    <row r="266" spans="1:10">
      <c r="A266" s="1">
        <v>18373671</v>
      </c>
      <c r="B266" s="1" t="s">
        <v>15</v>
      </c>
      <c r="C266" s="1" t="s">
        <v>393</v>
      </c>
      <c r="D266" s="2">
        <v>43875.8768287037</v>
      </c>
      <c r="E266" s="2">
        <v>43875.8768287037</v>
      </c>
      <c r="F266" s="2">
        <v>43876.5015972222</v>
      </c>
      <c r="G266" s="1">
        <v>100</v>
      </c>
      <c r="H266" s="1">
        <v>1</v>
      </c>
      <c r="I266" s="1">
        <v>3</v>
      </c>
      <c r="J266">
        <f t="shared" ref="J266:J278" si="23">1</f>
        <v>1</v>
      </c>
    </row>
    <row r="267" spans="1:10">
      <c r="A267" s="1">
        <v>18373674</v>
      </c>
      <c r="B267" s="1" t="s">
        <v>263</v>
      </c>
      <c r="C267" s="1" t="s">
        <v>393</v>
      </c>
      <c r="D267" s="2">
        <v>43900.5683912037</v>
      </c>
      <c r="E267" s="2">
        <v>43900.9335763889</v>
      </c>
      <c r="F267" s="2">
        <v>43900.9335763889</v>
      </c>
      <c r="G267" s="1">
        <v>100</v>
      </c>
      <c r="H267" s="1">
        <v>2</v>
      </c>
      <c r="I267" s="1">
        <v>2</v>
      </c>
      <c r="J267">
        <f t="shared" si="23"/>
        <v>1</v>
      </c>
    </row>
    <row r="268" spans="1:10">
      <c r="A268" s="1">
        <v>18373676</v>
      </c>
      <c r="B268" s="1" t="s">
        <v>197</v>
      </c>
      <c r="C268" s="1" t="s">
        <v>400</v>
      </c>
      <c r="D268" s="2">
        <v>43882.7087615741</v>
      </c>
      <c r="E268" s="2">
        <v>43882.8486226852</v>
      </c>
      <c r="F268" s="2">
        <v>43882.8486226852</v>
      </c>
      <c r="G268" s="1">
        <v>100</v>
      </c>
      <c r="H268" s="1">
        <v>3</v>
      </c>
      <c r="I268" s="1">
        <v>3</v>
      </c>
      <c r="J268">
        <f t="shared" si="23"/>
        <v>1</v>
      </c>
    </row>
    <row r="269" spans="1:10">
      <c r="A269" s="1">
        <v>18373677</v>
      </c>
      <c r="B269" s="1" t="s">
        <v>254</v>
      </c>
      <c r="C269" s="1" t="s">
        <v>398</v>
      </c>
      <c r="D269" s="2">
        <v>43884.0042592593</v>
      </c>
      <c r="E269" s="2">
        <v>43884.0350347222</v>
      </c>
      <c r="F269" s="2">
        <v>43884.0350347222</v>
      </c>
      <c r="G269" s="1">
        <v>100</v>
      </c>
      <c r="H269" s="1">
        <v>3</v>
      </c>
      <c r="I269" s="1">
        <v>3</v>
      </c>
      <c r="J269">
        <f t="shared" si="23"/>
        <v>1</v>
      </c>
    </row>
    <row r="270" spans="1:10">
      <c r="A270" s="1">
        <v>18373682</v>
      </c>
      <c r="B270" s="1" t="s">
        <v>202</v>
      </c>
      <c r="C270" s="1" t="s">
        <v>393</v>
      </c>
      <c r="D270" s="2">
        <v>43884.0323842593</v>
      </c>
      <c r="E270" s="2">
        <v>43884.3903472222</v>
      </c>
      <c r="F270" s="2">
        <v>43884.3903472222</v>
      </c>
      <c r="G270" s="1">
        <v>100</v>
      </c>
      <c r="H270" s="1">
        <v>4</v>
      </c>
      <c r="I270" s="1">
        <v>4</v>
      </c>
      <c r="J270">
        <f t="shared" si="23"/>
        <v>1</v>
      </c>
    </row>
    <row r="271" spans="1:10">
      <c r="A271" s="1">
        <v>18373686</v>
      </c>
      <c r="B271" s="1" t="s">
        <v>182</v>
      </c>
      <c r="C271" s="1" t="s">
        <v>400</v>
      </c>
      <c r="D271" s="2">
        <v>43881.4973958333</v>
      </c>
      <c r="E271" s="2">
        <v>43881.5115046296</v>
      </c>
      <c r="F271" s="2">
        <v>43881.5115046296</v>
      </c>
      <c r="G271" s="1">
        <v>98</v>
      </c>
      <c r="H271" s="1">
        <v>2</v>
      </c>
      <c r="I271" s="1">
        <v>2</v>
      </c>
      <c r="J271">
        <f t="shared" si="23"/>
        <v>1</v>
      </c>
    </row>
    <row r="272" spans="1:10">
      <c r="A272" s="1">
        <v>18373688</v>
      </c>
      <c r="B272" s="1" t="s">
        <v>60</v>
      </c>
      <c r="C272" s="1" t="s">
        <v>397</v>
      </c>
      <c r="D272" s="2">
        <v>43878.7329282407</v>
      </c>
      <c r="E272" s="2">
        <v>43878.7329282407</v>
      </c>
      <c r="F272" s="2">
        <v>43878.7329282407</v>
      </c>
      <c r="G272" s="1">
        <v>100</v>
      </c>
      <c r="H272" s="1">
        <v>1</v>
      </c>
      <c r="I272" s="1">
        <v>1</v>
      </c>
      <c r="J272">
        <f t="shared" si="23"/>
        <v>1</v>
      </c>
    </row>
    <row r="273" spans="1:10">
      <c r="A273" s="1">
        <v>18373692</v>
      </c>
      <c r="B273" s="1" t="s">
        <v>188</v>
      </c>
      <c r="C273" s="1" t="s">
        <v>392</v>
      </c>
      <c r="D273" s="2">
        <v>43900.443587963</v>
      </c>
      <c r="E273" s="2">
        <v>43900.443587963</v>
      </c>
      <c r="F273" s="2">
        <v>43900.443587963</v>
      </c>
      <c r="G273" s="1">
        <v>100</v>
      </c>
      <c r="H273" s="1">
        <v>1</v>
      </c>
      <c r="I273" s="1">
        <v>1</v>
      </c>
      <c r="J273">
        <f t="shared" si="23"/>
        <v>1</v>
      </c>
    </row>
    <row r="274" spans="1:10">
      <c r="A274" s="1">
        <v>18373695</v>
      </c>
      <c r="B274" s="1" t="s">
        <v>30</v>
      </c>
      <c r="C274" s="1" t="s">
        <v>393</v>
      </c>
      <c r="D274" s="2">
        <v>43877.0326388889</v>
      </c>
      <c r="E274" s="2">
        <v>43877.0326388889</v>
      </c>
      <c r="F274" s="2">
        <v>43877.0326388889</v>
      </c>
      <c r="G274" s="1">
        <v>100</v>
      </c>
      <c r="H274" s="1">
        <v>1</v>
      </c>
      <c r="I274" s="1">
        <v>1</v>
      </c>
      <c r="J274">
        <f t="shared" si="23"/>
        <v>1</v>
      </c>
    </row>
    <row r="275" spans="1:10">
      <c r="A275" s="1">
        <v>18373707</v>
      </c>
      <c r="B275" s="1" t="s">
        <v>166</v>
      </c>
      <c r="C275" s="1" t="s">
        <v>392</v>
      </c>
      <c r="D275" s="2">
        <v>43880.7518055556</v>
      </c>
      <c r="E275" s="2">
        <v>43880.7518055556</v>
      </c>
      <c r="F275" s="2">
        <v>43887.7316203704</v>
      </c>
      <c r="G275" s="1">
        <v>100</v>
      </c>
      <c r="H275" s="1">
        <v>1</v>
      </c>
      <c r="I275" s="1">
        <v>2</v>
      </c>
      <c r="J275">
        <f t="shared" si="23"/>
        <v>1</v>
      </c>
    </row>
    <row r="276" spans="1:10">
      <c r="A276" s="1">
        <v>18373717</v>
      </c>
      <c r="B276" s="1" t="s">
        <v>28</v>
      </c>
      <c r="C276" s="1" t="s">
        <v>398</v>
      </c>
      <c r="D276" s="2">
        <v>43874.9824305556</v>
      </c>
      <c r="E276" s="2">
        <v>43874.9959027778</v>
      </c>
      <c r="F276" s="2">
        <v>43874.9959027778</v>
      </c>
      <c r="G276" s="1">
        <v>100</v>
      </c>
      <c r="H276" s="1">
        <v>2</v>
      </c>
      <c r="I276" s="1">
        <v>2</v>
      </c>
      <c r="J276">
        <f t="shared" si="23"/>
        <v>1</v>
      </c>
    </row>
    <row r="277" spans="1:10">
      <c r="A277" s="1">
        <v>18373727</v>
      </c>
      <c r="B277" s="1" t="s">
        <v>240</v>
      </c>
      <c r="C277" s="1" t="s">
        <v>397</v>
      </c>
      <c r="D277" s="2">
        <v>43900.4906944444</v>
      </c>
      <c r="E277" s="2">
        <v>43900.5101157407</v>
      </c>
      <c r="F277" s="2">
        <v>43900.5101157407</v>
      </c>
      <c r="G277" s="1">
        <v>98</v>
      </c>
      <c r="H277" s="1">
        <v>2</v>
      </c>
      <c r="I277" s="1">
        <v>2</v>
      </c>
      <c r="J277">
        <f t="shared" si="23"/>
        <v>1</v>
      </c>
    </row>
    <row r="278" spans="1:10">
      <c r="A278" s="1">
        <v>18373730</v>
      </c>
      <c r="B278" s="1" t="s">
        <v>200</v>
      </c>
      <c r="C278" s="1" t="s">
        <v>397</v>
      </c>
      <c r="D278" s="2">
        <v>43883.7671296296</v>
      </c>
      <c r="E278" s="2">
        <v>43883.7671296296</v>
      </c>
      <c r="F278" s="2">
        <v>43883.7671296296</v>
      </c>
      <c r="G278" s="1">
        <v>100</v>
      </c>
      <c r="H278" s="1">
        <v>1</v>
      </c>
      <c r="I278" s="1">
        <v>1</v>
      </c>
      <c r="J278">
        <f t="shared" si="23"/>
        <v>1</v>
      </c>
    </row>
    <row r="279" spans="1:10">
      <c r="A279" s="1">
        <v>18373733</v>
      </c>
      <c r="B279" s="1" t="s">
        <v>321</v>
      </c>
      <c r="C279" s="1" t="s">
        <v>393</v>
      </c>
      <c r="D279" s="1"/>
      <c r="E279" s="1"/>
      <c r="F279" s="1"/>
      <c r="G279" s="1"/>
      <c r="H279" s="1"/>
      <c r="I279" s="1"/>
      <c r="J279">
        <f>0</f>
        <v>0</v>
      </c>
    </row>
    <row r="280" spans="1:10">
      <c r="A280" s="1">
        <v>18373740</v>
      </c>
      <c r="B280" s="1" t="s">
        <v>173</v>
      </c>
      <c r="C280" s="1" t="s">
        <v>398</v>
      </c>
      <c r="D280" s="2">
        <v>43878.8241898148</v>
      </c>
      <c r="E280" s="2">
        <v>43878.8348842593</v>
      </c>
      <c r="F280" s="2">
        <v>43878.8482175926</v>
      </c>
      <c r="G280" s="1">
        <v>100</v>
      </c>
      <c r="H280" s="1">
        <v>2</v>
      </c>
      <c r="I280" s="1">
        <v>3</v>
      </c>
      <c r="J280">
        <f>1</f>
        <v>1</v>
      </c>
    </row>
    <row r="281" spans="1:10">
      <c r="A281" s="1">
        <v>18373743</v>
      </c>
      <c r="B281" s="1" t="s">
        <v>99</v>
      </c>
      <c r="C281" s="1" t="s">
        <v>400</v>
      </c>
      <c r="D281" s="2">
        <v>43880.0541203704</v>
      </c>
      <c r="E281" s="2">
        <v>43880.0872222222</v>
      </c>
      <c r="F281" s="2">
        <v>43880.0872222222</v>
      </c>
      <c r="G281" s="1">
        <v>100</v>
      </c>
      <c r="H281" s="1">
        <v>4</v>
      </c>
      <c r="I281" s="1">
        <v>4</v>
      </c>
      <c r="J281">
        <f>1</f>
        <v>1</v>
      </c>
    </row>
    <row r="282" spans="1:10">
      <c r="A282" s="1">
        <v>18373750</v>
      </c>
      <c r="B282" s="1" t="s">
        <v>147</v>
      </c>
      <c r="C282" s="1" t="s">
        <v>393</v>
      </c>
      <c r="D282" s="2">
        <v>43882.7964930556</v>
      </c>
      <c r="E282" s="2">
        <v>43885.5788541667</v>
      </c>
      <c r="F282" s="2">
        <v>43885.6359143518</v>
      </c>
      <c r="G282" s="1">
        <v>100</v>
      </c>
      <c r="H282" s="1">
        <v>7</v>
      </c>
      <c r="I282" s="1">
        <v>8</v>
      </c>
      <c r="J282">
        <f>1</f>
        <v>1</v>
      </c>
    </row>
    <row r="283" spans="1:10">
      <c r="A283" s="1">
        <v>18373754</v>
      </c>
      <c r="B283" s="1" t="s">
        <v>109</v>
      </c>
      <c r="C283" s="1" t="s">
        <v>393</v>
      </c>
      <c r="D283" s="2">
        <v>43891.109849537</v>
      </c>
      <c r="E283" s="2">
        <v>43891.1463078704</v>
      </c>
      <c r="F283" s="2">
        <v>43891.1463078704</v>
      </c>
      <c r="G283" s="1">
        <v>100</v>
      </c>
      <c r="H283" s="1">
        <v>4</v>
      </c>
      <c r="I283" s="1">
        <v>4</v>
      </c>
      <c r="J283">
        <f>1</f>
        <v>1</v>
      </c>
    </row>
    <row r="284" spans="1:10">
      <c r="A284" s="1">
        <v>18373760</v>
      </c>
      <c r="B284" s="1" t="s">
        <v>214</v>
      </c>
      <c r="C284" s="1" t="s">
        <v>397</v>
      </c>
      <c r="D284" s="2">
        <v>43887.6650347222</v>
      </c>
      <c r="E284" s="1"/>
      <c r="F284" s="2">
        <v>43891.7769907407</v>
      </c>
      <c r="G284" s="1"/>
      <c r="H284" s="1"/>
      <c r="I284" s="1">
        <v>6</v>
      </c>
      <c r="J284">
        <f>0</f>
        <v>0</v>
      </c>
    </row>
    <row r="285" spans="1:10">
      <c r="A285" s="1">
        <v>18373762</v>
      </c>
      <c r="B285" s="1" t="s">
        <v>97</v>
      </c>
      <c r="C285" s="1" t="s">
        <v>400</v>
      </c>
      <c r="D285" s="2">
        <v>43876.0222916667</v>
      </c>
      <c r="E285" s="2">
        <v>43876.5480092593</v>
      </c>
      <c r="F285" s="2">
        <v>43876.5647222222</v>
      </c>
      <c r="G285" s="1">
        <v>100</v>
      </c>
      <c r="H285" s="1">
        <v>5</v>
      </c>
      <c r="I285" s="1">
        <v>6</v>
      </c>
      <c r="J285">
        <f t="shared" ref="J285:J294" si="24">1</f>
        <v>1</v>
      </c>
    </row>
    <row r="286" spans="1:10">
      <c r="A286" s="1">
        <v>18373763</v>
      </c>
      <c r="B286" s="1" t="s">
        <v>189</v>
      </c>
      <c r="C286" s="1" t="s">
        <v>397</v>
      </c>
      <c r="D286" s="2">
        <v>43884.0827314815</v>
      </c>
      <c r="E286" s="2">
        <v>43884.0827314815</v>
      </c>
      <c r="F286" s="2">
        <v>43884.0827314815</v>
      </c>
      <c r="G286" s="1">
        <v>100</v>
      </c>
      <c r="H286" s="1">
        <v>1</v>
      </c>
      <c r="I286" s="1">
        <v>1</v>
      </c>
      <c r="J286">
        <f t="shared" si="24"/>
        <v>1</v>
      </c>
    </row>
    <row r="287" spans="1:10">
      <c r="A287" s="1">
        <v>18373792</v>
      </c>
      <c r="B287" s="1" t="s">
        <v>186</v>
      </c>
      <c r="C287" s="1" t="s">
        <v>392</v>
      </c>
      <c r="D287" s="2">
        <v>43882.8281481481</v>
      </c>
      <c r="E287" s="2">
        <v>43882.8281481481</v>
      </c>
      <c r="F287" s="2">
        <v>43882.8281481481</v>
      </c>
      <c r="G287" s="1">
        <v>100</v>
      </c>
      <c r="H287" s="1">
        <v>1</v>
      </c>
      <c r="I287" s="1">
        <v>1</v>
      </c>
      <c r="J287">
        <f t="shared" si="24"/>
        <v>1</v>
      </c>
    </row>
    <row r="288" spans="1:10">
      <c r="A288" s="1">
        <v>18373803</v>
      </c>
      <c r="B288" s="1" t="s">
        <v>58</v>
      </c>
      <c r="C288" s="1" t="s">
        <v>392</v>
      </c>
      <c r="D288" s="2">
        <v>43880.4570486111</v>
      </c>
      <c r="E288" s="2">
        <v>43880.4570486111</v>
      </c>
      <c r="F288" s="2">
        <v>43880.476400463</v>
      </c>
      <c r="G288" s="1">
        <v>100</v>
      </c>
      <c r="H288" s="1">
        <v>1</v>
      </c>
      <c r="I288" s="1">
        <v>2</v>
      </c>
      <c r="J288">
        <f t="shared" si="24"/>
        <v>1</v>
      </c>
    </row>
    <row r="289" spans="1:10">
      <c r="A289" s="1">
        <v>18373805</v>
      </c>
      <c r="B289" s="1" t="s">
        <v>126</v>
      </c>
      <c r="C289" s="1" t="s">
        <v>398</v>
      </c>
      <c r="D289" s="2">
        <v>43875.7691898148</v>
      </c>
      <c r="E289" s="2">
        <v>43875.8372106481</v>
      </c>
      <c r="F289" s="2">
        <v>43875.8372106481</v>
      </c>
      <c r="G289" s="1">
        <v>80</v>
      </c>
      <c r="H289" s="1">
        <v>6</v>
      </c>
      <c r="I289" s="1">
        <v>6</v>
      </c>
      <c r="J289">
        <f t="shared" si="24"/>
        <v>1</v>
      </c>
    </row>
    <row r="290" spans="1:10">
      <c r="A290" s="1">
        <v>18373806</v>
      </c>
      <c r="B290" s="1" t="s">
        <v>16</v>
      </c>
      <c r="C290" s="1" t="s">
        <v>393</v>
      </c>
      <c r="D290" s="2">
        <v>43874.9597800926</v>
      </c>
      <c r="E290" s="2">
        <v>43875.0010300926</v>
      </c>
      <c r="F290" s="2">
        <v>43876.7994444444</v>
      </c>
      <c r="G290" s="1">
        <v>100</v>
      </c>
      <c r="H290" s="1">
        <v>3</v>
      </c>
      <c r="I290" s="1">
        <v>4</v>
      </c>
      <c r="J290">
        <f t="shared" si="24"/>
        <v>1</v>
      </c>
    </row>
    <row r="291" spans="1:10">
      <c r="A291" s="1">
        <v>18373808</v>
      </c>
      <c r="B291" s="1" t="s">
        <v>33</v>
      </c>
      <c r="C291" s="1" t="s">
        <v>393</v>
      </c>
      <c r="D291" s="2">
        <v>43876.7594444444</v>
      </c>
      <c r="E291" s="2">
        <v>43876.7901041667</v>
      </c>
      <c r="F291" s="2">
        <v>43876.7901041667</v>
      </c>
      <c r="G291" s="1">
        <v>100</v>
      </c>
      <c r="H291" s="1">
        <v>3</v>
      </c>
      <c r="I291" s="1">
        <v>3</v>
      </c>
      <c r="J291">
        <f t="shared" si="24"/>
        <v>1</v>
      </c>
    </row>
    <row r="292" spans="1:10">
      <c r="A292" s="1">
        <v>18373812</v>
      </c>
      <c r="B292" s="1" t="s">
        <v>41</v>
      </c>
      <c r="C292" s="1" t="s">
        <v>398</v>
      </c>
      <c r="D292" s="2">
        <v>43875.6637847222</v>
      </c>
      <c r="E292" s="2">
        <v>43875.6743402778</v>
      </c>
      <c r="F292" s="2">
        <v>43875.6743402778</v>
      </c>
      <c r="G292" s="1">
        <v>100</v>
      </c>
      <c r="H292" s="1">
        <v>2</v>
      </c>
      <c r="I292" s="1">
        <v>2</v>
      </c>
      <c r="J292">
        <f t="shared" si="24"/>
        <v>1</v>
      </c>
    </row>
    <row r="293" spans="1:10">
      <c r="A293" s="1">
        <v>18373814</v>
      </c>
      <c r="B293" s="1" t="s">
        <v>102</v>
      </c>
      <c r="C293" s="1" t="s">
        <v>392</v>
      </c>
      <c r="D293" s="2">
        <v>43876.5348032407</v>
      </c>
      <c r="E293" s="2">
        <v>43876.5348032407</v>
      </c>
      <c r="F293" s="2">
        <v>43876.5348032407</v>
      </c>
      <c r="G293" s="1">
        <v>100</v>
      </c>
      <c r="H293" s="1">
        <v>1</v>
      </c>
      <c r="I293" s="1">
        <v>1</v>
      </c>
      <c r="J293">
        <f t="shared" si="24"/>
        <v>1</v>
      </c>
    </row>
    <row r="294" spans="1:10">
      <c r="A294" s="1">
        <v>18373815</v>
      </c>
      <c r="B294" s="1" t="s">
        <v>284</v>
      </c>
      <c r="C294" s="1" t="s">
        <v>397</v>
      </c>
      <c r="D294" s="2">
        <v>43884.8353587963</v>
      </c>
      <c r="E294" s="2">
        <v>43885.892662037</v>
      </c>
      <c r="F294" s="2">
        <v>43885.892662037</v>
      </c>
      <c r="G294" s="1">
        <v>0</v>
      </c>
      <c r="H294" s="1">
        <v>5</v>
      </c>
      <c r="I294" s="1">
        <v>5</v>
      </c>
      <c r="J294">
        <f t="shared" si="24"/>
        <v>1</v>
      </c>
    </row>
    <row r="295" spans="1:10">
      <c r="A295" s="1">
        <v>18373821</v>
      </c>
      <c r="B295" s="1" t="s">
        <v>24</v>
      </c>
      <c r="C295" s="1" t="s">
        <v>392</v>
      </c>
      <c r="D295" s="2">
        <v>43875.6079166667</v>
      </c>
      <c r="E295" s="2">
        <v>43875.6300694444</v>
      </c>
      <c r="F295" s="2">
        <v>43875.6300694444</v>
      </c>
      <c r="G295" s="1">
        <v>100</v>
      </c>
      <c r="H295" s="1">
        <v>3</v>
      </c>
      <c r="I295" s="1">
        <v>3</v>
      </c>
      <c r="J295">
        <f t="shared" ref="J295:J300" si="25">1</f>
        <v>1</v>
      </c>
    </row>
    <row r="296" spans="1:10">
      <c r="A296" s="1">
        <v>18374135</v>
      </c>
      <c r="B296" s="1" t="s">
        <v>144</v>
      </c>
      <c r="C296" s="1" t="s">
        <v>398</v>
      </c>
      <c r="D296" s="2">
        <v>43880.3972800926</v>
      </c>
      <c r="E296" s="2">
        <v>43880.4084143518</v>
      </c>
      <c r="F296" s="2">
        <v>43880.4084143518</v>
      </c>
      <c r="G296" s="1">
        <v>100</v>
      </c>
      <c r="H296" s="1">
        <v>2</v>
      </c>
      <c r="I296" s="1">
        <v>2</v>
      </c>
      <c r="J296">
        <f t="shared" si="25"/>
        <v>1</v>
      </c>
    </row>
    <row r="297" spans="1:10">
      <c r="A297" s="1">
        <v>18374162</v>
      </c>
      <c r="B297" s="1" t="s">
        <v>18</v>
      </c>
      <c r="C297" s="1" t="s">
        <v>397</v>
      </c>
      <c r="D297" s="2">
        <v>43876.8654861111</v>
      </c>
      <c r="E297" s="2">
        <v>43876.9458912037</v>
      </c>
      <c r="F297" s="2">
        <v>43876.9458912037</v>
      </c>
      <c r="G297" s="1">
        <v>100</v>
      </c>
      <c r="H297" s="1">
        <v>4</v>
      </c>
      <c r="I297" s="1">
        <v>4</v>
      </c>
      <c r="J297">
        <f t="shared" si="25"/>
        <v>1</v>
      </c>
    </row>
    <row r="298" spans="1:10">
      <c r="A298" s="1">
        <v>18374165</v>
      </c>
      <c r="B298" s="1" t="s">
        <v>25</v>
      </c>
      <c r="C298" s="1" t="s">
        <v>400</v>
      </c>
      <c r="D298" s="2">
        <v>43874.8111574074</v>
      </c>
      <c r="E298" s="2">
        <v>43874.9720833333</v>
      </c>
      <c r="F298" s="2">
        <v>43884.8423611111</v>
      </c>
      <c r="G298" s="1">
        <v>100</v>
      </c>
      <c r="H298" s="1">
        <v>3</v>
      </c>
      <c r="I298" s="1">
        <v>4</v>
      </c>
      <c r="J298">
        <f t="shared" si="25"/>
        <v>1</v>
      </c>
    </row>
    <row r="299" spans="1:10">
      <c r="A299" s="1">
        <v>18374189</v>
      </c>
      <c r="B299" s="1" t="s">
        <v>81</v>
      </c>
      <c r="C299" s="1" t="s">
        <v>400</v>
      </c>
      <c r="D299" s="2">
        <v>43883.8085416667</v>
      </c>
      <c r="E299" s="2">
        <v>43883.9520833333</v>
      </c>
      <c r="F299" s="2">
        <v>43883.9520833333</v>
      </c>
      <c r="G299" s="1">
        <v>100</v>
      </c>
      <c r="H299" s="1">
        <v>4</v>
      </c>
      <c r="I299" s="1">
        <v>4</v>
      </c>
      <c r="J299">
        <f t="shared" si="25"/>
        <v>1</v>
      </c>
    </row>
    <row r="300" spans="1:10">
      <c r="A300" s="1">
        <v>18374472</v>
      </c>
      <c r="B300" s="1" t="s">
        <v>44</v>
      </c>
      <c r="C300" s="1" t="s">
        <v>398</v>
      </c>
      <c r="D300" s="2">
        <v>43881.6060300926</v>
      </c>
      <c r="E300" s="2">
        <v>43881.6060300926</v>
      </c>
      <c r="F300" s="2">
        <v>43881.6060300926</v>
      </c>
      <c r="G300" s="1">
        <v>100</v>
      </c>
      <c r="H300" s="1">
        <v>1</v>
      </c>
      <c r="I300" s="1">
        <v>1</v>
      </c>
      <c r="J300">
        <f t="shared" si="25"/>
        <v>1</v>
      </c>
    </row>
    <row r="301" spans="1:10">
      <c r="A301" s="1">
        <v>18375068</v>
      </c>
      <c r="B301" s="1" t="s">
        <v>323</v>
      </c>
      <c r="C301" s="1" t="s">
        <v>397</v>
      </c>
      <c r="D301" s="1"/>
      <c r="E301" s="1"/>
      <c r="F301" s="1"/>
      <c r="G301" s="1"/>
      <c r="H301" s="1"/>
      <c r="I301" s="1"/>
      <c r="J301">
        <f>0</f>
        <v>0</v>
      </c>
    </row>
    <row r="302" spans="1:10">
      <c r="A302" s="1">
        <v>18375074</v>
      </c>
      <c r="B302" s="1" t="s">
        <v>76</v>
      </c>
      <c r="C302" s="1" t="s">
        <v>397</v>
      </c>
      <c r="D302" s="2">
        <v>43881.9377893519</v>
      </c>
      <c r="E302" s="2">
        <v>43881.9703935185</v>
      </c>
      <c r="F302" s="2">
        <v>43882.0128703704</v>
      </c>
      <c r="G302" s="1">
        <v>100</v>
      </c>
      <c r="H302" s="1">
        <v>2</v>
      </c>
      <c r="I302" s="1">
        <v>3</v>
      </c>
      <c r="J302">
        <f t="shared" ref="J302:J307" si="26">1</f>
        <v>1</v>
      </c>
    </row>
    <row r="303" spans="1:10">
      <c r="A303" s="1">
        <v>18375166</v>
      </c>
      <c r="B303" s="1" t="s">
        <v>129</v>
      </c>
      <c r="C303" s="1" t="s">
        <v>392</v>
      </c>
      <c r="D303" s="2">
        <v>43890.8696527778</v>
      </c>
      <c r="E303" s="2">
        <v>43890.9684837963</v>
      </c>
      <c r="F303" s="2">
        <v>43890.9684837963</v>
      </c>
      <c r="G303" s="1">
        <v>100</v>
      </c>
      <c r="H303" s="1">
        <v>6</v>
      </c>
      <c r="I303" s="1">
        <v>6</v>
      </c>
      <c r="J303">
        <f t="shared" si="26"/>
        <v>1</v>
      </c>
    </row>
    <row r="304" spans="1:10">
      <c r="A304" s="1">
        <v>18375235</v>
      </c>
      <c r="B304" s="1" t="s">
        <v>269</v>
      </c>
      <c r="C304" s="1" t="s">
        <v>398</v>
      </c>
      <c r="D304" s="2">
        <v>43900.6425347222</v>
      </c>
      <c r="E304" s="2">
        <v>43900.6565740741</v>
      </c>
      <c r="F304" s="2">
        <v>43900.6565740741</v>
      </c>
      <c r="G304" s="1">
        <v>100</v>
      </c>
      <c r="H304" s="1">
        <v>2</v>
      </c>
      <c r="I304" s="1">
        <v>2</v>
      </c>
      <c r="J304">
        <f t="shared" si="26"/>
        <v>1</v>
      </c>
    </row>
    <row r="305" spans="1:10">
      <c r="A305" s="1">
        <v>18375238</v>
      </c>
      <c r="B305" s="1" t="s">
        <v>78</v>
      </c>
      <c r="C305" s="1" t="s">
        <v>400</v>
      </c>
      <c r="D305" s="2">
        <v>43879.5559259259</v>
      </c>
      <c r="E305" s="2">
        <v>43879.6979398148</v>
      </c>
      <c r="F305" s="2">
        <v>43881.935787037</v>
      </c>
      <c r="G305" s="1">
        <v>100</v>
      </c>
      <c r="H305" s="1">
        <v>6</v>
      </c>
      <c r="I305" s="1">
        <v>7</v>
      </c>
      <c r="J305">
        <f t="shared" si="26"/>
        <v>1</v>
      </c>
    </row>
    <row r="306" spans="1:10">
      <c r="A306" s="1">
        <v>18375362</v>
      </c>
      <c r="B306" s="1" t="s">
        <v>65</v>
      </c>
      <c r="C306" s="1" t="s">
        <v>397</v>
      </c>
      <c r="D306" s="2">
        <v>43875.7314351852</v>
      </c>
      <c r="E306" s="2">
        <v>43875.7314351852</v>
      </c>
      <c r="F306" s="2">
        <v>43875.7314351852</v>
      </c>
      <c r="G306" s="1">
        <v>100</v>
      </c>
      <c r="H306" s="1">
        <v>1</v>
      </c>
      <c r="I306" s="1">
        <v>1</v>
      </c>
      <c r="J306">
        <f t="shared" si="26"/>
        <v>1</v>
      </c>
    </row>
    <row r="307" spans="1:10">
      <c r="A307" s="1">
        <v>18375420</v>
      </c>
      <c r="B307" s="1" t="s">
        <v>139</v>
      </c>
      <c r="C307" s="1" t="s">
        <v>398</v>
      </c>
      <c r="D307" s="2">
        <v>43883.7683564815</v>
      </c>
      <c r="E307" s="2">
        <v>43883.8100578704</v>
      </c>
      <c r="F307" s="2">
        <v>43883.8230208333</v>
      </c>
      <c r="G307" s="1">
        <v>100</v>
      </c>
      <c r="H307" s="1">
        <v>3</v>
      </c>
      <c r="I307" s="1">
        <v>4</v>
      </c>
      <c r="J307">
        <f t="shared" si="26"/>
        <v>1</v>
      </c>
    </row>
    <row r="308" spans="1:10">
      <c r="A308" s="1">
        <v>18376059</v>
      </c>
      <c r="B308" s="1" t="s">
        <v>257</v>
      </c>
      <c r="C308" s="1" t="s">
        <v>392</v>
      </c>
      <c r="D308" s="1"/>
      <c r="E308" s="1"/>
      <c r="F308" s="1"/>
      <c r="G308" s="1"/>
      <c r="H308" s="1"/>
      <c r="I308" s="1"/>
      <c r="J308">
        <f>0</f>
        <v>0</v>
      </c>
    </row>
    <row r="309" spans="1:10">
      <c r="A309" s="1">
        <v>18376136</v>
      </c>
      <c r="B309" s="1" t="s">
        <v>19</v>
      </c>
      <c r="C309" s="1" t="s">
        <v>397</v>
      </c>
      <c r="D309" s="2">
        <v>43884.1195717593</v>
      </c>
      <c r="E309" s="2">
        <v>43884.7671643519</v>
      </c>
      <c r="F309" s="2">
        <v>43888.1204282407</v>
      </c>
      <c r="G309" s="1">
        <v>100</v>
      </c>
      <c r="H309" s="1">
        <v>7</v>
      </c>
      <c r="I309" s="1">
        <v>9</v>
      </c>
      <c r="J309">
        <f t="shared" ref="J309:J317" si="27">1</f>
        <v>1</v>
      </c>
    </row>
    <row r="310" spans="1:10">
      <c r="A310" s="1">
        <v>18376161</v>
      </c>
      <c r="B310" s="1" t="s">
        <v>54</v>
      </c>
      <c r="C310" s="1" t="s">
        <v>398</v>
      </c>
      <c r="D310" s="2">
        <v>43874.9429166667</v>
      </c>
      <c r="E310" s="2">
        <v>43874.9429166667</v>
      </c>
      <c r="F310" s="2">
        <v>43874.9561342593</v>
      </c>
      <c r="G310" s="1">
        <v>100</v>
      </c>
      <c r="H310" s="1">
        <v>1</v>
      </c>
      <c r="I310" s="1">
        <v>2</v>
      </c>
      <c r="J310">
        <f t="shared" si="27"/>
        <v>1</v>
      </c>
    </row>
    <row r="311" spans="1:10">
      <c r="A311" s="1">
        <v>18376247</v>
      </c>
      <c r="B311" s="1" t="s">
        <v>148</v>
      </c>
      <c r="C311" s="1" t="s">
        <v>393</v>
      </c>
      <c r="D311" s="2">
        <v>43885.5680671296</v>
      </c>
      <c r="E311" s="2">
        <v>43885.5887962963</v>
      </c>
      <c r="F311" s="2">
        <v>43885.5887962963</v>
      </c>
      <c r="G311" s="1">
        <v>100</v>
      </c>
      <c r="H311" s="1">
        <v>2</v>
      </c>
      <c r="I311" s="1">
        <v>2</v>
      </c>
      <c r="J311">
        <f t="shared" si="27"/>
        <v>1</v>
      </c>
    </row>
    <row r="312" spans="1:10">
      <c r="A312" s="1">
        <v>18376317</v>
      </c>
      <c r="B312" s="1" t="s">
        <v>69</v>
      </c>
      <c r="C312" s="1" t="s">
        <v>393</v>
      </c>
      <c r="D312" s="2">
        <v>43876.4816203704</v>
      </c>
      <c r="E312" s="2">
        <v>43876.4816203704</v>
      </c>
      <c r="F312" s="2">
        <v>43876.4816203704</v>
      </c>
      <c r="G312" s="1">
        <v>100</v>
      </c>
      <c r="H312" s="1">
        <v>1</v>
      </c>
      <c r="I312" s="1">
        <v>1</v>
      </c>
      <c r="J312">
        <f t="shared" si="27"/>
        <v>1</v>
      </c>
    </row>
    <row r="313" spans="1:10">
      <c r="A313" s="1">
        <v>18376334</v>
      </c>
      <c r="B313" s="1" t="s">
        <v>92</v>
      </c>
      <c r="C313" s="1" t="s">
        <v>393</v>
      </c>
      <c r="D313" s="2">
        <v>43884.083599537</v>
      </c>
      <c r="E313" s="2">
        <v>43884.083599537</v>
      </c>
      <c r="F313" s="2">
        <v>43884.083599537</v>
      </c>
      <c r="G313" s="1">
        <v>100</v>
      </c>
      <c r="H313" s="1">
        <v>1</v>
      </c>
      <c r="I313" s="1">
        <v>1</v>
      </c>
      <c r="J313">
        <f t="shared" si="27"/>
        <v>1</v>
      </c>
    </row>
    <row r="314" spans="1:10">
      <c r="A314" s="1">
        <v>18377046</v>
      </c>
      <c r="B314" s="1" t="s">
        <v>29</v>
      </c>
      <c r="C314" s="1" t="s">
        <v>393</v>
      </c>
      <c r="D314" s="2">
        <v>43879.7615740741</v>
      </c>
      <c r="E314" s="2">
        <v>43879.7615740741</v>
      </c>
      <c r="F314" s="2">
        <v>43879.7615740741</v>
      </c>
      <c r="G314" s="1">
        <v>100</v>
      </c>
      <c r="H314" s="1">
        <v>1</v>
      </c>
      <c r="I314" s="1">
        <v>1</v>
      </c>
      <c r="J314">
        <f t="shared" si="27"/>
        <v>1</v>
      </c>
    </row>
    <row r="315" spans="1:10">
      <c r="A315" s="1">
        <v>18377155</v>
      </c>
      <c r="B315" s="1" t="s">
        <v>34</v>
      </c>
      <c r="C315" s="1" t="s">
        <v>393</v>
      </c>
      <c r="D315" s="2">
        <v>43880.6961111111</v>
      </c>
      <c r="E315" s="2">
        <v>43880.6961111111</v>
      </c>
      <c r="F315" s="2">
        <v>43881.8939814815</v>
      </c>
      <c r="G315" s="1">
        <v>100</v>
      </c>
      <c r="H315" s="1">
        <v>1</v>
      </c>
      <c r="I315" s="1">
        <v>3</v>
      </c>
      <c r="J315">
        <f t="shared" si="27"/>
        <v>1</v>
      </c>
    </row>
    <row r="316" spans="1:10">
      <c r="A316" s="1">
        <v>18377290</v>
      </c>
      <c r="B316" s="1" t="s">
        <v>91</v>
      </c>
      <c r="C316" s="1" t="s">
        <v>397</v>
      </c>
      <c r="D316" s="2">
        <v>43882.6244097222</v>
      </c>
      <c r="E316" s="2">
        <v>43882.7640277778</v>
      </c>
      <c r="F316" s="2">
        <v>43884.831400463</v>
      </c>
      <c r="G316" s="1">
        <v>100</v>
      </c>
      <c r="H316" s="1">
        <v>2</v>
      </c>
      <c r="I316" s="1">
        <v>3</v>
      </c>
      <c r="J316">
        <f t="shared" si="27"/>
        <v>1</v>
      </c>
    </row>
    <row r="317" spans="1:10">
      <c r="A317" s="1">
        <v>18377347</v>
      </c>
      <c r="B317" s="1" t="s">
        <v>47</v>
      </c>
      <c r="C317" s="1" t="s">
        <v>400</v>
      </c>
      <c r="D317" s="2">
        <v>43881.0146412037</v>
      </c>
      <c r="E317" s="2">
        <v>43881.0146412037</v>
      </c>
      <c r="F317" s="2">
        <v>43881.0146412037</v>
      </c>
      <c r="G317" s="1">
        <v>100</v>
      </c>
      <c r="H317" s="1">
        <v>1</v>
      </c>
      <c r="I317" s="1">
        <v>1</v>
      </c>
      <c r="J317">
        <f t="shared" si="27"/>
        <v>1</v>
      </c>
    </row>
    <row r="318" spans="1:10">
      <c r="A318" s="1">
        <v>18377418</v>
      </c>
      <c r="B318" s="1" t="s">
        <v>288</v>
      </c>
      <c r="C318" s="1" t="s">
        <v>397</v>
      </c>
      <c r="D318" s="1"/>
      <c r="E318" s="1"/>
      <c r="F318" s="1"/>
      <c r="G318" s="1"/>
      <c r="H318" s="1"/>
      <c r="I318" s="1"/>
      <c r="J318">
        <f>0</f>
        <v>0</v>
      </c>
    </row>
    <row r="319" spans="1:10">
      <c r="A319" s="1">
        <v>66660002</v>
      </c>
      <c r="B319" s="1"/>
      <c r="C319" s="1"/>
      <c r="D319" s="2">
        <v>43872.7005555556</v>
      </c>
      <c r="E319" s="2">
        <v>43872.7126388889</v>
      </c>
      <c r="F319" s="2">
        <v>43878.8521412037</v>
      </c>
      <c r="G319" s="1">
        <v>100</v>
      </c>
      <c r="H319" s="1">
        <v>2</v>
      </c>
      <c r="I319" s="1">
        <v>4</v>
      </c>
      <c r="J319">
        <f>1</f>
        <v>1</v>
      </c>
    </row>
    <row r="320" spans="1:10">
      <c r="A320" s="1">
        <v>75061102</v>
      </c>
      <c r="B320" s="1" t="s">
        <v>312</v>
      </c>
      <c r="C320" s="1" t="s">
        <v>393</v>
      </c>
      <c r="D320" s="1"/>
      <c r="E320" s="1"/>
      <c r="F320" s="1"/>
      <c r="G320" s="1"/>
      <c r="H320" s="1"/>
      <c r="I320" s="1"/>
      <c r="J320">
        <f>0</f>
        <v>0</v>
      </c>
    </row>
    <row r="321" spans="1:10">
      <c r="A321" s="1">
        <v>75061104</v>
      </c>
      <c r="B321" s="1" t="s">
        <v>310</v>
      </c>
      <c r="C321" s="1" t="s">
        <v>393</v>
      </c>
      <c r="D321" s="1"/>
      <c r="E321" s="1"/>
      <c r="F321" s="1"/>
      <c r="G321" s="1"/>
      <c r="H321" s="1"/>
      <c r="I321" s="1"/>
      <c r="J321">
        <f>0</f>
        <v>0</v>
      </c>
    </row>
    <row r="322" spans="1:10">
      <c r="A322" s="1">
        <v>76066001</v>
      </c>
      <c r="B322" s="1" t="s">
        <v>290</v>
      </c>
      <c r="C322" s="1" t="s">
        <v>392</v>
      </c>
      <c r="D322" s="1"/>
      <c r="E322" s="1"/>
      <c r="F322" s="1"/>
      <c r="G322" s="1"/>
      <c r="H322" s="1"/>
      <c r="I322" s="1"/>
      <c r="J322">
        <f t="shared" ref="J322:J332" si="28">0</f>
        <v>0</v>
      </c>
    </row>
    <row r="323" spans="1:10">
      <c r="A323" s="1">
        <v>77066002</v>
      </c>
      <c r="B323" s="1" t="s">
        <v>314</v>
      </c>
      <c r="C323" s="1" t="s">
        <v>398</v>
      </c>
      <c r="D323" s="1"/>
      <c r="E323" s="1"/>
      <c r="F323" s="1"/>
      <c r="G323" s="1"/>
      <c r="H323" s="1"/>
      <c r="I323" s="1"/>
      <c r="J323">
        <f t="shared" si="28"/>
        <v>0</v>
      </c>
    </row>
    <row r="324" spans="1:10">
      <c r="A324" s="1">
        <v>77066004</v>
      </c>
      <c r="B324" s="1" t="s">
        <v>337</v>
      </c>
      <c r="C324" s="1" t="s">
        <v>398</v>
      </c>
      <c r="D324" s="1"/>
      <c r="E324" s="1"/>
      <c r="F324" s="1"/>
      <c r="G324" s="1"/>
      <c r="H324" s="1"/>
      <c r="I324" s="1"/>
      <c r="J324">
        <f t="shared" si="28"/>
        <v>0</v>
      </c>
    </row>
    <row r="325" spans="1:10">
      <c r="A325" s="1">
        <v>77086002</v>
      </c>
      <c r="B325" s="1" t="s">
        <v>308</v>
      </c>
      <c r="C325" s="1" t="s">
        <v>398</v>
      </c>
      <c r="D325" s="1"/>
      <c r="E325" s="1"/>
      <c r="F325" s="1"/>
      <c r="G325" s="1"/>
      <c r="H325" s="1"/>
      <c r="I325" s="1"/>
      <c r="J325">
        <f t="shared" si="28"/>
        <v>0</v>
      </c>
    </row>
    <row r="326" spans="1:10">
      <c r="A326" s="1">
        <v>78066001</v>
      </c>
      <c r="B326" s="1" t="s">
        <v>341</v>
      </c>
      <c r="C326" s="1" t="s">
        <v>400</v>
      </c>
      <c r="D326" s="1"/>
      <c r="E326" s="1"/>
      <c r="F326" s="1"/>
      <c r="G326" s="1"/>
      <c r="H326" s="1"/>
      <c r="I326" s="1"/>
      <c r="J326">
        <f t="shared" si="28"/>
        <v>0</v>
      </c>
    </row>
    <row r="327" spans="1:10">
      <c r="A327" s="1">
        <v>78066006</v>
      </c>
      <c r="B327" s="1" t="s">
        <v>342</v>
      </c>
      <c r="C327" s="1" t="s">
        <v>400</v>
      </c>
      <c r="D327" s="1"/>
      <c r="E327" s="1"/>
      <c r="F327" s="1"/>
      <c r="G327" s="1"/>
      <c r="H327" s="1"/>
      <c r="I327" s="1"/>
      <c r="J327">
        <f t="shared" si="28"/>
        <v>0</v>
      </c>
    </row>
    <row r="328" spans="1:10">
      <c r="A328" s="1">
        <v>78066007</v>
      </c>
      <c r="B328" s="1" t="s">
        <v>338</v>
      </c>
      <c r="C328" s="1" t="s">
        <v>400</v>
      </c>
      <c r="D328" s="1"/>
      <c r="E328" s="1"/>
      <c r="F328" s="1"/>
      <c r="G328" s="1"/>
      <c r="H328" s="1"/>
      <c r="I328" s="1"/>
      <c r="J328">
        <f t="shared" si="28"/>
        <v>0</v>
      </c>
    </row>
    <row r="329" spans="1:10">
      <c r="A329" s="1">
        <v>78066009</v>
      </c>
      <c r="B329" s="1" t="s">
        <v>306</v>
      </c>
      <c r="C329" s="1" t="s">
        <v>398</v>
      </c>
      <c r="D329" s="1"/>
      <c r="E329" s="1"/>
      <c r="F329" s="1"/>
      <c r="G329" s="1"/>
      <c r="H329" s="1"/>
      <c r="I329" s="1"/>
      <c r="J329">
        <f t="shared" si="28"/>
        <v>0</v>
      </c>
    </row>
    <row r="330" spans="1:10">
      <c r="A330" s="1">
        <v>78066011</v>
      </c>
      <c r="B330" s="1" t="s">
        <v>305</v>
      </c>
      <c r="C330" s="1" t="s">
        <v>398</v>
      </c>
      <c r="D330" s="2">
        <v>43897.8765162037</v>
      </c>
      <c r="E330" s="1"/>
      <c r="F330" s="2">
        <v>43897.8765162037</v>
      </c>
      <c r="G330" s="1"/>
      <c r="H330" s="1"/>
      <c r="I330" s="1">
        <v>1</v>
      </c>
      <c r="J330">
        <f t="shared" si="28"/>
        <v>0</v>
      </c>
    </row>
    <row r="331" spans="1:10">
      <c r="A331" s="1">
        <v>78066014</v>
      </c>
      <c r="B331" s="1" t="s">
        <v>234</v>
      </c>
      <c r="C331" s="1" t="s">
        <v>398</v>
      </c>
      <c r="D331" s="2">
        <v>43884.6276273148</v>
      </c>
      <c r="E331" s="2">
        <v>43884.766087963</v>
      </c>
      <c r="F331" s="2">
        <v>43884.766087963</v>
      </c>
      <c r="G331" s="1">
        <v>100</v>
      </c>
      <c r="H331" s="1">
        <v>3</v>
      </c>
      <c r="I331" s="1">
        <v>3</v>
      </c>
      <c r="J331">
        <f>1</f>
        <v>1</v>
      </c>
    </row>
    <row r="332" spans="1:10">
      <c r="A332" s="1">
        <v>78066015</v>
      </c>
      <c r="B332" s="1" t="s">
        <v>343</v>
      </c>
      <c r="C332" s="1" t="s">
        <v>398</v>
      </c>
      <c r="D332" s="1"/>
      <c r="E332" s="1"/>
      <c r="F332" s="1"/>
      <c r="G332" s="1"/>
      <c r="H332" s="1"/>
      <c r="I332" s="1"/>
      <c r="J332">
        <f t="shared" si="28"/>
        <v>0</v>
      </c>
    </row>
  </sheetData>
  <autoFilter ref="A1:J332"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1"/>
  <sheetViews>
    <sheetView workbookViewId="0">
      <selection activeCell="M5" sqref="M5"/>
    </sheetView>
  </sheetViews>
  <sheetFormatPr defaultColWidth="9.14074074074074" defaultRowHeight="17.25" outlineLevelCol="6"/>
  <cols>
    <col min="1" max="1" width="9.57037037037037"/>
  </cols>
  <sheetData>
    <row r="1" spans="1:7">
      <c r="A1" t="s">
        <v>0</v>
      </c>
      <c r="B1" t="s">
        <v>344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</row>
    <row r="2" spans="1:7">
      <c r="A2">
        <v>14061047</v>
      </c>
      <c r="B2">
        <v>84.9</v>
      </c>
      <c r="C2">
        <v>60.1</v>
      </c>
      <c r="D2">
        <v>8</v>
      </c>
      <c r="E2">
        <v>0</v>
      </c>
      <c r="F2">
        <f>SUM(B2:E2)</f>
        <v>153</v>
      </c>
      <c r="G2">
        <f>F2/4</f>
        <v>38.25</v>
      </c>
    </row>
    <row r="3" spans="1:7">
      <c r="A3">
        <v>14061128</v>
      </c>
      <c r="B3">
        <v>0</v>
      </c>
      <c r="C3">
        <v>0</v>
      </c>
      <c r="D3">
        <v>0</v>
      </c>
      <c r="E3">
        <v>0</v>
      </c>
      <c r="F3">
        <f t="shared" ref="F3:F66" si="0">SUM(B3:E3)</f>
        <v>0</v>
      </c>
      <c r="G3">
        <f t="shared" ref="G3:G66" si="1">F3/4</f>
        <v>0</v>
      </c>
    </row>
    <row r="4" spans="1:7">
      <c r="A4">
        <v>15061089</v>
      </c>
      <c r="B4">
        <v>0</v>
      </c>
      <c r="C4">
        <v>0</v>
      </c>
      <c r="D4">
        <v>0</v>
      </c>
      <c r="E4">
        <v>0</v>
      </c>
      <c r="F4">
        <f t="shared" si="0"/>
        <v>0</v>
      </c>
      <c r="G4">
        <f t="shared" si="1"/>
        <v>0</v>
      </c>
    </row>
    <row r="5" spans="1:7">
      <c r="A5">
        <v>15061110</v>
      </c>
      <c r="B5">
        <v>0</v>
      </c>
      <c r="C5">
        <v>0</v>
      </c>
      <c r="D5">
        <v>0</v>
      </c>
      <c r="E5">
        <v>0</v>
      </c>
      <c r="F5">
        <f t="shared" si="0"/>
        <v>0</v>
      </c>
      <c r="G5">
        <f t="shared" si="1"/>
        <v>0</v>
      </c>
    </row>
    <row r="6" spans="1:7">
      <c r="A6">
        <v>15061114</v>
      </c>
      <c r="B6">
        <v>0</v>
      </c>
      <c r="C6">
        <v>0</v>
      </c>
      <c r="D6">
        <v>0</v>
      </c>
      <c r="E6">
        <v>0</v>
      </c>
      <c r="F6">
        <f t="shared" si="0"/>
        <v>0</v>
      </c>
      <c r="G6">
        <f t="shared" si="1"/>
        <v>0</v>
      </c>
    </row>
    <row r="7" spans="1:7">
      <c r="A7">
        <v>15061130</v>
      </c>
      <c r="B7">
        <v>63</v>
      </c>
      <c r="C7">
        <v>0</v>
      </c>
      <c r="D7">
        <v>0</v>
      </c>
      <c r="E7">
        <v>0</v>
      </c>
      <c r="F7">
        <f t="shared" si="0"/>
        <v>63</v>
      </c>
      <c r="G7">
        <f t="shared" si="1"/>
        <v>15.75</v>
      </c>
    </row>
    <row r="8" spans="1:7">
      <c r="A8">
        <v>15061168</v>
      </c>
      <c r="B8">
        <v>82</v>
      </c>
      <c r="C8">
        <v>72</v>
      </c>
      <c r="D8">
        <v>0</v>
      </c>
      <c r="E8">
        <v>50</v>
      </c>
      <c r="F8">
        <f t="shared" si="0"/>
        <v>204</v>
      </c>
      <c r="G8">
        <f t="shared" si="1"/>
        <v>51</v>
      </c>
    </row>
    <row r="9" spans="1:7">
      <c r="A9">
        <v>15061202</v>
      </c>
      <c r="B9">
        <v>0</v>
      </c>
      <c r="C9">
        <v>0</v>
      </c>
      <c r="D9">
        <v>0</v>
      </c>
      <c r="E9">
        <v>0</v>
      </c>
      <c r="F9">
        <f t="shared" si="0"/>
        <v>0</v>
      </c>
      <c r="G9">
        <f t="shared" si="1"/>
        <v>0</v>
      </c>
    </row>
    <row r="10" spans="1:7">
      <c r="A10">
        <v>15231102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  <c r="G10">
        <f t="shared" si="1"/>
        <v>0</v>
      </c>
    </row>
    <row r="11" spans="1:7">
      <c r="A11">
        <v>15231164</v>
      </c>
      <c r="B11">
        <v>80.5</v>
      </c>
      <c r="C11">
        <v>89</v>
      </c>
      <c r="D11">
        <v>86</v>
      </c>
      <c r="E11">
        <v>22.4</v>
      </c>
      <c r="F11">
        <f t="shared" si="0"/>
        <v>277.9</v>
      </c>
      <c r="G11">
        <f t="shared" si="1"/>
        <v>69.475</v>
      </c>
    </row>
    <row r="12" spans="1:7">
      <c r="A12">
        <v>16061020</v>
      </c>
      <c r="B12">
        <v>65.5</v>
      </c>
      <c r="C12">
        <v>60</v>
      </c>
      <c r="D12">
        <v>0</v>
      </c>
      <c r="E12">
        <v>0</v>
      </c>
      <c r="F12">
        <f t="shared" si="0"/>
        <v>125.5</v>
      </c>
      <c r="G12">
        <f t="shared" si="1"/>
        <v>31.375</v>
      </c>
    </row>
    <row r="13" spans="1:7">
      <c r="A13">
        <v>16061021</v>
      </c>
      <c r="B13">
        <v>85</v>
      </c>
      <c r="C13">
        <v>100</v>
      </c>
      <c r="D13">
        <v>67.5</v>
      </c>
      <c r="E13">
        <v>0</v>
      </c>
      <c r="F13">
        <f t="shared" si="0"/>
        <v>252.5</v>
      </c>
      <c r="G13">
        <f t="shared" si="1"/>
        <v>63.125</v>
      </c>
    </row>
    <row r="14" spans="1:7">
      <c r="A14">
        <v>16061033</v>
      </c>
      <c r="B14">
        <v>42</v>
      </c>
      <c r="C14">
        <v>70</v>
      </c>
      <c r="D14">
        <v>96.5</v>
      </c>
      <c r="E14">
        <v>65.5</v>
      </c>
      <c r="F14">
        <f t="shared" si="0"/>
        <v>274</v>
      </c>
      <c r="G14">
        <f t="shared" si="1"/>
        <v>68.5</v>
      </c>
    </row>
    <row r="15" spans="1:7">
      <c r="A15">
        <v>16061051</v>
      </c>
      <c r="B15">
        <v>87.5</v>
      </c>
      <c r="C15">
        <v>80.5</v>
      </c>
      <c r="D15">
        <v>77</v>
      </c>
      <c r="E15">
        <v>77</v>
      </c>
      <c r="F15">
        <f t="shared" si="0"/>
        <v>322</v>
      </c>
      <c r="G15">
        <f t="shared" si="1"/>
        <v>80.5</v>
      </c>
    </row>
    <row r="16" spans="1:7">
      <c r="A16">
        <v>16061069</v>
      </c>
      <c r="B16">
        <v>70.5</v>
      </c>
      <c r="C16">
        <v>88.5</v>
      </c>
      <c r="D16">
        <v>79</v>
      </c>
      <c r="E16">
        <v>26.8</v>
      </c>
      <c r="F16">
        <f t="shared" si="0"/>
        <v>264.8</v>
      </c>
      <c r="G16">
        <f t="shared" si="1"/>
        <v>66.2</v>
      </c>
    </row>
    <row r="17" spans="1:7">
      <c r="A17">
        <v>16061081</v>
      </c>
      <c r="B17">
        <v>0</v>
      </c>
      <c r="C17">
        <v>0</v>
      </c>
      <c r="D17">
        <v>0</v>
      </c>
      <c r="E17">
        <v>0</v>
      </c>
      <c r="F17">
        <f t="shared" si="0"/>
        <v>0</v>
      </c>
      <c r="G17">
        <f t="shared" si="1"/>
        <v>0</v>
      </c>
    </row>
    <row r="18" spans="1:7">
      <c r="A18">
        <v>16061130</v>
      </c>
      <c r="B18">
        <v>88</v>
      </c>
      <c r="C18">
        <v>50</v>
      </c>
      <c r="D18">
        <v>87.4</v>
      </c>
      <c r="E18">
        <v>83</v>
      </c>
      <c r="F18">
        <f t="shared" si="0"/>
        <v>308.4</v>
      </c>
      <c r="G18">
        <f t="shared" si="1"/>
        <v>77.1</v>
      </c>
    </row>
    <row r="19" spans="1:7">
      <c r="A19">
        <v>16061148</v>
      </c>
      <c r="B19">
        <v>0</v>
      </c>
      <c r="C19">
        <v>0</v>
      </c>
      <c r="D19">
        <v>0</v>
      </c>
      <c r="E19">
        <v>0</v>
      </c>
      <c r="F19">
        <f t="shared" si="0"/>
        <v>0</v>
      </c>
      <c r="G19">
        <f t="shared" si="1"/>
        <v>0</v>
      </c>
    </row>
    <row r="20" spans="1:7">
      <c r="A20">
        <v>16061149</v>
      </c>
      <c r="B20">
        <v>0</v>
      </c>
      <c r="C20">
        <v>0</v>
      </c>
      <c r="D20">
        <v>0</v>
      </c>
      <c r="E20">
        <v>0</v>
      </c>
      <c r="F20">
        <f t="shared" si="0"/>
        <v>0</v>
      </c>
      <c r="G20">
        <f t="shared" si="1"/>
        <v>0</v>
      </c>
    </row>
    <row r="21" spans="1:7">
      <c r="A21">
        <v>16061169</v>
      </c>
      <c r="B21">
        <v>84</v>
      </c>
      <c r="C21">
        <v>67.5</v>
      </c>
      <c r="D21">
        <v>77</v>
      </c>
      <c r="E21">
        <v>76.4</v>
      </c>
      <c r="F21">
        <f t="shared" si="0"/>
        <v>304.9</v>
      </c>
      <c r="G21">
        <f t="shared" si="1"/>
        <v>76.225</v>
      </c>
    </row>
    <row r="22" spans="1:7">
      <c r="A22">
        <v>16061178</v>
      </c>
      <c r="B22">
        <v>71</v>
      </c>
      <c r="C22">
        <v>71</v>
      </c>
      <c r="D22">
        <v>51</v>
      </c>
      <c r="E22">
        <v>0</v>
      </c>
      <c r="F22">
        <f t="shared" si="0"/>
        <v>193</v>
      </c>
      <c r="G22">
        <f t="shared" si="1"/>
        <v>48.25</v>
      </c>
    </row>
    <row r="23" spans="1:7">
      <c r="A23">
        <v>16061180</v>
      </c>
      <c r="B23">
        <v>0</v>
      </c>
      <c r="C23">
        <v>0</v>
      </c>
      <c r="D23">
        <v>0</v>
      </c>
      <c r="E23">
        <v>0</v>
      </c>
      <c r="F23">
        <f t="shared" si="0"/>
        <v>0</v>
      </c>
      <c r="G23">
        <f t="shared" si="1"/>
        <v>0</v>
      </c>
    </row>
    <row r="24" spans="1:7">
      <c r="A24">
        <v>16061181</v>
      </c>
      <c r="B24">
        <v>51</v>
      </c>
      <c r="C24">
        <v>85</v>
      </c>
      <c r="D24">
        <v>83.8</v>
      </c>
      <c r="E24">
        <v>64</v>
      </c>
      <c r="F24">
        <f t="shared" si="0"/>
        <v>283.8</v>
      </c>
      <c r="G24">
        <f t="shared" si="1"/>
        <v>70.95</v>
      </c>
    </row>
    <row r="25" spans="1:7">
      <c r="A25">
        <v>16061184</v>
      </c>
      <c r="B25">
        <v>90.9</v>
      </c>
      <c r="C25">
        <v>77.5</v>
      </c>
      <c r="D25">
        <v>76</v>
      </c>
      <c r="E25">
        <v>80.5</v>
      </c>
      <c r="F25">
        <f t="shared" si="0"/>
        <v>324.9</v>
      </c>
      <c r="G25">
        <f t="shared" si="1"/>
        <v>81.225</v>
      </c>
    </row>
    <row r="26" spans="1:7">
      <c r="A26">
        <v>16061190</v>
      </c>
      <c r="B26">
        <v>50</v>
      </c>
      <c r="C26">
        <v>89.8</v>
      </c>
      <c r="D26">
        <v>64</v>
      </c>
      <c r="E26">
        <v>75</v>
      </c>
      <c r="F26">
        <f t="shared" si="0"/>
        <v>278.8</v>
      </c>
      <c r="G26">
        <f t="shared" si="1"/>
        <v>69.7</v>
      </c>
    </row>
    <row r="27" spans="1:7">
      <c r="A27">
        <v>16061193</v>
      </c>
      <c r="B27">
        <v>0</v>
      </c>
      <c r="C27">
        <v>0</v>
      </c>
      <c r="D27">
        <v>0</v>
      </c>
      <c r="E27">
        <v>0</v>
      </c>
      <c r="F27">
        <f t="shared" si="0"/>
        <v>0</v>
      </c>
      <c r="G27">
        <f t="shared" si="1"/>
        <v>0</v>
      </c>
    </row>
    <row r="28" spans="1:7">
      <c r="A28">
        <v>16061194</v>
      </c>
      <c r="B28">
        <v>51</v>
      </c>
      <c r="C28">
        <v>0</v>
      </c>
      <c r="D28">
        <v>0</v>
      </c>
      <c r="E28">
        <v>0</v>
      </c>
      <c r="F28">
        <f t="shared" si="0"/>
        <v>51</v>
      </c>
      <c r="G28">
        <f t="shared" si="1"/>
        <v>12.75</v>
      </c>
    </row>
    <row r="29" spans="1:7">
      <c r="A29">
        <v>16061206</v>
      </c>
      <c r="B29">
        <v>0</v>
      </c>
      <c r="C29">
        <v>0</v>
      </c>
      <c r="D29">
        <v>0</v>
      </c>
      <c r="E29">
        <v>0</v>
      </c>
      <c r="F29">
        <f t="shared" si="0"/>
        <v>0</v>
      </c>
      <c r="G29">
        <f t="shared" si="1"/>
        <v>0</v>
      </c>
    </row>
    <row r="30" spans="1:7">
      <c r="A30">
        <v>16231068</v>
      </c>
      <c r="B30">
        <v>0</v>
      </c>
      <c r="C30">
        <v>0</v>
      </c>
      <c r="D30">
        <v>0</v>
      </c>
      <c r="E30">
        <v>0</v>
      </c>
      <c r="F30">
        <f t="shared" si="0"/>
        <v>0</v>
      </c>
      <c r="G30">
        <f t="shared" si="1"/>
        <v>0</v>
      </c>
    </row>
    <row r="31" spans="1:7">
      <c r="A31">
        <v>16231201</v>
      </c>
      <c r="B31">
        <v>93.5</v>
      </c>
      <c r="C31">
        <v>89.5</v>
      </c>
      <c r="D31">
        <v>95.1</v>
      </c>
      <c r="E31">
        <v>92.5</v>
      </c>
      <c r="F31">
        <f t="shared" si="0"/>
        <v>370.6</v>
      </c>
      <c r="G31">
        <f t="shared" si="1"/>
        <v>92.65</v>
      </c>
    </row>
    <row r="32" spans="1:7">
      <c r="A32">
        <v>16231263</v>
      </c>
      <c r="B32">
        <v>0</v>
      </c>
      <c r="C32">
        <v>0</v>
      </c>
      <c r="D32">
        <v>0</v>
      </c>
      <c r="E32">
        <v>0</v>
      </c>
      <c r="F32">
        <f t="shared" si="0"/>
        <v>0</v>
      </c>
      <c r="G32">
        <f t="shared" si="1"/>
        <v>0</v>
      </c>
    </row>
    <row r="33" spans="1:7">
      <c r="A33">
        <v>17005002</v>
      </c>
      <c r="B33">
        <v>91.3</v>
      </c>
      <c r="C33">
        <v>95.5</v>
      </c>
      <c r="D33">
        <v>94.5</v>
      </c>
      <c r="E33">
        <v>83.4</v>
      </c>
      <c r="F33">
        <f t="shared" si="0"/>
        <v>364.7</v>
      </c>
      <c r="G33">
        <f t="shared" si="1"/>
        <v>91.175</v>
      </c>
    </row>
    <row r="34" spans="1:7">
      <c r="A34">
        <v>17005013</v>
      </c>
      <c r="B34">
        <v>0</v>
      </c>
      <c r="C34">
        <v>0</v>
      </c>
      <c r="D34">
        <v>0</v>
      </c>
      <c r="E34">
        <v>0</v>
      </c>
      <c r="F34">
        <f t="shared" si="0"/>
        <v>0</v>
      </c>
      <c r="G34">
        <f t="shared" si="1"/>
        <v>0</v>
      </c>
    </row>
    <row r="35" spans="1:7">
      <c r="A35">
        <v>17005014</v>
      </c>
      <c r="B35">
        <v>92.5</v>
      </c>
      <c r="C35">
        <v>93.9</v>
      </c>
      <c r="D35">
        <v>88</v>
      </c>
      <c r="E35">
        <v>91.5</v>
      </c>
      <c r="F35">
        <f t="shared" si="0"/>
        <v>365.9</v>
      </c>
      <c r="G35">
        <f t="shared" si="1"/>
        <v>91.475</v>
      </c>
    </row>
    <row r="36" spans="1:7">
      <c r="A36">
        <v>17005016</v>
      </c>
      <c r="B36">
        <v>98.5</v>
      </c>
      <c r="C36">
        <v>97</v>
      </c>
      <c r="D36">
        <v>82</v>
      </c>
      <c r="E36">
        <v>95.1</v>
      </c>
      <c r="F36">
        <f t="shared" si="0"/>
        <v>372.6</v>
      </c>
      <c r="G36">
        <f t="shared" si="1"/>
        <v>93.15</v>
      </c>
    </row>
    <row r="37" spans="1:7">
      <c r="A37">
        <v>17005023</v>
      </c>
      <c r="B37">
        <v>81.5</v>
      </c>
      <c r="C37">
        <v>66.5</v>
      </c>
      <c r="D37">
        <v>82.6</v>
      </c>
      <c r="E37">
        <v>79.2</v>
      </c>
      <c r="F37">
        <f t="shared" si="0"/>
        <v>309.8</v>
      </c>
      <c r="G37">
        <f t="shared" si="1"/>
        <v>77.45</v>
      </c>
    </row>
    <row r="38" spans="1:7">
      <c r="A38">
        <v>17005044</v>
      </c>
      <c r="B38">
        <v>94.5</v>
      </c>
      <c r="C38">
        <v>79.9</v>
      </c>
      <c r="D38">
        <v>90</v>
      </c>
      <c r="E38">
        <v>88</v>
      </c>
      <c r="F38">
        <f t="shared" si="0"/>
        <v>352.4</v>
      </c>
      <c r="G38">
        <f t="shared" si="1"/>
        <v>88.1</v>
      </c>
    </row>
    <row r="39" spans="1:7">
      <c r="A39">
        <v>17005069</v>
      </c>
      <c r="B39">
        <v>74</v>
      </c>
      <c r="C39">
        <v>53</v>
      </c>
      <c r="D39">
        <v>90</v>
      </c>
      <c r="E39">
        <v>93.5</v>
      </c>
      <c r="F39">
        <f t="shared" si="0"/>
        <v>310.5</v>
      </c>
      <c r="G39">
        <f t="shared" si="1"/>
        <v>77.625</v>
      </c>
    </row>
    <row r="40" spans="1:7">
      <c r="A40">
        <v>17231019</v>
      </c>
      <c r="B40">
        <v>0</v>
      </c>
      <c r="C40">
        <v>0</v>
      </c>
      <c r="D40">
        <v>0</v>
      </c>
      <c r="E40">
        <v>0</v>
      </c>
      <c r="F40">
        <f t="shared" si="0"/>
        <v>0</v>
      </c>
      <c r="G40">
        <f t="shared" si="1"/>
        <v>0</v>
      </c>
    </row>
    <row r="41" spans="1:7">
      <c r="A41">
        <v>17231032</v>
      </c>
      <c r="B41">
        <v>1.6</v>
      </c>
      <c r="C41">
        <v>5</v>
      </c>
      <c r="D41">
        <v>0</v>
      </c>
      <c r="E41">
        <v>0</v>
      </c>
      <c r="F41">
        <f t="shared" si="0"/>
        <v>6.6</v>
      </c>
      <c r="G41">
        <f t="shared" si="1"/>
        <v>1.65</v>
      </c>
    </row>
    <row r="42" spans="1:7">
      <c r="A42">
        <v>17231103</v>
      </c>
      <c r="B42">
        <v>92</v>
      </c>
      <c r="C42">
        <v>84</v>
      </c>
      <c r="D42">
        <v>86</v>
      </c>
      <c r="E42">
        <v>0</v>
      </c>
      <c r="F42">
        <f t="shared" si="0"/>
        <v>262</v>
      </c>
      <c r="G42">
        <f t="shared" si="1"/>
        <v>65.5</v>
      </c>
    </row>
    <row r="43" spans="1:7">
      <c r="A43">
        <v>17231143</v>
      </c>
      <c r="B43">
        <v>72</v>
      </c>
      <c r="C43">
        <v>70</v>
      </c>
      <c r="D43">
        <v>51</v>
      </c>
      <c r="E43">
        <v>81.5</v>
      </c>
      <c r="F43">
        <f t="shared" si="0"/>
        <v>274.5</v>
      </c>
      <c r="G43">
        <f t="shared" si="1"/>
        <v>68.625</v>
      </c>
    </row>
    <row r="44" spans="1:7">
      <c r="A44">
        <v>17231165</v>
      </c>
      <c r="B44">
        <v>84.6</v>
      </c>
      <c r="C44">
        <v>0</v>
      </c>
      <c r="D44">
        <v>70</v>
      </c>
      <c r="E44">
        <v>0</v>
      </c>
      <c r="F44">
        <f t="shared" si="0"/>
        <v>154.6</v>
      </c>
      <c r="G44">
        <f t="shared" si="1"/>
        <v>38.65</v>
      </c>
    </row>
    <row r="45" spans="1:7">
      <c r="A45">
        <v>17231180</v>
      </c>
      <c r="B45">
        <v>0</v>
      </c>
      <c r="C45">
        <v>0</v>
      </c>
      <c r="D45">
        <v>0</v>
      </c>
      <c r="E45">
        <v>0</v>
      </c>
      <c r="F45">
        <f t="shared" si="0"/>
        <v>0</v>
      </c>
      <c r="G45">
        <f t="shared" si="1"/>
        <v>0</v>
      </c>
    </row>
    <row r="46" spans="1:7">
      <c r="A46">
        <v>17231189</v>
      </c>
      <c r="B46">
        <v>82.5</v>
      </c>
      <c r="C46">
        <v>89.5</v>
      </c>
      <c r="D46">
        <v>89</v>
      </c>
      <c r="E46">
        <v>80.6</v>
      </c>
      <c r="F46">
        <f t="shared" si="0"/>
        <v>341.6</v>
      </c>
      <c r="G46">
        <f t="shared" si="1"/>
        <v>85.4</v>
      </c>
    </row>
    <row r="47" spans="1:7">
      <c r="A47">
        <v>17231196</v>
      </c>
      <c r="B47">
        <v>86.5</v>
      </c>
      <c r="C47">
        <v>90.5</v>
      </c>
      <c r="D47">
        <v>93.5</v>
      </c>
      <c r="E47">
        <v>78</v>
      </c>
      <c r="F47">
        <f t="shared" si="0"/>
        <v>348.5</v>
      </c>
      <c r="G47">
        <f t="shared" si="1"/>
        <v>87.125</v>
      </c>
    </row>
    <row r="48" spans="1:7">
      <c r="A48">
        <v>17373054</v>
      </c>
      <c r="B48">
        <v>80.5</v>
      </c>
      <c r="C48">
        <v>78</v>
      </c>
      <c r="D48">
        <v>92</v>
      </c>
      <c r="E48">
        <v>94.5</v>
      </c>
      <c r="F48">
        <f t="shared" si="0"/>
        <v>345</v>
      </c>
      <c r="G48">
        <f t="shared" si="1"/>
        <v>86.25</v>
      </c>
    </row>
    <row r="49" spans="1:7">
      <c r="A49">
        <v>17373128</v>
      </c>
      <c r="B49">
        <v>78</v>
      </c>
      <c r="C49">
        <v>90.5</v>
      </c>
      <c r="D49">
        <v>82.5</v>
      </c>
      <c r="E49">
        <v>72.5</v>
      </c>
      <c r="F49">
        <f t="shared" si="0"/>
        <v>323.5</v>
      </c>
      <c r="G49">
        <f t="shared" si="1"/>
        <v>80.875</v>
      </c>
    </row>
    <row r="50" spans="1:7">
      <c r="A50">
        <v>17373153</v>
      </c>
      <c r="B50">
        <v>61</v>
      </c>
      <c r="C50">
        <v>80</v>
      </c>
      <c r="D50">
        <v>78.7</v>
      </c>
      <c r="E50">
        <v>80</v>
      </c>
      <c r="F50">
        <f t="shared" si="0"/>
        <v>299.7</v>
      </c>
      <c r="G50">
        <f t="shared" si="1"/>
        <v>74.925</v>
      </c>
    </row>
    <row r="51" spans="1:7">
      <c r="A51">
        <v>17373190</v>
      </c>
      <c r="B51">
        <v>87.5</v>
      </c>
      <c r="C51">
        <v>81</v>
      </c>
      <c r="D51">
        <v>91</v>
      </c>
      <c r="E51">
        <v>0</v>
      </c>
      <c r="F51">
        <f t="shared" si="0"/>
        <v>259.5</v>
      </c>
      <c r="G51">
        <f t="shared" si="1"/>
        <v>64.875</v>
      </c>
    </row>
    <row r="52" spans="1:7">
      <c r="A52">
        <v>17373191</v>
      </c>
      <c r="B52">
        <v>87.5</v>
      </c>
      <c r="C52">
        <v>91.5</v>
      </c>
      <c r="D52">
        <v>72.9</v>
      </c>
      <c r="E52">
        <v>91.5</v>
      </c>
      <c r="F52">
        <f t="shared" si="0"/>
        <v>343.4</v>
      </c>
      <c r="G52">
        <f t="shared" si="1"/>
        <v>85.85</v>
      </c>
    </row>
    <row r="53" spans="1:7">
      <c r="A53">
        <v>17373198</v>
      </c>
      <c r="B53">
        <v>0</v>
      </c>
      <c r="C53">
        <v>0</v>
      </c>
      <c r="D53">
        <v>0</v>
      </c>
      <c r="E53">
        <v>0</v>
      </c>
      <c r="F53">
        <f t="shared" si="0"/>
        <v>0</v>
      </c>
      <c r="G53">
        <f t="shared" si="1"/>
        <v>0</v>
      </c>
    </row>
    <row r="54" spans="1:7">
      <c r="A54">
        <v>17373308</v>
      </c>
      <c r="B54">
        <v>62.5</v>
      </c>
      <c r="C54">
        <v>52</v>
      </c>
      <c r="D54">
        <v>68.5</v>
      </c>
      <c r="E54">
        <v>0</v>
      </c>
      <c r="F54">
        <f t="shared" si="0"/>
        <v>183</v>
      </c>
      <c r="G54">
        <f t="shared" si="1"/>
        <v>45.75</v>
      </c>
    </row>
    <row r="55" spans="1:7">
      <c r="A55">
        <v>17373329</v>
      </c>
      <c r="B55">
        <v>0</v>
      </c>
      <c r="C55">
        <v>0</v>
      </c>
      <c r="D55">
        <v>0</v>
      </c>
      <c r="E55">
        <v>0</v>
      </c>
      <c r="F55">
        <f t="shared" si="0"/>
        <v>0</v>
      </c>
      <c r="G55">
        <f t="shared" si="1"/>
        <v>0</v>
      </c>
    </row>
    <row r="56" spans="1:7">
      <c r="A56">
        <v>17373371</v>
      </c>
      <c r="B56">
        <v>69.5</v>
      </c>
      <c r="C56">
        <v>83</v>
      </c>
      <c r="D56">
        <v>90.5</v>
      </c>
      <c r="E56">
        <v>85.5</v>
      </c>
      <c r="F56">
        <f t="shared" si="0"/>
        <v>328.5</v>
      </c>
      <c r="G56">
        <f t="shared" si="1"/>
        <v>82.125</v>
      </c>
    </row>
    <row r="57" spans="1:7">
      <c r="A57">
        <v>17374216</v>
      </c>
      <c r="B57">
        <v>90</v>
      </c>
      <c r="C57">
        <v>89.3</v>
      </c>
      <c r="D57">
        <v>96.4</v>
      </c>
      <c r="E57">
        <v>93.5</v>
      </c>
      <c r="F57">
        <f t="shared" si="0"/>
        <v>369.2</v>
      </c>
      <c r="G57">
        <f t="shared" si="1"/>
        <v>92.3</v>
      </c>
    </row>
    <row r="58" spans="1:7">
      <c r="A58">
        <v>17374473</v>
      </c>
      <c r="B58">
        <v>98.5</v>
      </c>
      <c r="C58">
        <v>86.6</v>
      </c>
      <c r="D58">
        <v>92.5</v>
      </c>
      <c r="E58">
        <v>87</v>
      </c>
      <c r="F58">
        <f t="shared" si="0"/>
        <v>364.6</v>
      </c>
      <c r="G58">
        <f t="shared" si="1"/>
        <v>91.15</v>
      </c>
    </row>
    <row r="59" spans="1:7">
      <c r="A59">
        <v>17375205</v>
      </c>
      <c r="B59">
        <v>98</v>
      </c>
      <c r="C59">
        <v>88.3</v>
      </c>
      <c r="D59">
        <v>84.5</v>
      </c>
      <c r="E59">
        <v>96</v>
      </c>
      <c r="F59">
        <f t="shared" si="0"/>
        <v>366.8</v>
      </c>
      <c r="G59">
        <f t="shared" si="1"/>
        <v>91.7</v>
      </c>
    </row>
    <row r="60" spans="1:7">
      <c r="A60">
        <v>17377017</v>
      </c>
      <c r="B60">
        <v>92</v>
      </c>
      <c r="C60">
        <v>94.8</v>
      </c>
      <c r="D60">
        <v>90</v>
      </c>
      <c r="E60">
        <v>97.2</v>
      </c>
      <c r="F60">
        <f t="shared" si="0"/>
        <v>374</v>
      </c>
      <c r="G60">
        <f t="shared" si="1"/>
        <v>93.5</v>
      </c>
    </row>
    <row r="61" spans="1:7">
      <c r="A61">
        <v>17377280</v>
      </c>
      <c r="B61">
        <v>92.5</v>
      </c>
      <c r="C61">
        <v>86.5</v>
      </c>
      <c r="D61">
        <v>94</v>
      </c>
      <c r="E61">
        <v>90</v>
      </c>
      <c r="F61">
        <f t="shared" si="0"/>
        <v>363</v>
      </c>
      <c r="G61">
        <f t="shared" si="1"/>
        <v>90.75</v>
      </c>
    </row>
    <row r="62" spans="1:7">
      <c r="A62">
        <v>17377372</v>
      </c>
      <c r="B62">
        <v>88</v>
      </c>
      <c r="C62">
        <v>95.5</v>
      </c>
      <c r="D62">
        <v>95.1</v>
      </c>
      <c r="E62">
        <v>100</v>
      </c>
      <c r="F62">
        <f t="shared" si="0"/>
        <v>378.6</v>
      </c>
      <c r="G62">
        <f t="shared" si="1"/>
        <v>94.65</v>
      </c>
    </row>
    <row r="63" spans="1:7">
      <c r="A63">
        <v>17377376</v>
      </c>
      <c r="B63">
        <v>85.5</v>
      </c>
      <c r="C63">
        <v>92.7</v>
      </c>
      <c r="D63">
        <v>89.8</v>
      </c>
      <c r="E63">
        <v>94.6</v>
      </c>
      <c r="F63">
        <f t="shared" si="0"/>
        <v>362.6</v>
      </c>
      <c r="G63">
        <f t="shared" si="1"/>
        <v>90.65</v>
      </c>
    </row>
    <row r="64" spans="1:7">
      <c r="A64">
        <v>17377416</v>
      </c>
      <c r="B64">
        <v>82</v>
      </c>
      <c r="C64">
        <v>97</v>
      </c>
      <c r="D64">
        <v>93.4</v>
      </c>
      <c r="E64">
        <v>96.5</v>
      </c>
      <c r="F64">
        <f t="shared" si="0"/>
        <v>368.9</v>
      </c>
      <c r="G64">
        <f t="shared" si="1"/>
        <v>92.225</v>
      </c>
    </row>
    <row r="65" spans="1:7">
      <c r="A65">
        <v>18182609</v>
      </c>
      <c r="B65">
        <v>0</v>
      </c>
      <c r="C65">
        <v>0</v>
      </c>
      <c r="D65">
        <v>0</v>
      </c>
      <c r="E65">
        <v>0</v>
      </c>
      <c r="F65">
        <f t="shared" si="0"/>
        <v>0</v>
      </c>
      <c r="G65">
        <f t="shared" si="1"/>
        <v>0</v>
      </c>
    </row>
    <row r="66" spans="1:7">
      <c r="A66">
        <v>18182648</v>
      </c>
      <c r="B66">
        <v>83.5</v>
      </c>
      <c r="C66">
        <v>85.5</v>
      </c>
      <c r="D66">
        <v>68.5</v>
      </c>
      <c r="E66">
        <v>45</v>
      </c>
      <c r="F66">
        <f t="shared" si="0"/>
        <v>282.5</v>
      </c>
      <c r="G66">
        <f t="shared" si="1"/>
        <v>70.625</v>
      </c>
    </row>
    <row r="67" spans="1:7">
      <c r="A67">
        <v>18182657</v>
      </c>
      <c r="B67">
        <v>0</v>
      </c>
      <c r="C67">
        <v>0</v>
      </c>
      <c r="D67">
        <v>0</v>
      </c>
      <c r="E67">
        <v>0</v>
      </c>
      <c r="F67">
        <f t="shared" ref="F67:F130" si="2">SUM(B67:E67)</f>
        <v>0</v>
      </c>
      <c r="G67">
        <f t="shared" ref="G67:G130" si="3">F67/4</f>
        <v>0</v>
      </c>
    </row>
    <row r="68" spans="1:7">
      <c r="A68">
        <v>18182658</v>
      </c>
      <c r="B68">
        <v>71.5</v>
      </c>
      <c r="C68">
        <v>73</v>
      </c>
      <c r="D68">
        <v>85.5</v>
      </c>
      <c r="E68">
        <v>76</v>
      </c>
      <c r="F68">
        <f t="shared" si="2"/>
        <v>306</v>
      </c>
      <c r="G68">
        <f t="shared" si="3"/>
        <v>76.5</v>
      </c>
    </row>
    <row r="69" spans="1:7">
      <c r="A69">
        <v>18182672</v>
      </c>
      <c r="B69">
        <v>84.5</v>
      </c>
      <c r="C69">
        <v>79</v>
      </c>
      <c r="D69">
        <v>88.1</v>
      </c>
      <c r="E69">
        <v>90</v>
      </c>
      <c r="F69">
        <f t="shared" si="2"/>
        <v>341.6</v>
      </c>
      <c r="G69">
        <f t="shared" si="3"/>
        <v>85.4</v>
      </c>
    </row>
    <row r="70" spans="1:7">
      <c r="A70">
        <v>18182676</v>
      </c>
      <c r="B70">
        <v>98.5</v>
      </c>
      <c r="C70">
        <v>96.2</v>
      </c>
      <c r="D70">
        <v>84</v>
      </c>
      <c r="E70">
        <v>82</v>
      </c>
      <c r="F70">
        <f t="shared" si="2"/>
        <v>360.7</v>
      </c>
      <c r="G70">
        <f t="shared" si="3"/>
        <v>90.175</v>
      </c>
    </row>
    <row r="71" spans="1:7">
      <c r="A71">
        <v>18231002</v>
      </c>
      <c r="B71">
        <v>95.5</v>
      </c>
      <c r="C71">
        <v>94</v>
      </c>
      <c r="D71">
        <v>90</v>
      </c>
      <c r="E71">
        <v>87</v>
      </c>
      <c r="F71">
        <f t="shared" si="2"/>
        <v>366.5</v>
      </c>
      <c r="G71">
        <f t="shared" si="3"/>
        <v>91.625</v>
      </c>
    </row>
    <row r="72" spans="1:7">
      <c r="A72">
        <v>18231011</v>
      </c>
      <c r="B72">
        <v>96.5</v>
      </c>
      <c r="C72">
        <v>91.1</v>
      </c>
      <c r="D72">
        <v>71.5</v>
      </c>
      <c r="E72">
        <v>89.5</v>
      </c>
      <c r="F72">
        <f t="shared" si="2"/>
        <v>348.6</v>
      </c>
      <c r="G72">
        <f t="shared" si="3"/>
        <v>87.15</v>
      </c>
    </row>
    <row r="73" spans="1:7">
      <c r="A73">
        <v>18231019</v>
      </c>
      <c r="B73">
        <v>0</v>
      </c>
      <c r="C73">
        <v>0</v>
      </c>
      <c r="D73">
        <v>0</v>
      </c>
      <c r="E73">
        <v>0</v>
      </c>
      <c r="F73">
        <f t="shared" si="2"/>
        <v>0</v>
      </c>
      <c r="G73">
        <f t="shared" si="3"/>
        <v>0</v>
      </c>
    </row>
    <row r="74" spans="1:7">
      <c r="A74">
        <v>18231026</v>
      </c>
      <c r="B74">
        <v>72</v>
      </c>
      <c r="C74">
        <v>59</v>
      </c>
      <c r="D74">
        <v>90.1</v>
      </c>
      <c r="E74">
        <v>91.5</v>
      </c>
      <c r="F74">
        <f t="shared" si="2"/>
        <v>312.6</v>
      </c>
      <c r="G74">
        <f t="shared" si="3"/>
        <v>78.15</v>
      </c>
    </row>
    <row r="75" spans="1:7">
      <c r="A75">
        <v>18231027</v>
      </c>
      <c r="B75">
        <v>90</v>
      </c>
      <c r="C75">
        <v>86.4</v>
      </c>
      <c r="D75">
        <v>98.5</v>
      </c>
      <c r="E75">
        <v>91</v>
      </c>
      <c r="F75">
        <f t="shared" si="2"/>
        <v>365.9</v>
      </c>
      <c r="G75">
        <f t="shared" si="3"/>
        <v>91.475</v>
      </c>
    </row>
    <row r="76" spans="1:7">
      <c r="A76">
        <v>18231036</v>
      </c>
      <c r="B76">
        <v>0</v>
      </c>
      <c r="C76">
        <v>0</v>
      </c>
      <c r="D76">
        <v>0</v>
      </c>
      <c r="E76">
        <v>0</v>
      </c>
      <c r="F76">
        <f t="shared" si="2"/>
        <v>0</v>
      </c>
      <c r="G76">
        <f t="shared" si="3"/>
        <v>0</v>
      </c>
    </row>
    <row r="77" spans="1:7">
      <c r="A77">
        <v>18231039</v>
      </c>
      <c r="B77">
        <v>94.5</v>
      </c>
      <c r="C77">
        <v>85.5</v>
      </c>
      <c r="D77">
        <v>99.5</v>
      </c>
      <c r="E77">
        <v>91</v>
      </c>
      <c r="F77">
        <f t="shared" si="2"/>
        <v>370.5</v>
      </c>
      <c r="G77">
        <f t="shared" si="3"/>
        <v>92.625</v>
      </c>
    </row>
    <row r="78" spans="1:7">
      <c r="A78">
        <v>18231041</v>
      </c>
      <c r="B78">
        <v>97</v>
      </c>
      <c r="C78">
        <v>87</v>
      </c>
      <c r="D78">
        <v>98.5</v>
      </c>
      <c r="E78">
        <v>91</v>
      </c>
      <c r="F78">
        <f t="shared" si="2"/>
        <v>373.5</v>
      </c>
      <c r="G78">
        <f t="shared" si="3"/>
        <v>93.375</v>
      </c>
    </row>
    <row r="79" spans="1:7">
      <c r="A79">
        <v>18231045</v>
      </c>
      <c r="B79">
        <v>91</v>
      </c>
      <c r="C79">
        <v>93</v>
      </c>
      <c r="D79">
        <v>88.7</v>
      </c>
      <c r="E79">
        <v>92</v>
      </c>
      <c r="F79">
        <f t="shared" si="2"/>
        <v>364.7</v>
      </c>
      <c r="G79">
        <f t="shared" si="3"/>
        <v>91.175</v>
      </c>
    </row>
    <row r="80" spans="1:7">
      <c r="A80">
        <v>18231047</v>
      </c>
      <c r="B80">
        <v>85</v>
      </c>
      <c r="C80">
        <v>84</v>
      </c>
      <c r="D80">
        <v>91.3</v>
      </c>
      <c r="E80">
        <v>93</v>
      </c>
      <c r="F80">
        <f t="shared" si="2"/>
        <v>353.3</v>
      </c>
      <c r="G80">
        <f t="shared" si="3"/>
        <v>88.325</v>
      </c>
    </row>
    <row r="81" spans="1:7">
      <c r="A81">
        <v>18231051</v>
      </c>
      <c r="B81">
        <v>94</v>
      </c>
      <c r="C81">
        <v>98.5</v>
      </c>
      <c r="D81">
        <v>95</v>
      </c>
      <c r="E81">
        <v>93</v>
      </c>
      <c r="F81">
        <f t="shared" si="2"/>
        <v>380.5</v>
      </c>
      <c r="G81">
        <f t="shared" si="3"/>
        <v>95.125</v>
      </c>
    </row>
    <row r="82" spans="1:7">
      <c r="A82">
        <v>18231052</v>
      </c>
      <c r="B82">
        <v>85.4</v>
      </c>
      <c r="C82">
        <v>90.8</v>
      </c>
      <c r="D82">
        <v>99.5</v>
      </c>
      <c r="E82">
        <v>89</v>
      </c>
      <c r="F82">
        <f t="shared" si="2"/>
        <v>364.7</v>
      </c>
      <c r="G82">
        <f t="shared" si="3"/>
        <v>91.175</v>
      </c>
    </row>
    <row r="83" spans="1:7">
      <c r="A83">
        <v>18231064</v>
      </c>
      <c r="B83">
        <v>88</v>
      </c>
      <c r="C83">
        <v>83.7</v>
      </c>
      <c r="D83">
        <v>70</v>
      </c>
      <c r="E83">
        <v>78.5</v>
      </c>
      <c r="F83">
        <f t="shared" si="2"/>
        <v>320.2</v>
      </c>
      <c r="G83">
        <f t="shared" si="3"/>
        <v>80.05</v>
      </c>
    </row>
    <row r="84" spans="1:7">
      <c r="A84">
        <v>18231070</v>
      </c>
      <c r="B84">
        <v>85</v>
      </c>
      <c r="C84">
        <v>93</v>
      </c>
      <c r="D84">
        <v>93.5</v>
      </c>
      <c r="E84">
        <v>85.5</v>
      </c>
      <c r="F84">
        <f t="shared" si="2"/>
        <v>357</v>
      </c>
      <c r="G84">
        <f t="shared" si="3"/>
        <v>89.25</v>
      </c>
    </row>
    <row r="85" spans="1:7">
      <c r="A85">
        <v>18231073</v>
      </c>
      <c r="B85">
        <v>98</v>
      </c>
      <c r="C85">
        <v>92</v>
      </c>
      <c r="D85">
        <v>72.7</v>
      </c>
      <c r="E85">
        <v>67.5</v>
      </c>
      <c r="F85">
        <f t="shared" si="2"/>
        <v>330.2</v>
      </c>
      <c r="G85">
        <f t="shared" si="3"/>
        <v>82.55</v>
      </c>
    </row>
    <row r="86" spans="1:7">
      <c r="A86">
        <v>18231078</v>
      </c>
      <c r="B86">
        <v>86.5</v>
      </c>
      <c r="C86">
        <v>93.5</v>
      </c>
      <c r="D86">
        <v>94.5</v>
      </c>
      <c r="E86">
        <v>80</v>
      </c>
      <c r="F86">
        <f t="shared" si="2"/>
        <v>354.5</v>
      </c>
      <c r="G86">
        <f t="shared" si="3"/>
        <v>88.625</v>
      </c>
    </row>
    <row r="87" spans="1:7">
      <c r="A87">
        <v>18231081</v>
      </c>
      <c r="B87">
        <v>88</v>
      </c>
      <c r="C87">
        <v>84.3</v>
      </c>
      <c r="D87">
        <v>89.5</v>
      </c>
      <c r="E87">
        <v>91</v>
      </c>
      <c r="F87">
        <f t="shared" si="2"/>
        <v>352.8</v>
      </c>
      <c r="G87">
        <f t="shared" si="3"/>
        <v>88.2</v>
      </c>
    </row>
    <row r="88" spans="1:7">
      <c r="A88">
        <v>18231085</v>
      </c>
      <c r="B88">
        <v>84</v>
      </c>
      <c r="C88">
        <v>93.5</v>
      </c>
      <c r="D88">
        <v>88.4</v>
      </c>
      <c r="E88">
        <v>86</v>
      </c>
      <c r="F88">
        <f t="shared" si="2"/>
        <v>351.9</v>
      </c>
      <c r="G88">
        <f t="shared" si="3"/>
        <v>87.975</v>
      </c>
    </row>
    <row r="89" spans="1:7">
      <c r="A89">
        <v>18231091</v>
      </c>
      <c r="B89">
        <v>87</v>
      </c>
      <c r="C89">
        <v>82.5</v>
      </c>
      <c r="D89">
        <v>83.2</v>
      </c>
      <c r="E89">
        <v>85.5</v>
      </c>
      <c r="F89">
        <f t="shared" si="2"/>
        <v>338.2</v>
      </c>
      <c r="G89">
        <f t="shared" si="3"/>
        <v>84.55</v>
      </c>
    </row>
    <row r="90" spans="1:7">
      <c r="A90">
        <v>18231094</v>
      </c>
      <c r="B90">
        <v>93</v>
      </c>
      <c r="C90">
        <v>93.5</v>
      </c>
      <c r="D90">
        <v>91.6</v>
      </c>
      <c r="E90">
        <v>92</v>
      </c>
      <c r="F90">
        <f t="shared" si="2"/>
        <v>370.1</v>
      </c>
      <c r="G90">
        <f t="shared" si="3"/>
        <v>92.525</v>
      </c>
    </row>
    <row r="91" spans="1:7">
      <c r="A91">
        <v>18231096</v>
      </c>
      <c r="B91">
        <v>95.5</v>
      </c>
      <c r="C91">
        <v>100</v>
      </c>
      <c r="D91">
        <v>91.5</v>
      </c>
      <c r="E91">
        <v>69</v>
      </c>
      <c r="F91">
        <f t="shared" si="2"/>
        <v>356</v>
      </c>
      <c r="G91">
        <f t="shared" si="3"/>
        <v>89</v>
      </c>
    </row>
    <row r="92" spans="1:7">
      <c r="A92">
        <v>18231098</v>
      </c>
      <c r="B92">
        <v>91.4</v>
      </c>
      <c r="C92">
        <v>90.5</v>
      </c>
      <c r="D92">
        <v>78.5</v>
      </c>
      <c r="E92">
        <v>76.9</v>
      </c>
      <c r="F92">
        <f t="shared" si="2"/>
        <v>337.3</v>
      </c>
      <c r="G92">
        <f t="shared" si="3"/>
        <v>84.325</v>
      </c>
    </row>
    <row r="93" spans="1:7">
      <c r="A93">
        <v>18231102</v>
      </c>
      <c r="B93">
        <v>0</v>
      </c>
      <c r="C93">
        <v>0</v>
      </c>
      <c r="D93">
        <v>0</v>
      </c>
      <c r="E93">
        <v>0</v>
      </c>
      <c r="F93">
        <f t="shared" si="2"/>
        <v>0</v>
      </c>
      <c r="G93">
        <f t="shared" si="3"/>
        <v>0</v>
      </c>
    </row>
    <row r="94" spans="1:7">
      <c r="A94">
        <v>18231106</v>
      </c>
      <c r="B94">
        <v>93</v>
      </c>
      <c r="C94">
        <v>91.9</v>
      </c>
      <c r="D94">
        <v>95.5</v>
      </c>
      <c r="E94">
        <v>93.5</v>
      </c>
      <c r="F94">
        <f t="shared" si="2"/>
        <v>373.9</v>
      </c>
      <c r="G94">
        <f t="shared" si="3"/>
        <v>93.475</v>
      </c>
    </row>
    <row r="95" spans="1:7">
      <c r="A95">
        <v>18231111</v>
      </c>
      <c r="B95">
        <v>97</v>
      </c>
      <c r="C95">
        <v>89</v>
      </c>
      <c r="D95">
        <v>82.6</v>
      </c>
      <c r="E95">
        <v>80</v>
      </c>
      <c r="F95">
        <f t="shared" si="2"/>
        <v>348.6</v>
      </c>
      <c r="G95">
        <f t="shared" si="3"/>
        <v>87.15</v>
      </c>
    </row>
    <row r="96" spans="1:7">
      <c r="A96">
        <v>18231115</v>
      </c>
      <c r="B96">
        <v>91</v>
      </c>
      <c r="C96">
        <v>85.3</v>
      </c>
      <c r="D96">
        <v>99.5</v>
      </c>
      <c r="E96">
        <v>85.5</v>
      </c>
      <c r="F96">
        <f t="shared" si="2"/>
        <v>361.3</v>
      </c>
      <c r="G96">
        <f t="shared" si="3"/>
        <v>90.325</v>
      </c>
    </row>
    <row r="97" spans="1:7">
      <c r="A97">
        <v>18231121</v>
      </c>
      <c r="B97">
        <v>91.5</v>
      </c>
      <c r="C97">
        <v>91</v>
      </c>
      <c r="D97">
        <v>78</v>
      </c>
      <c r="E97">
        <v>82.5</v>
      </c>
      <c r="F97">
        <f t="shared" si="2"/>
        <v>343</v>
      </c>
      <c r="G97">
        <f t="shared" si="3"/>
        <v>85.75</v>
      </c>
    </row>
    <row r="98" spans="1:7">
      <c r="A98">
        <v>18231122</v>
      </c>
      <c r="B98">
        <v>93.4</v>
      </c>
      <c r="C98">
        <v>97</v>
      </c>
      <c r="D98">
        <v>90.65</v>
      </c>
      <c r="E98">
        <v>84.5</v>
      </c>
      <c r="F98">
        <f t="shared" si="2"/>
        <v>365.55</v>
      </c>
      <c r="G98">
        <f t="shared" si="3"/>
        <v>91.3875</v>
      </c>
    </row>
    <row r="99" spans="1:7">
      <c r="A99">
        <v>18231125</v>
      </c>
      <c r="B99">
        <v>96.7</v>
      </c>
      <c r="C99">
        <v>90.1</v>
      </c>
      <c r="D99">
        <v>92.2</v>
      </c>
      <c r="E99">
        <v>90</v>
      </c>
      <c r="F99">
        <f t="shared" si="2"/>
        <v>369</v>
      </c>
      <c r="G99">
        <f t="shared" si="3"/>
        <v>92.25</v>
      </c>
    </row>
    <row r="100" spans="1:7">
      <c r="A100">
        <v>18231133</v>
      </c>
      <c r="B100">
        <v>0</v>
      </c>
      <c r="C100">
        <v>0</v>
      </c>
      <c r="D100">
        <v>0</v>
      </c>
      <c r="E100">
        <v>0</v>
      </c>
      <c r="F100">
        <f t="shared" si="2"/>
        <v>0</v>
      </c>
      <c r="G100">
        <f t="shared" si="3"/>
        <v>0</v>
      </c>
    </row>
    <row r="101" spans="1:7">
      <c r="A101">
        <v>18231136</v>
      </c>
      <c r="B101">
        <v>0</v>
      </c>
      <c r="C101">
        <v>0</v>
      </c>
      <c r="D101">
        <v>0</v>
      </c>
      <c r="E101">
        <v>0</v>
      </c>
      <c r="F101">
        <f t="shared" si="2"/>
        <v>0</v>
      </c>
      <c r="G101">
        <f t="shared" si="3"/>
        <v>0</v>
      </c>
    </row>
    <row r="102" spans="1:7">
      <c r="A102">
        <v>18231143</v>
      </c>
      <c r="B102">
        <v>0</v>
      </c>
      <c r="C102">
        <v>96.5</v>
      </c>
      <c r="D102">
        <v>92.3</v>
      </c>
      <c r="E102">
        <v>96.5</v>
      </c>
      <c r="F102">
        <f t="shared" si="2"/>
        <v>285.3</v>
      </c>
      <c r="G102">
        <f t="shared" si="3"/>
        <v>71.325</v>
      </c>
    </row>
    <row r="103" spans="1:7">
      <c r="A103">
        <v>18231156</v>
      </c>
      <c r="B103">
        <v>85</v>
      </c>
      <c r="C103">
        <v>93.8</v>
      </c>
      <c r="D103">
        <v>94</v>
      </c>
      <c r="E103">
        <v>91.8</v>
      </c>
      <c r="F103">
        <f t="shared" si="2"/>
        <v>364.6</v>
      </c>
      <c r="G103">
        <f t="shared" si="3"/>
        <v>91.15</v>
      </c>
    </row>
    <row r="104" spans="1:7">
      <c r="A104">
        <v>18231161</v>
      </c>
      <c r="B104">
        <v>49.5</v>
      </c>
      <c r="C104">
        <v>51</v>
      </c>
      <c r="D104">
        <v>82</v>
      </c>
      <c r="E104">
        <v>57</v>
      </c>
      <c r="F104">
        <f t="shared" si="2"/>
        <v>239.5</v>
      </c>
      <c r="G104">
        <f t="shared" si="3"/>
        <v>59.875</v>
      </c>
    </row>
    <row r="105" spans="1:7">
      <c r="A105">
        <v>18231165</v>
      </c>
      <c r="B105">
        <v>91</v>
      </c>
      <c r="C105">
        <v>83.5</v>
      </c>
      <c r="D105">
        <v>85</v>
      </c>
      <c r="E105">
        <v>80</v>
      </c>
      <c r="F105">
        <f t="shared" si="2"/>
        <v>339.5</v>
      </c>
      <c r="G105">
        <f t="shared" si="3"/>
        <v>84.875</v>
      </c>
    </row>
    <row r="106" spans="1:7">
      <c r="A106">
        <v>18231169</v>
      </c>
      <c r="B106">
        <v>72</v>
      </c>
      <c r="C106">
        <v>93</v>
      </c>
      <c r="D106">
        <v>75</v>
      </c>
      <c r="E106">
        <v>27.9</v>
      </c>
      <c r="F106">
        <f t="shared" si="2"/>
        <v>267.9</v>
      </c>
      <c r="G106">
        <f t="shared" si="3"/>
        <v>66.975</v>
      </c>
    </row>
    <row r="107" spans="1:7">
      <c r="A107">
        <v>18231174</v>
      </c>
      <c r="B107">
        <v>95</v>
      </c>
      <c r="C107">
        <v>85</v>
      </c>
      <c r="D107">
        <v>93.8</v>
      </c>
      <c r="E107">
        <v>90.5</v>
      </c>
      <c r="F107">
        <f t="shared" si="2"/>
        <v>364.3</v>
      </c>
      <c r="G107">
        <f t="shared" si="3"/>
        <v>91.075</v>
      </c>
    </row>
    <row r="108" spans="1:7">
      <c r="A108">
        <v>18231194</v>
      </c>
      <c r="B108">
        <v>63.5</v>
      </c>
      <c r="C108">
        <v>82.5</v>
      </c>
      <c r="D108">
        <v>92.2</v>
      </c>
      <c r="E108">
        <v>79</v>
      </c>
      <c r="F108">
        <f t="shared" si="2"/>
        <v>317.2</v>
      </c>
      <c r="G108">
        <f t="shared" si="3"/>
        <v>79.3</v>
      </c>
    </row>
    <row r="109" spans="1:7">
      <c r="A109">
        <v>18231199</v>
      </c>
      <c r="B109">
        <v>0</v>
      </c>
      <c r="C109">
        <v>0</v>
      </c>
      <c r="D109">
        <v>0</v>
      </c>
      <c r="E109">
        <v>0</v>
      </c>
      <c r="F109">
        <f t="shared" si="2"/>
        <v>0</v>
      </c>
      <c r="G109">
        <f t="shared" si="3"/>
        <v>0</v>
      </c>
    </row>
    <row r="110" spans="1:7">
      <c r="A110">
        <v>18231208</v>
      </c>
      <c r="B110">
        <v>88.8</v>
      </c>
      <c r="C110">
        <v>90.5</v>
      </c>
      <c r="D110">
        <v>89.5</v>
      </c>
      <c r="E110">
        <v>93.5</v>
      </c>
      <c r="F110">
        <f t="shared" si="2"/>
        <v>362.3</v>
      </c>
      <c r="G110">
        <f t="shared" si="3"/>
        <v>90.575</v>
      </c>
    </row>
    <row r="111" spans="1:7">
      <c r="A111">
        <v>18231210</v>
      </c>
      <c r="B111">
        <v>89.5</v>
      </c>
      <c r="C111">
        <v>94.5</v>
      </c>
      <c r="D111">
        <v>84</v>
      </c>
      <c r="E111">
        <v>93.5</v>
      </c>
      <c r="F111">
        <f t="shared" si="2"/>
        <v>361.5</v>
      </c>
      <c r="G111">
        <f t="shared" si="3"/>
        <v>90.375</v>
      </c>
    </row>
    <row r="112" spans="1:7">
      <c r="A112">
        <v>18231212</v>
      </c>
      <c r="B112">
        <v>87</v>
      </c>
      <c r="C112">
        <v>84.2</v>
      </c>
      <c r="D112">
        <v>90</v>
      </c>
      <c r="E112">
        <v>87</v>
      </c>
      <c r="F112">
        <f t="shared" si="2"/>
        <v>348.2</v>
      </c>
      <c r="G112">
        <f t="shared" si="3"/>
        <v>87.05</v>
      </c>
    </row>
    <row r="113" spans="1:7">
      <c r="A113">
        <v>18231213</v>
      </c>
      <c r="B113">
        <v>94.5</v>
      </c>
      <c r="C113">
        <v>100</v>
      </c>
      <c r="D113">
        <v>79</v>
      </c>
      <c r="E113">
        <v>83.2</v>
      </c>
      <c r="F113">
        <f t="shared" si="2"/>
        <v>356.7</v>
      </c>
      <c r="G113">
        <f t="shared" si="3"/>
        <v>89.175</v>
      </c>
    </row>
    <row r="114" spans="1:7">
      <c r="A114">
        <v>18231215</v>
      </c>
      <c r="B114">
        <v>0</v>
      </c>
      <c r="C114">
        <v>0</v>
      </c>
      <c r="D114">
        <v>0</v>
      </c>
      <c r="E114">
        <v>0</v>
      </c>
      <c r="F114">
        <f t="shared" si="2"/>
        <v>0</v>
      </c>
      <c r="G114">
        <f t="shared" si="3"/>
        <v>0</v>
      </c>
    </row>
    <row r="115" spans="1:7">
      <c r="A115">
        <v>18231216</v>
      </c>
      <c r="B115">
        <v>70.5</v>
      </c>
      <c r="C115">
        <v>89</v>
      </c>
      <c r="D115">
        <v>84.5</v>
      </c>
      <c r="E115">
        <v>89.5</v>
      </c>
      <c r="F115">
        <f t="shared" si="2"/>
        <v>333.5</v>
      </c>
      <c r="G115">
        <f t="shared" si="3"/>
        <v>83.375</v>
      </c>
    </row>
    <row r="116" spans="1:7">
      <c r="A116">
        <v>18231217</v>
      </c>
      <c r="B116">
        <v>96</v>
      </c>
      <c r="C116">
        <v>94.5</v>
      </c>
      <c r="D116">
        <v>92.8</v>
      </c>
      <c r="E116">
        <v>93.5</v>
      </c>
      <c r="F116">
        <f t="shared" si="2"/>
        <v>376.8</v>
      </c>
      <c r="G116">
        <f t="shared" si="3"/>
        <v>94.2</v>
      </c>
    </row>
    <row r="117" spans="1:7">
      <c r="A117">
        <v>18373004</v>
      </c>
      <c r="B117">
        <v>98.5</v>
      </c>
      <c r="C117">
        <v>93</v>
      </c>
      <c r="D117">
        <v>93</v>
      </c>
      <c r="E117">
        <v>92</v>
      </c>
      <c r="F117">
        <f t="shared" si="2"/>
        <v>376.5</v>
      </c>
      <c r="G117">
        <f t="shared" si="3"/>
        <v>94.125</v>
      </c>
    </row>
    <row r="118" spans="1:7">
      <c r="A118">
        <v>18373008</v>
      </c>
      <c r="B118">
        <v>0</v>
      </c>
      <c r="C118">
        <v>79.5</v>
      </c>
      <c r="D118">
        <v>45.5</v>
      </c>
      <c r="E118">
        <v>85</v>
      </c>
      <c r="F118">
        <f t="shared" si="2"/>
        <v>210</v>
      </c>
      <c r="G118">
        <f t="shared" si="3"/>
        <v>52.5</v>
      </c>
    </row>
    <row r="119" spans="1:7">
      <c r="A119">
        <v>18373018</v>
      </c>
      <c r="B119">
        <v>81</v>
      </c>
      <c r="C119">
        <v>90</v>
      </c>
      <c r="D119">
        <v>80</v>
      </c>
      <c r="E119">
        <v>83</v>
      </c>
      <c r="F119">
        <f t="shared" si="2"/>
        <v>334</v>
      </c>
      <c r="G119">
        <f t="shared" si="3"/>
        <v>83.5</v>
      </c>
    </row>
    <row r="120" spans="1:7">
      <c r="A120">
        <v>18373019</v>
      </c>
      <c r="B120">
        <v>84.5</v>
      </c>
      <c r="C120">
        <v>94</v>
      </c>
      <c r="D120">
        <v>93.5</v>
      </c>
      <c r="E120">
        <v>94</v>
      </c>
      <c r="F120">
        <f t="shared" si="2"/>
        <v>366</v>
      </c>
      <c r="G120">
        <f t="shared" si="3"/>
        <v>91.5</v>
      </c>
    </row>
    <row r="121" spans="1:7">
      <c r="A121">
        <v>18373023</v>
      </c>
      <c r="B121">
        <v>0</v>
      </c>
      <c r="C121">
        <v>61</v>
      </c>
      <c r="D121">
        <v>82</v>
      </c>
      <c r="E121">
        <v>64</v>
      </c>
      <c r="F121">
        <f t="shared" si="2"/>
        <v>207</v>
      </c>
      <c r="G121">
        <f t="shared" si="3"/>
        <v>51.75</v>
      </c>
    </row>
    <row r="122" spans="1:7">
      <c r="A122">
        <v>18373028</v>
      </c>
      <c r="B122">
        <v>93.2</v>
      </c>
      <c r="C122">
        <v>87</v>
      </c>
      <c r="D122">
        <v>95</v>
      </c>
      <c r="E122">
        <v>90.5</v>
      </c>
      <c r="F122">
        <f t="shared" si="2"/>
        <v>365.7</v>
      </c>
      <c r="G122">
        <f t="shared" si="3"/>
        <v>91.425</v>
      </c>
    </row>
    <row r="123" spans="1:7">
      <c r="A123">
        <v>18373039</v>
      </c>
      <c r="B123">
        <v>87.5</v>
      </c>
      <c r="C123">
        <v>95</v>
      </c>
      <c r="D123">
        <v>99.5</v>
      </c>
      <c r="E123">
        <v>84.5</v>
      </c>
      <c r="F123">
        <f t="shared" si="2"/>
        <v>366.5</v>
      </c>
      <c r="G123">
        <f t="shared" si="3"/>
        <v>91.625</v>
      </c>
    </row>
    <row r="124" spans="1:7">
      <c r="A124">
        <v>18373046</v>
      </c>
      <c r="B124">
        <v>92.4</v>
      </c>
      <c r="C124">
        <v>88.4</v>
      </c>
      <c r="D124">
        <v>95.9</v>
      </c>
      <c r="E124">
        <v>87.5</v>
      </c>
      <c r="F124">
        <f t="shared" si="2"/>
        <v>364.2</v>
      </c>
      <c r="G124">
        <f t="shared" si="3"/>
        <v>91.05</v>
      </c>
    </row>
    <row r="125" spans="1:7">
      <c r="A125">
        <v>18373048</v>
      </c>
      <c r="B125">
        <v>48</v>
      </c>
      <c r="C125">
        <v>90</v>
      </c>
      <c r="D125">
        <v>82</v>
      </c>
      <c r="E125">
        <v>71.7</v>
      </c>
      <c r="F125">
        <f t="shared" si="2"/>
        <v>291.7</v>
      </c>
      <c r="G125">
        <f t="shared" si="3"/>
        <v>72.925</v>
      </c>
    </row>
    <row r="126" spans="1:7">
      <c r="A126">
        <v>18373049</v>
      </c>
      <c r="B126">
        <v>92</v>
      </c>
      <c r="C126">
        <v>93</v>
      </c>
      <c r="D126">
        <v>92.5</v>
      </c>
      <c r="E126">
        <v>94.8</v>
      </c>
      <c r="F126">
        <f t="shared" si="2"/>
        <v>372.3</v>
      </c>
      <c r="G126">
        <f t="shared" si="3"/>
        <v>93.075</v>
      </c>
    </row>
    <row r="127" spans="1:7">
      <c r="A127">
        <v>18373050</v>
      </c>
      <c r="B127">
        <v>79</v>
      </c>
      <c r="C127">
        <v>87</v>
      </c>
      <c r="D127">
        <v>89</v>
      </c>
      <c r="E127">
        <v>95.4</v>
      </c>
      <c r="F127">
        <f t="shared" si="2"/>
        <v>350.4</v>
      </c>
      <c r="G127">
        <f t="shared" si="3"/>
        <v>87.6</v>
      </c>
    </row>
    <row r="128" spans="1:7">
      <c r="A128">
        <v>18373052</v>
      </c>
      <c r="B128">
        <v>91</v>
      </c>
      <c r="C128">
        <v>57.5</v>
      </c>
      <c r="D128">
        <v>83</v>
      </c>
      <c r="E128">
        <v>60</v>
      </c>
      <c r="F128">
        <f t="shared" si="2"/>
        <v>291.5</v>
      </c>
      <c r="G128">
        <f t="shared" si="3"/>
        <v>72.875</v>
      </c>
    </row>
    <row r="129" spans="1:7">
      <c r="A129">
        <v>18373054</v>
      </c>
      <c r="B129">
        <v>80</v>
      </c>
      <c r="C129">
        <v>92.9</v>
      </c>
      <c r="D129">
        <v>87.5</v>
      </c>
      <c r="E129">
        <v>25.8</v>
      </c>
      <c r="F129">
        <f t="shared" si="2"/>
        <v>286.2</v>
      </c>
      <c r="G129">
        <f t="shared" si="3"/>
        <v>71.55</v>
      </c>
    </row>
    <row r="130" spans="1:7">
      <c r="A130">
        <v>18373073</v>
      </c>
      <c r="B130">
        <v>83.5</v>
      </c>
      <c r="C130">
        <v>83.5</v>
      </c>
      <c r="D130">
        <v>77.3</v>
      </c>
      <c r="E130">
        <v>81.4</v>
      </c>
      <c r="F130">
        <f t="shared" si="2"/>
        <v>325.7</v>
      </c>
      <c r="G130">
        <f t="shared" si="3"/>
        <v>81.425</v>
      </c>
    </row>
    <row r="131" spans="1:7">
      <c r="A131">
        <v>18373075</v>
      </c>
      <c r="B131">
        <v>70</v>
      </c>
      <c r="C131">
        <v>82</v>
      </c>
      <c r="D131">
        <v>74</v>
      </c>
      <c r="E131">
        <v>100</v>
      </c>
      <c r="F131">
        <f t="shared" ref="F131:F194" si="4">SUM(B131:E131)</f>
        <v>326</v>
      </c>
      <c r="G131">
        <f t="shared" ref="G131:G194" si="5">F131/4</f>
        <v>81.5</v>
      </c>
    </row>
    <row r="132" spans="1:7">
      <c r="A132">
        <v>18373080</v>
      </c>
      <c r="B132">
        <v>90.9</v>
      </c>
      <c r="C132">
        <v>85</v>
      </c>
      <c r="D132">
        <v>96</v>
      </c>
      <c r="E132">
        <v>97.3</v>
      </c>
      <c r="F132">
        <f t="shared" si="4"/>
        <v>369.2</v>
      </c>
      <c r="G132">
        <f t="shared" si="5"/>
        <v>92.3</v>
      </c>
    </row>
    <row r="133" spans="1:7">
      <c r="A133">
        <v>18373085</v>
      </c>
      <c r="B133">
        <v>88</v>
      </c>
      <c r="C133">
        <v>90</v>
      </c>
      <c r="D133">
        <v>92.2</v>
      </c>
      <c r="E133">
        <v>93</v>
      </c>
      <c r="F133">
        <f t="shared" si="4"/>
        <v>363.2</v>
      </c>
      <c r="G133">
        <f t="shared" si="5"/>
        <v>90.8</v>
      </c>
    </row>
    <row r="134" spans="1:7">
      <c r="A134">
        <v>18373086</v>
      </c>
      <c r="B134">
        <v>96.2</v>
      </c>
      <c r="C134">
        <v>91</v>
      </c>
      <c r="D134">
        <v>94</v>
      </c>
      <c r="E134">
        <v>95</v>
      </c>
      <c r="F134">
        <f t="shared" si="4"/>
        <v>376.2</v>
      </c>
      <c r="G134">
        <f t="shared" si="5"/>
        <v>94.05</v>
      </c>
    </row>
    <row r="135" spans="1:7">
      <c r="A135">
        <v>18373087</v>
      </c>
      <c r="B135">
        <v>93</v>
      </c>
      <c r="C135">
        <v>93</v>
      </c>
      <c r="D135">
        <v>86.4</v>
      </c>
      <c r="E135">
        <v>88.9</v>
      </c>
      <c r="F135">
        <f t="shared" si="4"/>
        <v>361.3</v>
      </c>
      <c r="G135">
        <f t="shared" si="5"/>
        <v>90.325</v>
      </c>
    </row>
    <row r="136" spans="1:7">
      <c r="A136">
        <v>18373088</v>
      </c>
      <c r="B136">
        <v>93</v>
      </c>
      <c r="C136">
        <v>82.5</v>
      </c>
      <c r="D136">
        <v>87.7</v>
      </c>
      <c r="E136">
        <v>88.9</v>
      </c>
      <c r="F136">
        <f t="shared" si="4"/>
        <v>352.1</v>
      </c>
      <c r="G136">
        <f t="shared" si="5"/>
        <v>88.025</v>
      </c>
    </row>
    <row r="137" spans="1:7">
      <c r="A137">
        <v>18373089</v>
      </c>
      <c r="B137">
        <v>83.2</v>
      </c>
      <c r="C137">
        <v>76.5</v>
      </c>
      <c r="D137">
        <v>93.5</v>
      </c>
      <c r="E137">
        <v>90.5</v>
      </c>
      <c r="F137">
        <f t="shared" si="4"/>
        <v>343.7</v>
      </c>
      <c r="G137">
        <f t="shared" si="5"/>
        <v>85.925</v>
      </c>
    </row>
    <row r="138" spans="1:7">
      <c r="A138">
        <v>18373098</v>
      </c>
      <c r="B138">
        <v>79</v>
      </c>
      <c r="C138">
        <v>75.5</v>
      </c>
      <c r="D138">
        <v>87.3</v>
      </c>
      <c r="E138">
        <v>60.5</v>
      </c>
      <c r="F138">
        <f t="shared" si="4"/>
        <v>302.3</v>
      </c>
      <c r="G138">
        <f t="shared" si="5"/>
        <v>75.575</v>
      </c>
    </row>
    <row r="139" spans="1:7">
      <c r="A139">
        <v>18373102</v>
      </c>
      <c r="B139">
        <v>92</v>
      </c>
      <c r="C139">
        <v>86.5</v>
      </c>
      <c r="D139">
        <v>89</v>
      </c>
      <c r="E139">
        <v>85</v>
      </c>
      <c r="F139">
        <f t="shared" si="4"/>
        <v>352.5</v>
      </c>
      <c r="G139">
        <f t="shared" si="5"/>
        <v>88.125</v>
      </c>
    </row>
    <row r="140" spans="1:7">
      <c r="A140">
        <v>18373105</v>
      </c>
      <c r="B140">
        <v>93</v>
      </c>
      <c r="C140">
        <v>92.5</v>
      </c>
      <c r="D140">
        <v>91.5</v>
      </c>
      <c r="E140">
        <v>93.6</v>
      </c>
      <c r="F140">
        <f t="shared" si="4"/>
        <v>370.6</v>
      </c>
      <c r="G140">
        <f t="shared" si="5"/>
        <v>92.65</v>
      </c>
    </row>
    <row r="141" spans="1:7">
      <c r="A141">
        <v>18373106</v>
      </c>
      <c r="B141">
        <v>96.5</v>
      </c>
      <c r="C141">
        <v>92.5</v>
      </c>
      <c r="D141">
        <v>89.5</v>
      </c>
      <c r="E141">
        <v>28.3</v>
      </c>
      <c r="F141">
        <f t="shared" si="4"/>
        <v>306.8</v>
      </c>
      <c r="G141">
        <f t="shared" si="5"/>
        <v>76.7</v>
      </c>
    </row>
    <row r="142" spans="1:7">
      <c r="A142">
        <v>18373109</v>
      </c>
      <c r="B142">
        <v>89.5</v>
      </c>
      <c r="C142">
        <v>88.5</v>
      </c>
      <c r="D142">
        <v>92</v>
      </c>
      <c r="E142">
        <v>93</v>
      </c>
      <c r="F142">
        <f t="shared" si="4"/>
        <v>363</v>
      </c>
      <c r="G142">
        <f t="shared" si="5"/>
        <v>90.75</v>
      </c>
    </row>
    <row r="143" spans="1:7">
      <c r="A143">
        <v>18373110</v>
      </c>
      <c r="B143">
        <v>79.2</v>
      </c>
      <c r="C143">
        <v>90.5</v>
      </c>
      <c r="D143">
        <v>78</v>
      </c>
      <c r="E143">
        <v>60</v>
      </c>
      <c r="F143">
        <f t="shared" si="4"/>
        <v>307.7</v>
      </c>
      <c r="G143">
        <f t="shared" si="5"/>
        <v>76.925</v>
      </c>
    </row>
    <row r="144" spans="1:7">
      <c r="A144">
        <v>18373111</v>
      </c>
      <c r="B144">
        <v>78</v>
      </c>
      <c r="C144">
        <v>90.2</v>
      </c>
      <c r="D144">
        <v>92.3</v>
      </c>
      <c r="E144">
        <v>84.1</v>
      </c>
      <c r="F144">
        <f t="shared" si="4"/>
        <v>344.6</v>
      </c>
      <c r="G144">
        <f t="shared" si="5"/>
        <v>86.15</v>
      </c>
    </row>
    <row r="145" spans="1:7">
      <c r="A145">
        <v>18373112</v>
      </c>
      <c r="B145">
        <v>90.7</v>
      </c>
      <c r="C145">
        <v>85</v>
      </c>
      <c r="D145">
        <v>92</v>
      </c>
      <c r="E145">
        <v>70</v>
      </c>
      <c r="F145">
        <f t="shared" si="4"/>
        <v>337.7</v>
      </c>
      <c r="G145">
        <f t="shared" si="5"/>
        <v>84.425</v>
      </c>
    </row>
    <row r="146" spans="1:7">
      <c r="A146">
        <v>18373114</v>
      </c>
      <c r="B146">
        <v>81</v>
      </c>
      <c r="C146">
        <v>94.7</v>
      </c>
      <c r="D146">
        <v>75.5</v>
      </c>
      <c r="E146">
        <v>83</v>
      </c>
      <c r="F146">
        <f t="shared" si="4"/>
        <v>334.2</v>
      </c>
      <c r="G146">
        <f t="shared" si="5"/>
        <v>83.55</v>
      </c>
    </row>
    <row r="147" spans="1:7">
      <c r="A147">
        <v>18373118</v>
      </c>
      <c r="B147">
        <v>80</v>
      </c>
      <c r="C147">
        <v>90</v>
      </c>
      <c r="D147">
        <v>96.5</v>
      </c>
      <c r="E147">
        <v>93</v>
      </c>
      <c r="F147">
        <f t="shared" si="4"/>
        <v>359.5</v>
      </c>
      <c r="G147">
        <f t="shared" si="5"/>
        <v>89.875</v>
      </c>
    </row>
    <row r="148" spans="1:7">
      <c r="A148">
        <v>18373122</v>
      </c>
      <c r="B148">
        <v>95</v>
      </c>
      <c r="C148">
        <v>98.5</v>
      </c>
      <c r="D148">
        <v>87</v>
      </c>
      <c r="E148">
        <v>83.5</v>
      </c>
      <c r="F148">
        <f t="shared" si="4"/>
        <v>364</v>
      </c>
      <c r="G148">
        <f t="shared" si="5"/>
        <v>91</v>
      </c>
    </row>
    <row r="149" spans="1:7">
      <c r="A149">
        <v>18373126</v>
      </c>
      <c r="B149">
        <v>67</v>
      </c>
      <c r="C149">
        <v>60</v>
      </c>
      <c r="D149">
        <v>90.5</v>
      </c>
      <c r="E149">
        <v>81</v>
      </c>
      <c r="F149">
        <f t="shared" si="4"/>
        <v>298.5</v>
      </c>
      <c r="G149">
        <f t="shared" si="5"/>
        <v>74.625</v>
      </c>
    </row>
    <row r="150" spans="1:7">
      <c r="A150">
        <v>18373140</v>
      </c>
      <c r="B150">
        <v>91</v>
      </c>
      <c r="C150">
        <v>87</v>
      </c>
      <c r="D150">
        <v>69.5</v>
      </c>
      <c r="E150">
        <v>91.5</v>
      </c>
      <c r="F150">
        <f t="shared" si="4"/>
        <v>339</v>
      </c>
      <c r="G150">
        <f t="shared" si="5"/>
        <v>84.75</v>
      </c>
    </row>
    <row r="151" spans="1:7">
      <c r="A151">
        <v>18373142</v>
      </c>
      <c r="B151">
        <v>95</v>
      </c>
      <c r="C151">
        <v>94.5</v>
      </c>
      <c r="D151">
        <v>92.5</v>
      </c>
      <c r="E151">
        <v>98.6</v>
      </c>
      <c r="F151">
        <f t="shared" si="4"/>
        <v>380.6</v>
      </c>
      <c r="G151">
        <f t="shared" si="5"/>
        <v>95.15</v>
      </c>
    </row>
    <row r="152" spans="1:7">
      <c r="A152">
        <v>18373146</v>
      </c>
      <c r="B152">
        <v>86.5</v>
      </c>
      <c r="C152">
        <v>91.5</v>
      </c>
      <c r="D152">
        <v>76.5</v>
      </c>
      <c r="E152">
        <v>94.8</v>
      </c>
      <c r="F152">
        <f t="shared" si="4"/>
        <v>349.3</v>
      </c>
      <c r="G152">
        <f t="shared" si="5"/>
        <v>87.325</v>
      </c>
    </row>
    <row r="153" spans="1:7">
      <c r="A153">
        <v>18373148</v>
      </c>
      <c r="B153">
        <v>100</v>
      </c>
      <c r="C153">
        <v>89.9</v>
      </c>
      <c r="D153">
        <v>92</v>
      </c>
      <c r="E153">
        <v>94.5</v>
      </c>
      <c r="F153">
        <f t="shared" si="4"/>
        <v>376.4</v>
      </c>
      <c r="G153">
        <f t="shared" si="5"/>
        <v>94.1</v>
      </c>
    </row>
    <row r="154" spans="1:7">
      <c r="A154">
        <v>18373153</v>
      </c>
      <c r="B154">
        <v>88</v>
      </c>
      <c r="C154">
        <v>100</v>
      </c>
      <c r="D154">
        <v>94.7</v>
      </c>
      <c r="E154">
        <v>97</v>
      </c>
      <c r="F154">
        <f t="shared" si="4"/>
        <v>379.7</v>
      </c>
      <c r="G154">
        <f t="shared" si="5"/>
        <v>94.925</v>
      </c>
    </row>
    <row r="155" spans="1:7">
      <c r="A155">
        <v>18373157</v>
      </c>
      <c r="B155">
        <v>82</v>
      </c>
      <c r="C155">
        <v>92</v>
      </c>
      <c r="D155">
        <v>91.5</v>
      </c>
      <c r="E155">
        <v>93.5</v>
      </c>
      <c r="F155">
        <f t="shared" si="4"/>
        <v>359</v>
      </c>
      <c r="G155">
        <f t="shared" si="5"/>
        <v>89.75</v>
      </c>
    </row>
    <row r="156" spans="1:7">
      <c r="A156">
        <v>18373161</v>
      </c>
      <c r="B156">
        <v>93</v>
      </c>
      <c r="C156">
        <v>97</v>
      </c>
      <c r="D156">
        <v>90.5</v>
      </c>
      <c r="E156">
        <v>86</v>
      </c>
      <c r="F156">
        <f t="shared" si="4"/>
        <v>366.5</v>
      </c>
      <c r="G156">
        <f t="shared" si="5"/>
        <v>91.625</v>
      </c>
    </row>
    <row r="157" spans="1:7">
      <c r="A157">
        <v>18373163</v>
      </c>
      <c r="B157">
        <v>97</v>
      </c>
      <c r="C157">
        <v>80</v>
      </c>
      <c r="D157">
        <v>78.1</v>
      </c>
      <c r="E157">
        <v>26.2</v>
      </c>
      <c r="F157">
        <f t="shared" si="4"/>
        <v>281.3</v>
      </c>
      <c r="G157">
        <f t="shared" si="5"/>
        <v>70.325</v>
      </c>
    </row>
    <row r="158" spans="1:7">
      <c r="A158">
        <v>18373165</v>
      </c>
      <c r="B158">
        <v>82.4</v>
      </c>
      <c r="C158">
        <v>70</v>
      </c>
      <c r="D158">
        <v>89</v>
      </c>
      <c r="E158">
        <v>25.2</v>
      </c>
      <c r="F158">
        <f t="shared" si="4"/>
        <v>266.6</v>
      </c>
      <c r="G158">
        <f t="shared" si="5"/>
        <v>66.65</v>
      </c>
    </row>
    <row r="159" spans="1:7">
      <c r="A159">
        <v>18373171</v>
      </c>
      <c r="B159">
        <v>88</v>
      </c>
      <c r="C159">
        <v>90.5</v>
      </c>
      <c r="D159">
        <v>86.8</v>
      </c>
      <c r="E159">
        <v>89.8</v>
      </c>
      <c r="F159">
        <f t="shared" si="4"/>
        <v>355.1</v>
      </c>
      <c r="G159">
        <f t="shared" si="5"/>
        <v>88.775</v>
      </c>
    </row>
    <row r="160" spans="1:7">
      <c r="A160">
        <v>18373172</v>
      </c>
      <c r="B160">
        <v>96</v>
      </c>
      <c r="C160">
        <v>92.5</v>
      </c>
      <c r="D160">
        <v>79</v>
      </c>
      <c r="E160">
        <v>93.6</v>
      </c>
      <c r="F160">
        <f t="shared" si="4"/>
        <v>361.1</v>
      </c>
      <c r="G160">
        <f t="shared" si="5"/>
        <v>90.275</v>
      </c>
    </row>
    <row r="161" spans="1:7">
      <c r="A161">
        <v>18373173</v>
      </c>
      <c r="B161">
        <v>100</v>
      </c>
      <c r="C161">
        <v>0</v>
      </c>
      <c r="D161">
        <v>90.5</v>
      </c>
      <c r="E161">
        <v>93</v>
      </c>
      <c r="F161">
        <f t="shared" si="4"/>
        <v>283.5</v>
      </c>
      <c r="G161">
        <f t="shared" si="5"/>
        <v>70.875</v>
      </c>
    </row>
    <row r="162" spans="1:7">
      <c r="A162">
        <v>18373176</v>
      </c>
      <c r="B162">
        <v>93.4</v>
      </c>
      <c r="C162">
        <v>93.3</v>
      </c>
      <c r="D162">
        <v>92.5</v>
      </c>
      <c r="E162">
        <v>96.9</v>
      </c>
      <c r="F162">
        <f t="shared" si="4"/>
        <v>376.1</v>
      </c>
      <c r="G162">
        <f t="shared" si="5"/>
        <v>94.025</v>
      </c>
    </row>
    <row r="163" spans="1:7">
      <c r="A163">
        <v>18373181</v>
      </c>
      <c r="B163">
        <v>98.5</v>
      </c>
      <c r="C163">
        <v>89</v>
      </c>
      <c r="D163">
        <v>98.5</v>
      </c>
      <c r="E163">
        <v>97</v>
      </c>
      <c r="F163">
        <f t="shared" si="4"/>
        <v>383</v>
      </c>
      <c r="G163">
        <f t="shared" si="5"/>
        <v>95.75</v>
      </c>
    </row>
    <row r="164" spans="1:7">
      <c r="A164">
        <v>18373184</v>
      </c>
      <c r="B164">
        <v>85</v>
      </c>
      <c r="C164">
        <v>86</v>
      </c>
      <c r="D164">
        <v>87</v>
      </c>
      <c r="E164">
        <v>86.5</v>
      </c>
      <c r="F164">
        <f t="shared" si="4"/>
        <v>344.5</v>
      </c>
      <c r="G164">
        <f t="shared" si="5"/>
        <v>86.125</v>
      </c>
    </row>
    <row r="165" spans="1:7">
      <c r="A165">
        <v>18373187</v>
      </c>
      <c r="B165">
        <v>95.5</v>
      </c>
      <c r="C165">
        <v>97</v>
      </c>
      <c r="D165">
        <v>93.6</v>
      </c>
      <c r="E165">
        <v>93</v>
      </c>
      <c r="F165">
        <f t="shared" si="4"/>
        <v>379.1</v>
      </c>
      <c r="G165">
        <f t="shared" si="5"/>
        <v>94.775</v>
      </c>
    </row>
    <row r="166" spans="1:7">
      <c r="A166">
        <v>18373189</v>
      </c>
      <c r="B166">
        <v>0</v>
      </c>
      <c r="C166">
        <v>0</v>
      </c>
      <c r="D166">
        <v>49</v>
      </c>
      <c r="E166">
        <v>0</v>
      </c>
      <c r="F166">
        <f t="shared" si="4"/>
        <v>49</v>
      </c>
      <c r="G166">
        <f t="shared" si="5"/>
        <v>12.25</v>
      </c>
    </row>
    <row r="167" spans="1:7">
      <c r="A167">
        <v>18373197</v>
      </c>
      <c r="B167">
        <v>97.1</v>
      </c>
      <c r="C167">
        <v>88.5</v>
      </c>
      <c r="D167">
        <v>99.5</v>
      </c>
      <c r="E167">
        <v>96.5</v>
      </c>
      <c r="F167">
        <f t="shared" si="4"/>
        <v>381.6</v>
      </c>
      <c r="G167">
        <f t="shared" si="5"/>
        <v>95.4</v>
      </c>
    </row>
    <row r="168" spans="1:7">
      <c r="A168">
        <v>18373201</v>
      </c>
      <c r="B168">
        <v>86.5</v>
      </c>
      <c r="C168">
        <v>87</v>
      </c>
      <c r="D168">
        <v>95</v>
      </c>
      <c r="E168">
        <v>91.8</v>
      </c>
      <c r="F168">
        <f t="shared" si="4"/>
        <v>360.3</v>
      </c>
      <c r="G168">
        <f t="shared" si="5"/>
        <v>90.075</v>
      </c>
    </row>
    <row r="169" spans="1:7">
      <c r="A169">
        <v>18373202</v>
      </c>
      <c r="B169">
        <v>91</v>
      </c>
      <c r="C169">
        <v>83.5</v>
      </c>
      <c r="D169">
        <v>93</v>
      </c>
      <c r="E169">
        <v>87.5</v>
      </c>
      <c r="F169">
        <f t="shared" si="4"/>
        <v>355</v>
      </c>
      <c r="G169">
        <f t="shared" si="5"/>
        <v>88.75</v>
      </c>
    </row>
    <row r="170" spans="1:7">
      <c r="A170">
        <v>18373203</v>
      </c>
      <c r="B170">
        <v>82.5</v>
      </c>
      <c r="C170">
        <v>0</v>
      </c>
      <c r="D170">
        <v>45</v>
      </c>
      <c r="E170">
        <v>0</v>
      </c>
      <c r="F170">
        <f t="shared" si="4"/>
        <v>127.5</v>
      </c>
      <c r="G170">
        <f t="shared" si="5"/>
        <v>31.875</v>
      </c>
    </row>
    <row r="171" spans="1:7">
      <c r="A171">
        <v>18373204</v>
      </c>
      <c r="B171">
        <v>93</v>
      </c>
      <c r="C171">
        <v>94.7</v>
      </c>
      <c r="D171">
        <v>95</v>
      </c>
      <c r="E171">
        <v>96.3</v>
      </c>
      <c r="F171">
        <f t="shared" si="4"/>
        <v>379</v>
      </c>
      <c r="G171">
        <f t="shared" si="5"/>
        <v>94.75</v>
      </c>
    </row>
    <row r="172" spans="1:7">
      <c r="A172">
        <v>18373205</v>
      </c>
      <c r="B172">
        <v>87.5</v>
      </c>
      <c r="C172">
        <v>82.5</v>
      </c>
      <c r="D172">
        <v>86.5</v>
      </c>
      <c r="E172">
        <v>88.5</v>
      </c>
      <c r="F172">
        <f t="shared" si="4"/>
        <v>345</v>
      </c>
      <c r="G172">
        <f t="shared" si="5"/>
        <v>86.25</v>
      </c>
    </row>
    <row r="173" spans="1:7">
      <c r="A173">
        <v>18373208</v>
      </c>
      <c r="B173">
        <v>84</v>
      </c>
      <c r="C173">
        <v>96.5</v>
      </c>
      <c r="D173">
        <v>80</v>
      </c>
      <c r="E173">
        <v>90.5</v>
      </c>
      <c r="F173">
        <f t="shared" si="4"/>
        <v>351</v>
      </c>
      <c r="G173">
        <f t="shared" si="5"/>
        <v>87.75</v>
      </c>
    </row>
    <row r="174" spans="1:7">
      <c r="A174">
        <v>18373211</v>
      </c>
      <c r="B174">
        <v>84</v>
      </c>
      <c r="C174">
        <v>0</v>
      </c>
      <c r="D174">
        <v>86.6</v>
      </c>
      <c r="E174">
        <v>87</v>
      </c>
      <c r="F174">
        <f t="shared" si="4"/>
        <v>257.6</v>
      </c>
      <c r="G174">
        <f t="shared" si="5"/>
        <v>64.4</v>
      </c>
    </row>
    <row r="175" spans="1:7">
      <c r="A175">
        <v>18373212</v>
      </c>
      <c r="B175">
        <v>84.5</v>
      </c>
      <c r="C175">
        <v>93</v>
      </c>
      <c r="D175">
        <v>90.5</v>
      </c>
      <c r="E175">
        <v>100</v>
      </c>
      <c r="F175">
        <f t="shared" si="4"/>
        <v>368</v>
      </c>
      <c r="G175">
        <f t="shared" si="5"/>
        <v>92</v>
      </c>
    </row>
    <row r="176" spans="1:7">
      <c r="A176">
        <v>18373214</v>
      </c>
      <c r="B176">
        <v>87.5</v>
      </c>
      <c r="C176">
        <v>89</v>
      </c>
      <c r="D176">
        <v>93.5</v>
      </c>
      <c r="E176">
        <v>96.8</v>
      </c>
      <c r="F176">
        <f t="shared" si="4"/>
        <v>366.8</v>
      </c>
      <c r="G176">
        <f t="shared" si="5"/>
        <v>91.7</v>
      </c>
    </row>
    <row r="177" spans="1:7">
      <c r="A177">
        <v>18373233</v>
      </c>
      <c r="B177">
        <v>88</v>
      </c>
      <c r="C177">
        <v>85.9</v>
      </c>
      <c r="D177">
        <v>91</v>
      </c>
      <c r="E177">
        <v>86.2</v>
      </c>
      <c r="F177">
        <f t="shared" si="4"/>
        <v>351.1</v>
      </c>
      <c r="G177">
        <f t="shared" si="5"/>
        <v>87.775</v>
      </c>
    </row>
    <row r="178" spans="1:7">
      <c r="A178">
        <v>18373235</v>
      </c>
      <c r="B178">
        <v>89</v>
      </c>
      <c r="C178">
        <v>96.5</v>
      </c>
      <c r="D178">
        <v>84.5</v>
      </c>
      <c r="E178">
        <v>90.5</v>
      </c>
      <c r="F178">
        <f t="shared" si="4"/>
        <v>360.5</v>
      </c>
      <c r="G178">
        <f t="shared" si="5"/>
        <v>90.125</v>
      </c>
    </row>
    <row r="179" spans="1:7">
      <c r="A179">
        <v>18373248</v>
      </c>
      <c r="B179">
        <v>89</v>
      </c>
      <c r="C179">
        <v>100</v>
      </c>
      <c r="D179">
        <v>100</v>
      </c>
      <c r="E179">
        <v>96</v>
      </c>
      <c r="F179">
        <f t="shared" si="4"/>
        <v>385</v>
      </c>
      <c r="G179">
        <f t="shared" si="5"/>
        <v>96.25</v>
      </c>
    </row>
    <row r="180" spans="1:7">
      <c r="A180">
        <v>18373249</v>
      </c>
      <c r="B180">
        <v>78.5</v>
      </c>
      <c r="C180">
        <v>74</v>
      </c>
      <c r="D180">
        <v>100</v>
      </c>
      <c r="E180">
        <v>91.9</v>
      </c>
      <c r="F180">
        <f t="shared" si="4"/>
        <v>344.4</v>
      </c>
      <c r="G180">
        <f t="shared" si="5"/>
        <v>86.1</v>
      </c>
    </row>
    <row r="181" spans="1:7">
      <c r="A181">
        <v>18373251</v>
      </c>
      <c r="B181">
        <v>87</v>
      </c>
      <c r="C181">
        <v>83</v>
      </c>
      <c r="D181">
        <v>83.5</v>
      </c>
      <c r="E181">
        <v>81</v>
      </c>
      <c r="F181">
        <f t="shared" si="4"/>
        <v>334.5</v>
      </c>
      <c r="G181">
        <f t="shared" si="5"/>
        <v>83.625</v>
      </c>
    </row>
    <row r="182" spans="1:7">
      <c r="A182">
        <v>18373252</v>
      </c>
      <c r="B182">
        <v>94.5</v>
      </c>
      <c r="C182">
        <v>91.6</v>
      </c>
      <c r="D182">
        <v>91.5</v>
      </c>
      <c r="E182">
        <v>79</v>
      </c>
      <c r="F182">
        <f t="shared" si="4"/>
        <v>356.6</v>
      </c>
      <c r="G182">
        <f t="shared" si="5"/>
        <v>89.15</v>
      </c>
    </row>
    <row r="183" spans="1:7">
      <c r="A183">
        <v>18373256</v>
      </c>
      <c r="B183">
        <v>88</v>
      </c>
      <c r="C183">
        <v>82.5</v>
      </c>
      <c r="D183">
        <v>89</v>
      </c>
      <c r="E183">
        <v>90</v>
      </c>
      <c r="F183">
        <f t="shared" si="4"/>
        <v>349.5</v>
      </c>
      <c r="G183">
        <f t="shared" si="5"/>
        <v>87.375</v>
      </c>
    </row>
    <row r="184" spans="1:7">
      <c r="A184">
        <v>18373287</v>
      </c>
      <c r="B184">
        <v>79</v>
      </c>
      <c r="C184">
        <v>74</v>
      </c>
      <c r="D184">
        <v>98.5</v>
      </c>
      <c r="E184">
        <v>93</v>
      </c>
      <c r="F184">
        <f t="shared" si="4"/>
        <v>344.5</v>
      </c>
      <c r="G184">
        <f t="shared" si="5"/>
        <v>86.125</v>
      </c>
    </row>
    <row r="185" spans="1:7">
      <c r="A185">
        <v>18373292</v>
      </c>
      <c r="B185">
        <v>74</v>
      </c>
      <c r="C185">
        <v>80.5</v>
      </c>
      <c r="D185">
        <v>92</v>
      </c>
      <c r="E185">
        <v>93</v>
      </c>
      <c r="F185">
        <f t="shared" si="4"/>
        <v>339.5</v>
      </c>
      <c r="G185">
        <f t="shared" si="5"/>
        <v>84.875</v>
      </c>
    </row>
    <row r="186" spans="1:7">
      <c r="A186">
        <v>18373293</v>
      </c>
      <c r="B186">
        <v>83</v>
      </c>
      <c r="C186">
        <v>97</v>
      </c>
      <c r="D186">
        <v>93.5</v>
      </c>
      <c r="E186">
        <v>93</v>
      </c>
      <c r="F186">
        <f t="shared" si="4"/>
        <v>366.5</v>
      </c>
      <c r="G186">
        <f t="shared" si="5"/>
        <v>91.625</v>
      </c>
    </row>
    <row r="187" spans="1:7">
      <c r="A187">
        <v>18373298</v>
      </c>
      <c r="B187">
        <v>82.5</v>
      </c>
      <c r="C187">
        <v>74.5</v>
      </c>
      <c r="D187">
        <v>78</v>
      </c>
      <c r="E187">
        <v>88</v>
      </c>
      <c r="F187">
        <f t="shared" si="4"/>
        <v>323</v>
      </c>
      <c r="G187">
        <f t="shared" si="5"/>
        <v>80.75</v>
      </c>
    </row>
    <row r="188" spans="1:7">
      <c r="A188">
        <v>18373301</v>
      </c>
      <c r="B188">
        <v>90.5</v>
      </c>
      <c r="C188">
        <v>91.5</v>
      </c>
      <c r="D188">
        <v>84</v>
      </c>
      <c r="E188">
        <v>85.5</v>
      </c>
      <c r="F188">
        <f t="shared" si="4"/>
        <v>351.5</v>
      </c>
      <c r="G188">
        <f t="shared" si="5"/>
        <v>87.875</v>
      </c>
    </row>
    <row r="189" spans="1:7">
      <c r="A189">
        <v>18373304</v>
      </c>
      <c r="B189">
        <v>88.1</v>
      </c>
      <c r="C189">
        <v>84.5</v>
      </c>
      <c r="D189">
        <v>87</v>
      </c>
      <c r="E189">
        <v>25.5</v>
      </c>
      <c r="F189">
        <f t="shared" si="4"/>
        <v>285.1</v>
      </c>
      <c r="G189">
        <f t="shared" si="5"/>
        <v>71.275</v>
      </c>
    </row>
    <row r="190" spans="1:7">
      <c r="A190">
        <v>18373310</v>
      </c>
      <c r="B190">
        <v>42</v>
      </c>
      <c r="C190">
        <v>85.2</v>
      </c>
      <c r="D190">
        <v>91.5</v>
      </c>
      <c r="E190">
        <v>24.8</v>
      </c>
      <c r="F190">
        <f t="shared" si="4"/>
        <v>243.5</v>
      </c>
      <c r="G190">
        <f t="shared" si="5"/>
        <v>60.875</v>
      </c>
    </row>
    <row r="191" spans="1:7">
      <c r="A191">
        <v>18373317</v>
      </c>
      <c r="B191">
        <v>90</v>
      </c>
      <c r="C191">
        <v>94.3</v>
      </c>
      <c r="D191">
        <v>81.1</v>
      </c>
      <c r="E191">
        <v>89</v>
      </c>
      <c r="F191">
        <f t="shared" si="4"/>
        <v>354.4</v>
      </c>
      <c r="G191">
        <f t="shared" si="5"/>
        <v>88.6</v>
      </c>
    </row>
    <row r="192" spans="1:7">
      <c r="A192">
        <v>18373326</v>
      </c>
      <c r="B192">
        <v>82</v>
      </c>
      <c r="C192">
        <v>77.8</v>
      </c>
      <c r="D192">
        <v>92</v>
      </c>
      <c r="E192">
        <v>86</v>
      </c>
      <c r="F192">
        <f t="shared" si="4"/>
        <v>337.8</v>
      </c>
      <c r="G192">
        <f t="shared" si="5"/>
        <v>84.45</v>
      </c>
    </row>
    <row r="193" spans="1:7">
      <c r="A193">
        <v>18373330</v>
      </c>
      <c r="B193">
        <v>92</v>
      </c>
      <c r="C193">
        <v>95</v>
      </c>
      <c r="D193">
        <v>88</v>
      </c>
      <c r="E193">
        <v>90.5</v>
      </c>
      <c r="F193">
        <f t="shared" si="4"/>
        <v>365.5</v>
      </c>
      <c r="G193">
        <f t="shared" si="5"/>
        <v>91.375</v>
      </c>
    </row>
    <row r="194" spans="1:7">
      <c r="A194">
        <v>18373336</v>
      </c>
      <c r="B194">
        <v>97</v>
      </c>
      <c r="C194">
        <v>85</v>
      </c>
      <c r="D194">
        <v>93</v>
      </c>
      <c r="E194">
        <v>88.5</v>
      </c>
      <c r="F194">
        <f t="shared" si="4"/>
        <v>363.5</v>
      </c>
      <c r="G194">
        <f t="shared" si="5"/>
        <v>90.875</v>
      </c>
    </row>
    <row r="195" spans="1:7">
      <c r="A195">
        <v>18373339</v>
      </c>
      <c r="B195">
        <v>97</v>
      </c>
      <c r="C195">
        <v>81.5</v>
      </c>
      <c r="D195">
        <v>95.5</v>
      </c>
      <c r="E195">
        <v>91.5</v>
      </c>
      <c r="F195">
        <f t="shared" ref="F195:F258" si="6">SUM(B195:E195)</f>
        <v>365.5</v>
      </c>
      <c r="G195">
        <f t="shared" ref="G195:G258" si="7">F195/4</f>
        <v>91.375</v>
      </c>
    </row>
    <row r="196" spans="1:7">
      <c r="A196">
        <v>18373342</v>
      </c>
      <c r="B196">
        <v>80.6</v>
      </c>
      <c r="C196">
        <v>87.5</v>
      </c>
      <c r="D196">
        <v>89</v>
      </c>
      <c r="E196">
        <v>74</v>
      </c>
      <c r="F196">
        <f t="shared" si="6"/>
        <v>331.1</v>
      </c>
      <c r="G196">
        <f t="shared" si="7"/>
        <v>82.775</v>
      </c>
    </row>
    <row r="197" spans="1:7">
      <c r="A197">
        <v>18373357</v>
      </c>
      <c r="B197">
        <v>88</v>
      </c>
      <c r="C197">
        <v>81.5</v>
      </c>
      <c r="D197">
        <v>92</v>
      </c>
      <c r="E197">
        <v>95</v>
      </c>
      <c r="F197">
        <f t="shared" si="6"/>
        <v>356.5</v>
      </c>
      <c r="G197">
        <f t="shared" si="7"/>
        <v>89.125</v>
      </c>
    </row>
    <row r="198" spans="1:7">
      <c r="A198">
        <v>18373358</v>
      </c>
      <c r="B198">
        <v>84.5</v>
      </c>
      <c r="C198">
        <v>90</v>
      </c>
      <c r="D198">
        <v>80</v>
      </c>
      <c r="E198">
        <v>70</v>
      </c>
      <c r="F198">
        <f t="shared" si="6"/>
        <v>324.5</v>
      </c>
      <c r="G198">
        <f t="shared" si="7"/>
        <v>81.125</v>
      </c>
    </row>
    <row r="199" spans="1:7">
      <c r="A199">
        <v>18373360</v>
      </c>
      <c r="B199">
        <v>95.5</v>
      </c>
      <c r="C199">
        <v>96</v>
      </c>
      <c r="D199">
        <v>98.5</v>
      </c>
      <c r="E199">
        <v>93.5</v>
      </c>
      <c r="F199">
        <f t="shared" si="6"/>
        <v>383.5</v>
      </c>
      <c r="G199">
        <f t="shared" si="7"/>
        <v>95.875</v>
      </c>
    </row>
    <row r="200" spans="1:7">
      <c r="A200">
        <v>18373366</v>
      </c>
      <c r="B200">
        <v>97</v>
      </c>
      <c r="C200">
        <v>84</v>
      </c>
      <c r="D200">
        <v>89.8</v>
      </c>
      <c r="E200">
        <v>88.5</v>
      </c>
      <c r="F200">
        <f t="shared" si="6"/>
        <v>359.3</v>
      </c>
      <c r="G200">
        <f t="shared" si="7"/>
        <v>89.825</v>
      </c>
    </row>
    <row r="201" spans="1:7">
      <c r="A201">
        <v>18373368</v>
      </c>
      <c r="B201">
        <v>82.5</v>
      </c>
      <c r="C201">
        <v>85</v>
      </c>
      <c r="D201">
        <v>82.5</v>
      </c>
      <c r="E201">
        <v>86</v>
      </c>
      <c r="F201">
        <f t="shared" si="6"/>
        <v>336</v>
      </c>
      <c r="G201">
        <f t="shared" si="7"/>
        <v>84</v>
      </c>
    </row>
    <row r="202" spans="1:7">
      <c r="A202">
        <v>18373377</v>
      </c>
      <c r="B202">
        <v>89.2</v>
      </c>
      <c r="C202">
        <v>86.4</v>
      </c>
      <c r="D202">
        <v>75.5</v>
      </c>
      <c r="E202">
        <v>95.4</v>
      </c>
      <c r="F202">
        <f t="shared" si="6"/>
        <v>346.5</v>
      </c>
      <c r="G202">
        <f t="shared" si="7"/>
        <v>86.625</v>
      </c>
    </row>
    <row r="203" spans="1:7">
      <c r="A203">
        <v>18373384</v>
      </c>
      <c r="B203">
        <v>0</v>
      </c>
      <c r="C203">
        <v>0</v>
      </c>
      <c r="D203">
        <v>0</v>
      </c>
      <c r="E203">
        <v>0</v>
      </c>
      <c r="F203">
        <f t="shared" si="6"/>
        <v>0</v>
      </c>
      <c r="G203">
        <f t="shared" si="7"/>
        <v>0</v>
      </c>
    </row>
    <row r="204" spans="1:7">
      <c r="A204">
        <v>18373388</v>
      </c>
      <c r="B204">
        <v>90.5</v>
      </c>
      <c r="C204">
        <v>73</v>
      </c>
      <c r="D204">
        <v>88</v>
      </c>
      <c r="E204">
        <v>83.5</v>
      </c>
      <c r="F204">
        <f t="shared" si="6"/>
        <v>335</v>
      </c>
      <c r="G204">
        <f t="shared" si="7"/>
        <v>83.75</v>
      </c>
    </row>
    <row r="205" spans="1:7">
      <c r="A205">
        <v>18373391</v>
      </c>
      <c r="B205">
        <v>78</v>
      </c>
      <c r="C205">
        <v>62</v>
      </c>
      <c r="D205">
        <v>75</v>
      </c>
      <c r="E205">
        <v>86.5</v>
      </c>
      <c r="F205">
        <f t="shared" si="6"/>
        <v>301.5</v>
      </c>
      <c r="G205">
        <f t="shared" si="7"/>
        <v>75.375</v>
      </c>
    </row>
    <row r="206" spans="1:7">
      <c r="A206">
        <v>18373392</v>
      </c>
      <c r="B206">
        <v>96.5</v>
      </c>
      <c r="C206">
        <v>84.5</v>
      </c>
      <c r="D206">
        <v>92.7</v>
      </c>
      <c r="E206">
        <v>91.5</v>
      </c>
      <c r="F206">
        <f t="shared" si="6"/>
        <v>365.2</v>
      </c>
      <c r="G206">
        <f t="shared" si="7"/>
        <v>91.3</v>
      </c>
    </row>
    <row r="207" spans="1:7">
      <c r="A207">
        <v>18373404</v>
      </c>
      <c r="B207">
        <v>91.5</v>
      </c>
      <c r="C207">
        <v>94.8</v>
      </c>
      <c r="D207">
        <v>93.4</v>
      </c>
      <c r="E207">
        <v>92</v>
      </c>
      <c r="F207">
        <f t="shared" si="6"/>
        <v>371.7</v>
      </c>
      <c r="G207">
        <f t="shared" si="7"/>
        <v>92.925</v>
      </c>
    </row>
    <row r="208" spans="1:7">
      <c r="A208">
        <v>18373407</v>
      </c>
      <c r="B208">
        <v>90.5</v>
      </c>
      <c r="C208">
        <v>97.6</v>
      </c>
      <c r="D208">
        <v>100</v>
      </c>
      <c r="E208">
        <v>100</v>
      </c>
      <c r="F208">
        <f t="shared" si="6"/>
        <v>388.1</v>
      </c>
      <c r="G208">
        <f t="shared" si="7"/>
        <v>97.025</v>
      </c>
    </row>
    <row r="209" spans="1:7">
      <c r="A209">
        <v>18373414</v>
      </c>
      <c r="B209">
        <v>98</v>
      </c>
      <c r="C209">
        <v>90</v>
      </c>
      <c r="D209">
        <v>87.5</v>
      </c>
      <c r="E209">
        <v>91.5</v>
      </c>
      <c r="F209">
        <f t="shared" si="6"/>
        <v>367</v>
      </c>
      <c r="G209">
        <f t="shared" si="7"/>
        <v>91.75</v>
      </c>
    </row>
    <row r="210" spans="1:7">
      <c r="A210">
        <v>18373420</v>
      </c>
      <c r="B210">
        <v>86</v>
      </c>
      <c r="C210">
        <v>91</v>
      </c>
      <c r="D210">
        <v>94.5</v>
      </c>
      <c r="E210">
        <v>91</v>
      </c>
      <c r="F210">
        <f t="shared" si="6"/>
        <v>362.5</v>
      </c>
      <c r="G210">
        <f t="shared" si="7"/>
        <v>90.625</v>
      </c>
    </row>
    <row r="211" spans="1:7">
      <c r="A211">
        <v>18373425</v>
      </c>
      <c r="B211">
        <v>96.3</v>
      </c>
      <c r="C211">
        <v>85.8</v>
      </c>
      <c r="D211">
        <v>78</v>
      </c>
      <c r="E211">
        <v>80</v>
      </c>
      <c r="F211">
        <f t="shared" si="6"/>
        <v>340.1</v>
      </c>
      <c r="G211">
        <f t="shared" si="7"/>
        <v>85.025</v>
      </c>
    </row>
    <row r="212" spans="1:7">
      <c r="A212">
        <v>18373434</v>
      </c>
      <c r="B212">
        <v>95</v>
      </c>
      <c r="C212">
        <v>97.3</v>
      </c>
      <c r="D212">
        <v>86.5</v>
      </c>
      <c r="E212">
        <v>92</v>
      </c>
      <c r="F212">
        <f t="shared" si="6"/>
        <v>370.8</v>
      </c>
      <c r="G212">
        <f t="shared" si="7"/>
        <v>92.7</v>
      </c>
    </row>
    <row r="213" spans="1:7">
      <c r="A213">
        <v>18373436</v>
      </c>
      <c r="B213">
        <v>71</v>
      </c>
      <c r="C213">
        <v>90</v>
      </c>
      <c r="D213">
        <v>93</v>
      </c>
      <c r="E213">
        <v>89</v>
      </c>
      <c r="F213">
        <f t="shared" si="6"/>
        <v>343</v>
      </c>
      <c r="G213">
        <f t="shared" si="7"/>
        <v>85.75</v>
      </c>
    </row>
    <row r="214" spans="1:7">
      <c r="A214">
        <v>18373439</v>
      </c>
      <c r="B214">
        <v>93.5</v>
      </c>
      <c r="C214">
        <v>90.7</v>
      </c>
      <c r="D214">
        <v>87</v>
      </c>
      <c r="E214">
        <v>79</v>
      </c>
      <c r="F214">
        <f t="shared" si="6"/>
        <v>350.2</v>
      </c>
      <c r="G214">
        <f t="shared" si="7"/>
        <v>87.55</v>
      </c>
    </row>
    <row r="215" spans="1:7">
      <c r="A215">
        <v>18373441</v>
      </c>
      <c r="B215">
        <v>78</v>
      </c>
      <c r="C215">
        <v>81.5</v>
      </c>
      <c r="D215">
        <v>87.5</v>
      </c>
      <c r="E215">
        <v>89.5</v>
      </c>
      <c r="F215">
        <f t="shared" si="6"/>
        <v>336.5</v>
      </c>
      <c r="G215">
        <f t="shared" si="7"/>
        <v>84.125</v>
      </c>
    </row>
    <row r="216" spans="1:7">
      <c r="A216">
        <v>18373442</v>
      </c>
      <c r="B216">
        <v>94.5</v>
      </c>
      <c r="C216">
        <v>94.5</v>
      </c>
      <c r="D216">
        <v>90</v>
      </c>
      <c r="E216">
        <v>97</v>
      </c>
      <c r="F216">
        <f t="shared" si="6"/>
        <v>376</v>
      </c>
      <c r="G216">
        <f t="shared" si="7"/>
        <v>94</v>
      </c>
    </row>
    <row r="217" spans="1:7">
      <c r="A217">
        <v>18373444</v>
      </c>
      <c r="B217">
        <v>94</v>
      </c>
      <c r="C217">
        <v>78.7</v>
      </c>
      <c r="D217">
        <v>84</v>
      </c>
      <c r="E217">
        <v>26.9</v>
      </c>
      <c r="F217">
        <f t="shared" si="6"/>
        <v>283.6</v>
      </c>
      <c r="G217">
        <f t="shared" si="7"/>
        <v>70.9</v>
      </c>
    </row>
    <row r="218" spans="1:7">
      <c r="A218">
        <v>18373447</v>
      </c>
      <c r="B218">
        <v>92</v>
      </c>
      <c r="C218">
        <v>94.5</v>
      </c>
      <c r="D218">
        <v>91.05</v>
      </c>
      <c r="E218">
        <v>96.5</v>
      </c>
      <c r="F218">
        <f t="shared" si="6"/>
        <v>374.05</v>
      </c>
      <c r="G218">
        <f t="shared" si="7"/>
        <v>93.5125</v>
      </c>
    </row>
    <row r="219" spans="1:7">
      <c r="A219">
        <v>18373448</v>
      </c>
      <c r="B219">
        <v>79.5</v>
      </c>
      <c r="C219">
        <v>81.5</v>
      </c>
      <c r="D219">
        <v>84</v>
      </c>
      <c r="E219">
        <v>27.7</v>
      </c>
      <c r="F219">
        <f t="shared" si="6"/>
        <v>272.7</v>
      </c>
      <c r="G219">
        <f t="shared" si="7"/>
        <v>68.175</v>
      </c>
    </row>
    <row r="220" spans="1:7">
      <c r="A220">
        <v>18373461</v>
      </c>
      <c r="B220">
        <v>81</v>
      </c>
      <c r="C220">
        <v>91</v>
      </c>
      <c r="D220">
        <v>93.5</v>
      </c>
      <c r="E220">
        <v>94</v>
      </c>
      <c r="F220">
        <f t="shared" si="6"/>
        <v>359.5</v>
      </c>
      <c r="G220">
        <f t="shared" si="7"/>
        <v>89.875</v>
      </c>
    </row>
    <row r="221" spans="1:7">
      <c r="A221">
        <v>18373462</v>
      </c>
      <c r="B221">
        <v>78.5</v>
      </c>
      <c r="C221">
        <v>78.5</v>
      </c>
      <c r="D221">
        <v>86.2</v>
      </c>
      <c r="E221">
        <v>74.5</v>
      </c>
      <c r="F221">
        <f t="shared" si="6"/>
        <v>317.7</v>
      </c>
      <c r="G221">
        <f t="shared" si="7"/>
        <v>79.425</v>
      </c>
    </row>
    <row r="222" spans="1:7">
      <c r="A222">
        <v>18373463</v>
      </c>
      <c r="B222">
        <v>86.5</v>
      </c>
      <c r="C222">
        <v>87.5</v>
      </c>
      <c r="D222">
        <v>87.8</v>
      </c>
      <c r="E222">
        <v>91.5</v>
      </c>
      <c r="F222">
        <f t="shared" si="6"/>
        <v>353.3</v>
      </c>
      <c r="G222">
        <f t="shared" si="7"/>
        <v>88.325</v>
      </c>
    </row>
    <row r="223" spans="1:7">
      <c r="A223">
        <v>18373464</v>
      </c>
      <c r="B223">
        <v>72.5</v>
      </c>
      <c r="C223">
        <v>89</v>
      </c>
      <c r="D223">
        <v>92.5</v>
      </c>
      <c r="E223">
        <v>90</v>
      </c>
      <c r="F223">
        <f t="shared" si="6"/>
        <v>344</v>
      </c>
      <c r="G223">
        <f t="shared" si="7"/>
        <v>86</v>
      </c>
    </row>
    <row r="224" spans="1:7">
      <c r="A224">
        <v>18373466</v>
      </c>
      <c r="B224">
        <v>90</v>
      </c>
      <c r="C224">
        <v>0</v>
      </c>
      <c r="D224">
        <v>0</v>
      </c>
      <c r="E224">
        <v>0</v>
      </c>
      <c r="F224">
        <f t="shared" si="6"/>
        <v>90</v>
      </c>
      <c r="G224">
        <f t="shared" si="7"/>
        <v>22.5</v>
      </c>
    </row>
    <row r="225" spans="1:7">
      <c r="A225">
        <v>18373477</v>
      </c>
      <c r="B225">
        <v>100</v>
      </c>
      <c r="C225">
        <v>91.5</v>
      </c>
      <c r="D225">
        <v>87</v>
      </c>
      <c r="E225">
        <v>93.5</v>
      </c>
      <c r="F225">
        <f t="shared" si="6"/>
        <v>372</v>
      </c>
      <c r="G225">
        <f t="shared" si="7"/>
        <v>93</v>
      </c>
    </row>
    <row r="226" spans="1:7">
      <c r="A226">
        <v>18373480</v>
      </c>
      <c r="B226">
        <v>94</v>
      </c>
      <c r="C226">
        <v>91</v>
      </c>
      <c r="D226">
        <v>93.5</v>
      </c>
      <c r="E226">
        <v>86.9</v>
      </c>
      <c r="F226">
        <f t="shared" si="6"/>
        <v>365.4</v>
      </c>
      <c r="G226">
        <f t="shared" si="7"/>
        <v>91.35</v>
      </c>
    </row>
    <row r="227" spans="1:7">
      <c r="A227">
        <v>18373482</v>
      </c>
      <c r="B227">
        <v>97.5</v>
      </c>
      <c r="C227">
        <v>92</v>
      </c>
      <c r="D227">
        <v>100</v>
      </c>
      <c r="E227">
        <v>91.5</v>
      </c>
      <c r="F227">
        <f t="shared" si="6"/>
        <v>381</v>
      </c>
      <c r="G227">
        <f t="shared" si="7"/>
        <v>95.25</v>
      </c>
    </row>
    <row r="228" spans="1:7">
      <c r="A228">
        <v>18373483</v>
      </c>
      <c r="B228">
        <v>78</v>
      </c>
      <c r="C228">
        <v>96</v>
      </c>
      <c r="D228">
        <v>90.6</v>
      </c>
      <c r="E228">
        <v>93.5</v>
      </c>
      <c r="F228">
        <f t="shared" si="6"/>
        <v>358.1</v>
      </c>
      <c r="G228">
        <f t="shared" si="7"/>
        <v>89.525</v>
      </c>
    </row>
    <row r="229" spans="1:7">
      <c r="A229">
        <v>18373487</v>
      </c>
      <c r="B229">
        <v>93</v>
      </c>
      <c r="C229">
        <v>96.5</v>
      </c>
      <c r="D229">
        <v>89.8</v>
      </c>
      <c r="E229">
        <v>92</v>
      </c>
      <c r="F229">
        <f t="shared" si="6"/>
        <v>371.3</v>
      </c>
      <c r="G229">
        <f t="shared" si="7"/>
        <v>92.825</v>
      </c>
    </row>
    <row r="230" spans="1:7">
      <c r="A230">
        <v>18373488</v>
      </c>
      <c r="B230">
        <v>85</v>
      </c>
      <c r="C230">
        <v>100</v>
      </c>
      <c r="D230">
        <v>91.3</v>
      </c>
      <c r="E230">
        <v>93.5</v>
      </c>
      <c r="F230">
        <f t="shared" si="6"/>
        <v>369.8</v>
      </c>
      <c r="G230">
        <f t="shared" si="7"/>
        <v>92.45</v>
      </c>
    </row>
    <row r="231" spans="1:7">
      <c r="A231">
        <v>18373489</v>
      </c>
      <c r="B231">
        <v>92.5</v>
      </c>
      <c r="C231">
        <v>84</v>
      </c>
      <c r="D231">
        <v>95.8</v>
      </c>
      <c r="E231">
        <v>94.5</v>
      </c>
      <c r="F231">
        <f t="shared" si="6"/>
        <v>366.8</v>
      </c>
      <c r="G231">
        <f t="shared" si="7"/>
        <v>91.7</v>
      </c>
    </row>
    <row r="232" spans="1:7">
      <c r="A232">
        <v>18373494</v>
      </c>
      <c r="B232">
        <v>94</v>
      </c>
      <c r="C232">
        <v>97</v>
      </c>
      <c r="D232">
        <v>93.5</v>
      </c>
      <c r="E232">
        <v>94.5</v>
      </c>
      <c r="F232">
        <f t="shared" si="6"/>
        <v>379</v>
      </c>
      <c r="G232">
        <f t="shared" si="7"/>
        <v>94.75</v>
      </c>
    </row>
    <row r="233" spans="1:7">
      <c r="A233">
        <v>18373502</v>
      </c>
      <c r="B233">
        <v>91.5</v>
      </c>
      <c r="C233">
        <v>82.5</v>
      </c>
      <c r="D233">
        <v>85</v>
      </c>
      <c r="E233">
        <v>93</v>
      </c>
      <c r="F233">
        <f t="shared" si="6"/>
        <v>352</v>
      </c>
      <c r="G233">
        <f t="shared" si="7"/>
        <v>88</v>
      </c>
    </row>
    <row r="234" spans="1:7">
      <c r="A234">
        <v>18373513</v>
      </c>
      <c r="B234">
        <v>96</v>
      </c>
      <c r="C234">
        <v>90</v>
      </c>
      <c r="D234">
        <v>90.1</v>
      </c>
      <c r="E234">
        <v>90.6</v>
      </c>
      <c r="F234">
        <f t="shared" si="6"/>
        <v>366.7</v>
      </c>
      <c r="G234">
        <f t="shared" si="7"/>
        <v>91.675</v>
      </c>
    </row>
    <row r="235" spans="1:7">
      <c r="A235">
        <v>18373515</v>
      </c>
      <c r="B235">
        <v>95.5</v>
      </c>
      <c r="C235">
        <v>91.7</v>
      </c>
      <c r="D235">
        <v>89.9</v>
      </c>
      <c r="E235">
        <v>93</v>
      </c>
      <c r="F235">
        <f t="shared" si="6"/>
        <v>370.1</v>
      </c>
      <c r="G235">
        <f t="shared" si="7"/>
        <v>92.525</v>
      </c>
    </row>
    <row r="236" spans="1:7">
      <c r="A236">
        <v>18373519</v>
      </c>
      <c r="B236">
        <v>91</v>
      </c>
      <c r="C236">
        <v>90</v>
      </c>
      <c r="D236">
        <v>93</v>
      </c>
      <c r="E236">
        <v>85</v>
      </c>
      <c r="F236">
        <f t="shared" si="6"/>
        <v>359</v>
      </c>
      <c r="G236">
        <f t="shared" si="7"/>
        <v>89.75</v>
      </c>
    </row>
    <row r="237" spans="1:7">
      <c r="A237">
        <v>18373520</v>
      </c>
      <c r="B237">
        <v>96</v>
      </c>
      <c r="C237">
        <v>94.5</v>
      </c>
      <c r="D237">
        <v>98.5</v>
      </c>
      <c r="E237">
        <v>93</v>
      </c>
      <c r="F237">
        <f t="shared" si="6"/>
        <v>382</v>
      </c>
      <c r="G237">
        <f t="shared" si="7"/>
        <v>95.5</v>
      </c>
    </row>
    <row r="238" spans="1:7">
      <c r="A238">
        <v>18373521</v>
      </c>
      <c r="B238">
        <v>84</v>
      </c>
      <c r="C238">
        <v>93</v>
      </c>
      <c r="D238">
        <v>84</v>
      </c>
      <c r="E238">
        <v>86.1</v>
      </c>
      <c r="F238">
        <f t="shared" si="6"/>
        <v>347.1</v>
      </c>
      <c r="G238">
        <f t="shared" si="7"/>
        <v>86.775</v>
      </c>
    </row>
    <row r="239" spans="1:7">
      <c r="A239">
        <v>18373528</v>
      </c>
      <c r="B239">
        <v>95.5</v>
      </c>
      <c r="C239">
        <v>100</v>
      </c>
      <c r="D239">
        <v>91</v>
      </c>
      <c r="E239">
        <v>91.7</v>
      </c>
      <c r="F239">
        <f t="shared" si="6"/>
        <v>378.2</v>
      </c>
      <c r="G239">
        <f t="shared" si="7"/>
        <v>94.55</v>
      </c>
    </row>
    <row r="240" spans="1:7">
      <c r="A240">
        <v>18373531</v>
      </c>
      <c r="B240">
        <v>100</v>
      </c>
      <c r="C240">
        <v>0</v>
      </c>
      <c r="D240">
        <v>91</v>
      </c>
      <c r="E240">
        <v>93.5</v>
      </c>
      <c r="F240">
        <f t="shared" si="6"/>
        <v>284.5</v>
      </c>
      <c r="G240">
        <f t="shared" si="7"/>
        <v>71.125</v>
      </c>
    </row>
    <row r="241" spans="1:7">
      <c r="A241">
        <v>18373541</v>
      </c>
      <c r="B241">
        <v>72</v>
      </c>
      <c r="C241">
        <v>96</v>
      </c>
      <c r="D241">
        <v>92.8</v>
      </c>
      <c r="E241">
        <v>92.9</v>
      </c>
      <c r="F241">
        <f t="shared" si="6"/>
        <v>353.7</v>
      </c>
      <c r="G241">
        <f t="shared" si="7"/>
        <v>88.425</v>
      </c>
    </row>
    <row r="242" spans="1:7">
      <c r="A242">
        <v>18373542</v>
      </c>
      <c r="B242">
        <v>92.5</v>
      </c>
      <c r="C242">
        <v>85</v>
      </c>
      <c r="D242">
        <v>100</v>
      </c>
      <c r="E242">
        <v>85.6</v>
      </c>
      <c r="F242">
        <f t="shared" si="6"/>
        <v>363.1</v>
      </c>
      <c r="G242">
        <f t="shared" si="7"/>
        <v>90.775</v>
      </c>
    </row>
    <row r="243" spans="1:7">
      <c r="A243">
        <v>18373546</v>
      </c>
      <c r="B243">
        <v>95.5</v>
      </c>
      <c r="C243">
        <v>97</v>
      </c>
      <c r="D243">
        <v>45</v>
      </c>
      <c r="E243">
        <v>97.3</v>
      </c>
      <c r="F243">
        <f t="shared" si="6"/>
        <v>334.8</v>
      </c>
      <c r="G243">
        <f t="shared" si="7"/>
        <v>83.7</v>
      </c>
    </row>
    <row r="244" spans="1:7">
      <c r="A244">
        <v>18373552</v>
      </c>
      <c r="B244">
        <v>74</v>
      </c>
      <c r="C244">
        <v>92.6</v>
      </c>
      <c r="D244">
        <v>71.2</v>
      </c>
      <c r="E244">
        <v>86</v>
      </c>
      <c r="F244">
        <f t="shared" si="6"/>
        <v>323.8</v>
      </c>
      <c r="G244">
        <f t="shared" si="7"/>
        <v>80.95</v>
      </c>
    </row>
    <row r="245" spans="1:7">
      <c r="A245">
        <v>18373556</v>
      </c>
      <c r="B245">
        <v>89</v>
      </c>
      <c r="C245">
        <v>95</v>
      </c>
      <c r="D245">
        <v>88</v>
      </c>
      <c r="E245">
        <v>78.5</v>
      </c>
      <c r="F245">
        <f t="shared" si="6"/>
        <v>350.5</v>
      </c>
      <c r="G245">
        <f t="shared" si="7"/>
        <v>87.625</v>
      </c>
    </row>
    <row r="246" spans="1:7">
      <c r="A246">
        <v>18373560</v>
      </c>
      <c r="B246">
        <v>81.5</v>
      </c>
      <c r="C246">
        <v>91.2</v>
      </c>
      <c r="D246">
        <v>90</v>
      </c>
      <c r="E246">
        <v>92.5</v>
      </c>
      <c r="F246">
        <f t="shared" si="6"/>
        <v>355.2</v>
      </c>
      <c r="G246">
        <f t="shared" si="7"/>
        <v>88.8</v>
      </c>
    </row>
    <row r="247" spans="1:7">
      <c r="A247">
        <v>18373563</v>
      </c>
      <c r="B247">
        <v>94</v>
      </c>
      <c r="C247">
        <v>85</v>
      </c>
      <c r="D247">
        <v>95.4</v>
      </c>
      <c r="E247">
        <v>94</v>
      </c>
      <c r="F247">
        <f t="shared" si="6"/>
        <v>368.4</v>
      </c>
      <c r="G247">
        <f t="shared" si="7"/>
        <v>92.1</v>
      </c>
    </row>
    <row r="248" spans="1:7">
      <c r="A248">
        <v>18373567</v>
      </c>
      <c r="B248">
        <v>88</v>
      </c>
      <c r="C248">
        <v>86.4</v>
      </c>
      <c r="D248">
        <v>92</v>
      </c>
      <c r="E248">
        <v>84</v>
      </c>
      <c r="F248">
        <f t="shared" si="6"/>
        <v>350.4</v>
      </c>
      <c r="G248">
        <f t="shared" si="7"/>
        <v>87.6</v>
      </c>
    </row>
    <row r="249" spans="1:7">
      <c r="A249">
        <v>18373575</v>
      </c>
      <c r="B249">
        <v>91.5</v>
      </c>
      <c r="C249">
        <v>86.5</v>
      </c>
      <c r="D249">
        <v>85</v>
      </c>
      <c r="E249">
        <v>94.9</v>
      </c>
      <c r="F249">
        <f t="shared" si="6"/>
        <v>357.9</v>
      </c>
      <c r="G249">
        <f t="shared" si="7"/>
        <v>89.475</v>
      </c>
    </row>
    <row r="250" spans="1:7">
      <c r="A250">
        <v>18373580</v>
      </c>
      <c r="B250">
        <v>95</v>
      </c>
      <c r="C250">
        <v>95.9</v>
      </c>
      <c r="D250">
        <v>90.2</v>
      </c>
      <c r="E250">
        <v>98</v>
      </c>
      <c r="F250">
        <f t="shared" si="6"/>
        <v>379.1</v>
      </c>
      <c r="G250">
        <f t="shared" si="7"/>
        <v>94.775</v>
      </c>
    </row>
    <row r="251" spans="1:7">
      <c r="A251">
        <v>18373584</v>
      </c>
      <c r="B251">
        <v>92</v>
      </c>
      <c r="C251">
        <v>90</v>
      </c>
      <c r="D251">
        <v>94.5</v>
      </c>
      <c r="E251">
        <v>93</v>
      </c>
      <c r="F251">
        <f t="shared" si="6"/>
        <v>369.5</v>
      </c>
      <c r="G251">
        <f t="shared" si="7"/>
        <v>92.375</v>
      </c>
    </row>
    <row r="252" spans="1:7">
      <c r="A252">
        <v>18373589</v>
      </c>
      <c r="B252">
        <v>81</v>
      </c>
      <c r="C252">
        <v>84</v>
      </c>
      <c r="D252">
        <v>98</v>
      </c>
      <c r="E252">
        <v>70</v>
      </c>
      <c r="F252">
        <f t="shared" si="6"/>
        <v>333</v>
      </c>
      <c r="G252">
        <f t="shared" si="7"/>
        <v>83.25</v>
      </c>
    </row>
    <row r="253" spans="1:7">
      <c r="A253">
        <v>18373597</v>
      </c>
      <c r="B253">
        <v>86.8</v>
      </c>
      <c r="C253">
        <v>90</v>
      </c>
      <c r="D253">
        <v>90</v>
      </c>
      <c r="E253">
        <v>27.4</v>
      </c>
      <c r="F253">
        <f t="shared" si="6"/>
        <v>294.2</v>
      </c>
      <c r="G253">
        <f t="shared" si="7"/>
        <v>73.55</v>
      </c>
    </row>
    <row r="254" spans="1:7">
      <c r="A254">
        <v>18373599</v>
      </c>
      <c r="B254">
        <v>94.5</v>
      </c>
      <c r="C254">
        <v>92.8</v>
      </c>
      <c r="D254">
        <v>98</v>
      </c>
      <c r="E254">
        <v>93.5</v>
      </c>
      <c r="F254">
        <f t="shared" si="6"/>
        <v>378.8</v>
      </c>
      <c r="G254">
        <f t="shared" si="7"/>
        <v>94.7</v>
      </c>
    </row>
    <row r="255" spans="1:7">
      <c r="A255">
        <v>18373604</v>
      </c>
      <c r="B255">
        <v>91.5</v>
      </c>
      <c r="C255">
        <v>95</v>
      </c>
      <c r="D255">
        <v>95.5</v>
      </c>
      <c r="E255">
        <v>94.5</v>
      </c>
      <c r="F255">
        <f t="shared" si="6"/>
        <v>376.5</v>
      </c>
      <c r="G255">
        <f t="shared" si="7"/>
        <v>94.125</v>
      </c>
    </row>
    <row r="256" spans="1:7">
      <c r="A256">
        <v>18373610</v>
      </c>
      <c r="B256">
        <v>91.5</v>
      </c>
      <c r="C256">
        <v>86.6</v>
      </c>
      <c r="D256">
        <v>93.5</v>
      </c>
      <c r="E256">
        <v>87.5</v>
      </c>
      <c r="F256">
        <f t="shared" si="6"/>
        <v>359.1</v>
      </c>
      <c r="G256">
        <f t="shared" si="7"/>
        <v>89.775</v>
      </c>
    </row>
    <row r="257" spans="1:7">
      <c r="A257">
        <v>18373614</v>
      </c>
      <c r="B257">
        <v>100</v>
      </c>
      <c r="C257">
        <v>92</v>
      </c>
      <c r="D257">
        <v>87.3</v>
      </c>
      <c r="E257">
        <v>74.5</v>
      </c>
      <c r="F257">
        <f t="shared" si="6"/>
        <v>353.8</v>
      </c>
      <c r="G257">
        <f t="shared" si="7"/>
        <v>88.45</v>
      </c>
    </row>
    <row r="258" spans="1:7">
      <c r="A258">
        <v>18373622</v>
      </c>
      <c r="B258">
        <v>97</v>
      </c>
      <c r="C258">
        <v>92.4</v>
      </c>
      <c r="D258">
        <v>87.5</v>
      </c>
      <c r="E258">
        <v>86.5</v>
      </c>
      <c r="F258">
        <f t="shared" si="6"/>
        <v>363.4</v>
      </c>
      <c r="G258">
        <f t="shared" si="7"/>
        <v>90.85</v>
      </c>
    </row>
    <row r="259" spans="1:7">
      <c r="A259">
        <v>18373625</v>
      </c>
      <c r="B259">
        <v>82</v>
      </c>
      <c r="C259">
        <v>90</v>
      </c>
      <c r="D259">
        <v>83</v>
      </c>
      <c r="E259">
        <v>89.7</v>
      </c>
      <c r="F259">
        <f t="shared" ref="F259:F322" si="8">SUM(B259:E259)</f>
        <v>344.7</v>
      </c>
      <c r="G259">
        <f t="shared" ref="G259:G322" si="9">F259/4</f>
        <v>86.175</v>
      </c>
    </row>
    <row r="260" spans="1:7">
      <c r="A260">
        <v>18373629</v>
      </c>
      <c r="B260">
        <v>86</v>
      </c>
      <c r="C260">
        <v>88.5</v>
      </c>
      <c r="D260">
        <v>90.5</v>
      </c>
      <c r="E260">
        <v>91.5</v>
      </c>
      <c r="F260">
        <f t="shared" si="8"/>
        <v>356.5</v>
      </c>
      <c r="G260">
        <f t="shared" si="9"/>
        <v>89.125</v>
      </c>
    </row>
    <row r="261" spans="1:7">
      <c r="A261">
        <v>18373631</v>
      </c>
      <c r="B261">
        <v>80.5</v>
      </c>
      <c r="C261">
        <v>87.6</v>
      </c>
      <c r="D261">
        <v>80</v>
      </c>
      <c r="E261">
        <v>95</v>
      </c>
      <c r="F261">
        <f t="shared" si="8"/>
        <v>343.1</v>
      </c>
      <c r="G261">
        <f t="shared" si="9"/>
        <v>85.775</v>
      </c>
    </row>
    <row r="262" spans="1:7">
      <c r="A262">
        <v>18373636</v>
      </c>
      <c r="B262">
        <v>95</v>
      </c>
      <c r="C262">
        <v>97</v>
      </c>
      <c r="D262">
        <v>100</v>
      </c>
      <c r="E262">
        <v>29.4</v>
      </c>
      <c r="F262">
        <f t="shared" si="8"/>
        <v>321.4</v>
      </c>
      <c r="G262">
        <f t="shared" si="9"/>
        <v>80.35</v>
      </c>
    </row>
    <row r="263" spans="1:7">
      <c r="A263">
        <v>18373647</v>
      </c>
      <c r="B263">
        <v>91</v>
      </c>
      <c r="C263">
        <v>93</v>
      </c>
      <c r="D263">
        <v>100</v>
      </c>
      <c r="E263">
        <v>90</v>
      </c>
      <c r="F263">
        <f t="shared" si="8"/>
        <v>374</v>
      </c>
      <c r="G263">
        <f t="shared" si="9"/>
        <v>93.5</v>
      </c>
    </row>
    <row r="264" spans="1:7">
      <c r="A264">
        <v>18373665</v>
      </c>
      <c r="B264">
        <v>79.5</v>
      </c>
      <c r="C264">
        <v>90</v>
      </c>
      <c r="D264">
        <v>73.5</v>
      </c>
      <c r="E264">
        <v>60</v>
      </c>
      <c r="F264">
        <f t="shared" si="8"/>
        <v>303</v>
      </c>
      <c r="G264">
        <f t="shared" si="9"/>
        <v>75.75</v>
      </c>
    </row>
    <row r="265" spans="1:7">
      <c r="A265">
        <v>18373667</v>
      </c>
      <c r="B265">
        <v>91.5</v>
      </c>
      <c r="C265">
        <v>90</v>
      </c>
      <c r="D265">
        <v>88</v>
      </c>
      <c r="E265">
        <v>91.5</v>
      </c>
      <c r="F265">
        <f t="shared" si="8"/>
        <v>361</v>
      </c>
      <c r="G265">
        <f t="shared" si="9"/>
        <v>90.25</v>
      </c>
    </row>
    <row r="266" spans="1:7">
      <c r="A266">
        <v>18373671</v>
      </c>
      <c r="B266">
        <v>97</v>
      </c>
      <c r="C266">
        <v>97.4</v>
      </c>
      <c r="D266">
        <v>100</v>
      </c>
      <c r="E266">
        <v>99.5</v>
      </c>
      <c r="F266">
        <f t="shared" si="8"/>
        <v>393.9</v>
      </c>
      <c r="G266">
        <f t="shared" si="9"/>
        <v>98.475</v>
      </c>
    </row>
    <row r="267" spans="1:7">
      <c r="A267">
        <v>18373674</v>
      </c>
      <c r="B267">
        <v>79</v>
      </c>
      <c r="C267">
        <v>63</v>
      </c>
      <c r="D267">
        <v>70</v>
      </c>
      <c r="E267">
        <v>54</v>
      </c>
      <c r="F267">
        <f t="shared" si="8"/>
        <v>266</v>
      </c>
      <c r="G267">
        <f t="shared" si="9"/>
        <v>66.5</v>
      </c>
    </row>
    <row r="268" spans="1:7">
      <c r="A268">
        <v>18373676</v>
      </c>
      <c r="B268">
        <v>98.5</v>
      </c>
      <c r="C268">
        <v>80.5</v>
      </c>
      <c r="D268">
        <v>83.5</v>
      </c>
      <c r="E268">
        <v>97</v>
      </c>
      <c r="F268">
        <f t="shared" si="8"/>
        <v>359.5</v>
      </c>
      <c r="G268">
        <f t="shared" si="9"/>
        <v>89.875</v>
      </c>
    </row>
    <row r="269" spans="1:7">
      <c r="A269">
        <v>18373677</v>
      </c>
      <c r="B269">
        <v>67.5</v>
      </c>
      <c r="C269">
        <v>65</v>
      </c>
      <c r="D269">
        <v>63</v>
      </c>
      <c r="E269">
        <v>24.1</v>
      </c>
      <c r="F269">
        <f t="shared" si="8"/>
        <v>219.6</v>
      </c>
      <c r="G269">
        <f t="shared" si="9"/>
        <v>54.9</v>
      </c>
    </row>
    <row r="270" spans="1:7">
      <c r="A270">
        <v>18373682</v>
      </c>
      <c r="B270">
        <v>90.3</v>
      </c>
      <c r="C270">
        <v>80.5</v>
      </c>
      <c r="D270">
        <v>94.9</v>
      </c>
      <c r="E270">
        <v>93.5</v>
      </c>
      <c r="F270">
        <f t="shared" si="8"/>
        <v>359.2</v>
      </c>
      <c r="G270">
        <f t="shared" si="9"/>
        <v>89.8</v>
      </c>
    </row>
    <row r="271" spans="1:7">
      <c r="A271">
        <v>18373686</v>
      </c>
      <c r="B271">
        <v>98.5</v>
      </c>
      <c r="C271">
        <v>79.4</v>
      </c>
      <c r="D271">
        <v>44</v>
      </c>
      <c r="E271">
        <v>78.2</v>
      </c>
      <c r="F271">
        <f t="shared" si="8"/>
        <v>300.1</v>
      </c>
      <c r="G271">
        <f t="shared" si="9"/>
        <v>75.025</v>
      </c>
    </row>
    <row r="272" spans="1:7">
      <c r="A272">
        <v>18373688</v>
      </c>
      <c r="B272">
        <v>94</v>
      </c>
      <c r="C272">
        <v>95.5</v>
      </c>
      <c r="D272">
        <v>97</v>
      </c>
      <c r="E272">
        <v>28.5</v>
      </c>
      <c r="F272">
        <f t="shared" si="8"/>
        <v>315</v>
      </c>
      <c r="G272">
        <f t="shared" si="9"/>
        <v>78.75</v>
      </c>
    </row>
    <row r="273" spans="1:7">
      <c r="A273">
        <v>18373692</v>
      </c>
      <c r="B273">
        <v>96</v>
      </c>
      <c r="C273">
        <v>81.5</v>
      </c>
      <c r="D273">
        <v>93</v>
      </c>
      <c r="E273">
        <v>92</v>
      </c>
      <c r="F273">
        <f t="shared" si="8"/>
        <v>362.5</v>
      </c>
      <c r="G273">
        <f t="shared" si="9"/>
        <v>90.625</v>
      </c>
    </row>
    <row r="274" spans="1:7">
      <c r="A274">
        <v>18373695</v>
      </c>
      <c r="B274">
        <v>95.4</v>
      </c>
      <c r="C274">
        <v>90.5</v>
      </c>
      <c r="D274">
        <v>94.8</v>
      </c>
      <c r="E274">
        <v>89.5</v>
      </c>
      <c r="F274">
        <f t="shared" si="8"/>
        <v>370.2</v>
      </c>
      <c r="G274">
        <f t="shared" si="9"/>
        <v>92.55</v>
      </c>
    </row>
    <row r="275" spans="1:7">
      <c r="A275">
        <v>18373707</v>
      </c>
      <c r="B275">
        <v>97</v>
      </c>
      <c r="C275">
        <v>85.5</v>
      </c>
      <c r="D275">
        <v>90</v>
      </c>
      <c r="E275">
        <v>84</v>
      </c>
      <c r="F275">
        <f t="shared" si="8"/>
        <v>356.5</v>
      </c>
      <c r="G275">
        <f t="shared" si="9"/>
        <v>89.125</v>
      </c>
    </row>
    <row r="276" spans="1:7">
      <c r="A276">
        <v>18373717</v>
      </c>
      <c r="B276">
        <v>80</v>
      </c>
      <c r="C276">
        <v>86.5</v>
      </c>
      <c r="D276">
        <v>87.7</v>
      </c>
      <c r="E276">
        <v>88</v>
      </c>
      <c r="F276">
        <f t="shared" si="8"/>
        <v>342.2</v>
      </c>
      <c r="G276">
        <f t="shared" si="9"/>
        <v>85.55</v>
      </c>
    </row>
    <row r="277" spans="1:7">
      <c r="A277">
        <v>18373727</v>
      </c>
      <c r="B277">
        <v>85</v>
      </c>
      <c r="C277">
        <v>84</v>
      </c>
      <c r="D277">
        <v>70</v>
      </c>
      <c r="E277">
        <v>86</v>
      </c>
      <c r="F277">
        <f t="shared" si="8"/>
        <v>325</v>
      </c>
      <c r="G277">
        <f t="shared" si="9"/>
        <v>81.25</v>
      </c>
    </row>
    <row r="278" spans="1:7">
      <c r="A278">
        <v>18373730</v>
      </c>
      <c r="B278">
        <v>90.5</v>
      </c>
      <c r="C278">
        <v>88.5</v>
      </c>
      <c r="D278">
        <v>86.6</v>
      </c>
      <c r="E278">
        <v>92.9</v>
      </c>
      <c r="F278">
        <f t="shared" si="8"/>
        <v>358.5</v>
      </c>
      <c r="G278">
        <f t="shared" si="9"/>
        <v>89.625</v>
      </c>
    </row>
    <row r="279" spans="1:7">
      <c r="A279">
        <v>18373733</v>
      </c>
      <c r="B279">
        <v>0</v>
      </c>
      <c r="C279">
        <v>0</v>
      </c>
      <c r="D279">
        <v>0</v>
      </c>
      <c r="E279">
        <v>0</v>
      </c>
      <c r="F279">
        <f t="shared" si="8"/>
        <v>0</v>
      </c>
      <c r="G279">
        <f t="shared" si="9"/>
        <v>0</v>
      </c>
    </row>
    <row r="280" spans="1:7">
      <c r="A280">
        <v>18373740</v>
      </c>
      <c r="B280">
        <v>68</v>
      </c>
      <c r="C280">
        <v>90</v>
      </c>
      <c r="D280">
        <v>87</v>
      </c>
      <c r="E280">
        <v>95.9</v>
      </c>
      <c r="F280">
        <f t="shared" si="8"/>
        <v>340.9</v>
      </c>
      <c r="G280">
        <f t="shared" si="9"/>
        <v>85.225</v>
      </c>
    </row>
    <row r="281" spans="1:7">
      <c r="A281">
        <v>18373743</v>
      </c>
      <c r="B281">
        <v>100</v>
      </c>
      <c r="C281">
        <v>96.2</v>
      </c>
      <c r="D281">
        <v>96.5</v>
      </c>
      <c r="E281">
        <v>82.6</v>
      </c>
      <c r="F281">
        <f t="shared" si="8"/>
        <v>375.3</v>
      </c>
      <c r="G281">
        <f t="shared" si="9"/>
        <v>93.825</v>
      </c>
    </row>
    <row r="282" spans="1:7">
      <c r="A282">
        <v>18373750</v>
      </c>
      <c r="B282">
        <v>81</v>
      </c>
      <c r="C282">
        <v>96</v>
      </c>
      <c r="D282">
        <v>94.5</v>
      </c>
      <c r="E282">
        <v>95.2</v>
      </c>
      <c r="F282">
        <f t="shared" si="8"/>
        <v>366.7</v>
      </c>
      <c r="G282">
        <f t="shared" si="9"/>
        <v>91.675</v>
      </c>
    </row>
    <row r="283" spans="1:7">
      <c r="A283">
        <v>18373754</v>
      </c>
      <c r="B283">
        <v>94.1</v>
      </c>
      <c r="C283">
        <v>92</v>
      </c>
      <c r="D283">
        <v>100</v>
      </c>
      <c r="E283">
        <v>95</v>
      </c>
      <c r="F283">
        <f t="shared" si="8"/>
        <v>381.1</v>
      </c>
      <c r="G283">
        <f t="shared" si="9"/>
        <v>95.275</v>
      </c>
    </row>
    <row r="284" spans="1:7">
      <c r="A284">
        <v>18373760</v>
      </c>
      <c r="B284">
        <v>81</v>
      </c>
      <c r="C284">
        <v>95</v>
      </c>
      <c r="D284">
        <v>80.5</v>
      </c>
      <c r="E284">
        <v>80</v>
      </c>
      <c r="F284">
        <f t="shared" si="8"/>
        <v>336.5</v>
      </c>
      <c r="G284">
        <f t="shared" si="9"/>
        <v>84.125</v>
      </c>
    </row>
    <row r="285" spans="1:7">
      <c r="A285">
        <v>18373762</v>
      </c>
      <c r="B285">
        <v>85</v>
      </c>
      <c r="C285">
        <v>82.6</v>
      </c>
      <c r="D285">
        <v>87.1</v>
      </c>
      <c r="E285">
        <v>93.5</v>
      </c>
      <c r="F285">
        <f t="shared" si="8"/>
        <v>348.2</v>
      </c>
      <c r="G285">
        <f t="shared" si="9"/>
        <v>87.05</v>
      </c>
    </row>
    <row r="286" spans="1:7">
      <c r="A286">
        <v>18373763</v>
      </c>
      <c r="B286">
        <v>100</v>
      </c>
      <c r="C286">
        <v>95.5</v>
      </c>
      <c r="D286">
        <v>90.9</v>
      </c>
      <c r="E286">
        <v>95.7</v>
      </c>
      <c r="F286">
        <f t="shared" si="8"/>
        <v>382.1</v>
      </c>
      <c r="G286">
        <f t="shared" si="9"/>
        <v>95.525</v>
      </c>
    </row>
    <row r="287" spans="1:7">
      <c r="A287">
        <v>18373792</v>
      </c>
      <c r="B287">
        <v>88.5</v>
      </c>
      <c r="C287">
        <v>90</v>
      </c>
      <c r="D287">
        <v>91.7</v>
      </c>
      <c r="E287">
        <v>91</v>
      </c>
      <c r="F287">
        <f t="shared" si="8"/>
        <v>361.2</v>
      </c>
      <c r="G287">
        <f t="shared" si="9"/>
        <v>90.3</v>
      </c>
    </row>
    <row r="288" spans="1:7">
      <c r="A288">
        <v>18373803</v>
      </c>
      <c r="B288">
        <v>83</v>
      </c>
      <c r="C288">
        <v>68</v>
      </c>
      <c r="D288">
        <v>99.7</v>
      </c>
      <c r="E288">
        <v>94.5</v>
      </c>
      <c r="F288">
        <f t="shared" si="8"/>
        <v>345.2</v>
      </c>
      <c r="G288">
        <f t="shared" si="9"/>
        <v>86.3</v>
      </c>
    </row>
    <row r="289" spans="1:7">
      <c r="A289">
        <v>18373805</v>
      </c>
      <c r="B289">
        <v>90.5</v>
      </c>
      <c r="C289">
        <v>87</v>
      </c>
      <c r="D289">
        <v>94</v>
      </c>
      <c r="E289">
        <v>91.6</v>
      </c>
      <c r="F289">
        <f t="shared" si="8"/>
        <v>363.1</v>
      </c>
      <c r="G289">
        <f t="shared" si="9"/>
        <v>90.775</v>
      </c>
    </row>
    <row r="290" spans="1:7">
      <c r="A290">
        <v>18373806</v>
      </c>
      <c r="B290">
        <v>94</v>
      </c>
      <c r="C290">
        <v>95.3</v>
      </c>
      <c r="D290">
        <v>90</v>
      </c>
      <c r="E290">
        <v>87</v>
      </c>
      <c r="F290">
        <f t="shared" si="8"/>
        <v>366.3</v>
      </c>
      <c r="G290">
        <f t="shared" si="9"/>
        <v>91.575</v>
      </c>
    </row>
    <row r="291" spans="1:7">
      <c r="A291">
        <v>18373808</v>
      </c>
      <c r="B291">
        <v>95.5</v>
      </c>
      <c r="C291">
        <v>98.8</v>
      </c>
      <c r="D291">
        <v>95</v>
      </c>
      <c r="E291">
        <v>93.5</v>
      </c>
      <c r="F291">
        <f t="shared" si="8"/>
        <v>382.8</v>
      </c>
      <c r="G291">
        <f t="shared" si="9"/>
        <v>95.7</v>
      </c>
    </row>
    <row r="292" spans="1:7">
      <c r="A292">
        <v>18373812</v>
      </c>
      <c r="B292">
        <v>96.8</v>
      </c>
      <c r="C292">
        <v>93</v>
      </c>
      <c r="D292">
        <v>95.5</v>
      </c>
      <c r="E292">
        <v>95</v>
      </c>
      <c r="F292">
        <f t="shared" si="8"/>
        <v>380.3</v>
      </c>
      <c r="G292">
        <f t="shared" si="9"/>
        <v>95.075</v>
      </c>
    </row>
    <row r="293" spans="1:7">
      <c r="A293">
        <v>18373814</v>
      </c>
      <c r="B293">
        <v>91</v>
      </c>
      <c r="C293">
        <v>91.5</v>
      </c>
      <c r="D293">
        <v>94.8</v>
      </c>
      <c r="E293">
        <v>98.5</v>
      </c>
      <c r="F293">
        <f t="shared" si="8"/>
        <v>375.8</v>
      </c>
      <c r="G293">
        <f t="shared" si="9"/>
        <v>93.95</v>
      </c>
    </row>
    <row r="294" spans="1:7">
      <c r="A294">
        <v>18373815</v>
      </c>
      <c r="B294">
        <v>80.2</v>
      </c>
      <c r="C294">
        <v>59</v>
      </c>
      <c r="D294">
        <v>80</v>
      </c>
      <c r="E294">
        <v>84.5</v>
      </c>
      <c r="F294">
        <f t="shared" si="8"/>
        <v>303.7</v>
      </c>
      <c r="G294">
        <f t="shared" si="9"/>
        <v>75.925</v>
      </c>
    </row>
    <row r="295" spans="1:7">
      <c r="A295">
        <v>18373821</v>
      </c>
      <c r="B295">
        <v>93</v>
      </c>
      <c r="C295">
        <v>97</v>
      </c>
      <c r="D295">
        <v>88.5</v>
      </c>
      <c r="E295">
        <v>93</v>
      </c>
      <c r="F295">
        <f t="shared" si="8"/>
        <v>371.5</v>
      </c>
      <c r="G295">
        <f t="shared" si="9"/>
        <v>92.875</v>
      </c>
    </row>
    <row r="296" spans="1:7">
      <c r="A296">
        <v>18374135</v>
      </c>
      <c r="B296">
        <v>95</v>
      </c>
      <c r="C296">
        <v>93</v>
      </c>
      <c r="D296">
        <v>98.5</v>
      </c>
      <c r="E296">
        <v>81.5</v>
      </c>
      <c r="F296">
        <f t="shared" si="8"/>
        <v>368</v>
      </c>
      <c r="G296">
        <f t="shared" si="9"/>
        <v>92</v>
      </c>
    </row>
    <row r="297" spans="1:7">
      <c r="A297">
        <v>18374162</v>
      </c>
      <c r="B297">
        <v>95.7</v>
      </c>
      <c r="C297">
        <v>95.5</v>
      </c>
      <c r="D297">
        <v>96.5</v>
      </c>
      <c r="E297">
        <v>95.5</v>
      </c>
      <c r="F297">
        <f t="shared" si="8"/>
        <v>383.2</v>
      </c>
      <c r="G297">
        <f t="shared" si="9"/>
        <v>95.8</v>
      </c>
    </row>
    <row r="298" spans="1:7">
      <c r="A298">
        <v>18374165</v>
      </c>
      <c r="B298">
        <v>77</v>
      </c>
      <c r="C298">
        <v>93</v>
      </c>
      <c r="D298">
        <v>91</v>
      </c>
      <c r="E298">
        <v>93.6</v>
      </c>
      <c r="F298">
        <f t="shared" si="8"/>
        <v>354.6</v>
      </c>
      <c r="G298">
        <f t="shared" si="9"/>
        <v>88.65</v>
      </c>
    </row>
    <row r="299" spans="1:7">
      <c r="A299">
        <v>18374189</v>
      </c>
      <c r="B299">
        <v>93.5</v>
      </c>
      <c r="C299">
        <v>90</v>
      </c>
      <c r="D299">
        <v>86.5</v>
      </c>
      <c r="E299">
        <v>96.8</v>
      </c>
      <c r="F299">
        <f t="shared" si="8"/>
        <v>366.8</v>
      </c>
      <c r="G299">
        <f t="shared" si="9"/>
        <v>91.7</v>
      </c>
    </row>
    <row r="300" spans="1:7">
      <c r="A300">
        <v>18374472</v>
      </c>
      <c r="B300">
        <v>84.5</v>
      </c>
      <c r="C300">
        <v>91</v>
      </c>
      <c r="D300">
        <v>95.5</v>
      </c>
      <c r="E300">
        <v>96.7</v>
      </c>
      <c r="F300">
        <f t="shared" si="8"/>
        <v>367.7</v>
      </c>
      <c r="G300">
        <f t="shared" si="9"/>
        <v>91.925</v>
      </c>
    </row>
    <row r="301" spans="1:7">
      <c r="A301">
        <v>18375068</v>
      </c>
      <c r="B301">
        <v>0</v>
      </c>
      <c r="C301">
        <v>0</v>
      </c>
      <c r="D301">
        <v>0</v>
      </c>
      <c r="E301">
        <v>0</v>
      </c>
      <c r="F301">
        <f t="shared" si="8"/>
        <v>0</v>
      </c>
      <c r="G301">
        <f t="shared" si="9"/>
        <v>0</v>
      </c>
    </row>
    <row r="302" spans="1:7">
      <c r="A302">
        <v>18375074</v>
      </c>
      <c r="B302">
        <v>74</v>
      </c>
      <c r="C302">
        <v>96.5</v>
      </c>
      <c r="D302">
        <v>86.4</v>
      </c>
      <c r="E302">
        <v>87.5</v>
      </c>
      <c r="F302">
        <f t="shared" si="8"/>
        <v>344.4</v>
      </c>
      <c r="G302">
        <f t="shared" si="9"/>
        <v>86.1</v>
      </c>
    </row>
    <row r="303" spans="1:7">
      <c r="A303">
        <v>18375166</v>
      </c>
      <c r="B303">
        <v>81</v>
      </c>
      <c r="C303">
        <v>93</v>
      </c>
      <c r="D303">
        <v>93</v>
      </c>
      <c r="E303">
        <v>97</v>
      </c>
      <c r="F303">
        <f t="shared" si="8"/>
        <v>364</v>
      </c>
      <c r="G303">
        <f t="shared" si="9"/>
        <v>91</v>
      </c>
    </row>
    <row r="304" spans="1:7">
      <c r="A304">
        <v>18375235</v>
      </c>
      <c r="B304">
        <v>66</v>
      </c>
      <c r="C304">
        <v>72.5</v>
      </c>
      <c r="D304">
        <v>79</v>
      </c>
      <c r="E304">
        <v>77</v>
      </c>
      <c r="F304">
        <f t="shared" si="8"/>
        <v>294.5</v>
      </c>
      <c r="G304">
        <f t="shared" si="9"/>
        <v>73.625</v>
      </c>
    </row>
    <row r="305" spans="1:7">
      <c r="A305">
        <v>18375238</v>
      </c>
      <c r="B305">
        <v>91</v>
      </c>
      <c r="C305">
        <v>98.8</v>
      </c>
      <c r="D305">
        <v>100</v>
      </c>
      <c r="E305">
        <v>95</v>
      </c>
      <c r="F305">
        <f t="shared" si="8"/>
        <v>384.8</v>
      </c>
      <c r="G305">
        <f t="shared" si="9"/>
        <v>96.2</v>
      </c>
    </row>
    <row r="306" spans="1:7">
      <c r="A306">
        <v>18375362</v>
      </c>
      <c r="B306">
        <v>91</v>
      </c>
      <c r="C306">
        <v>97</v>
      </c>
      <c r="D306">
        <v>86.5</v>
      </c>
      <c r="E306">
        <v>89.5</v>
      </c>
      <c r="F306">
        <f t="shared" si="8"/>
        <v>364</v>
      </c>
      <c r="G306">
        <f t="shared" si="9"/>
        <v>91</v>
      </c>
    </row>
    <row r="307" spans="1:7">
      <c r="A307">
        <v>18375420</v>
      </c>
      <c r="B307">
        <v>97.7</v>
      </c>
      <c r="C307">
        <v>97</v>
      </c>
      <c r="D307">
        <v>83.5</v>
      </c>
      <c r="E307">
        <v>85.5</v>
      </c>
      <c r="F307">
        <f t="shared" si="8"/>
        <v>363.7</v>
      </c>
      <c r="G307">
        <f t="shared" si="9"/>
        <v>90.925</v>
      </c>
    </row>
    <row r="308" spans="1:7">
      <c r="A308">
        <v>18376059</v>
      </c>
      <c r="B308">
        <v>97</v>
      </c>
      <c r="C308">
        <v>89</v>
      </c>
      <c r="D308">
        <v>90.7</v>
      </c>
      <c r="E308">
        <v>95.5</v>
      </c>
      <c r="F308">
        <f t="shared" si="8"/>
        <v>372.2</v>
      </c>
      <c r="G308">
        <f t="shared" si="9"/>
        <v>93.05</v>
      </c>
    </row>
    <row r="309" spans="1:7">
      <c r="A309">
        <v>18376136</v>
      </c>
      <c r="B309">
        <v>95</v>
      </c>
      <c r="C309">
        <v>99.5</v>
      </c>
      <c r="D309">
        <v>90</v>
      </c>
      <c r="E309">
        <v>90</v>
      </c>
      <c r="F309">
        <f t="shared" si="8"/>
        <v>374.5</v>
      </c>
      <c r="G309">
        <f t="shared" si="9"/>
        <v>93.625</v>
      </c>
    </row>
    <row r="310" spans="1:7">
      <c r="A310">
        <v>18376161</v>
      </c>
      <c r="B310">
        <v>74</v>
      </c>
      <c r="C310">
        <v>93</v>
      </c>
      <c r="D310">
        <v>86</v>
      </c>
      <c r="E310">
        <v>89</v>
      </c>
      <c r="F310">
        <f t="shared" si="8"/>
        <v>342</v>
      </c>
      <c r="G310">
        <f t="shared" si="9"/>
        <v>85.5</v>
      </c>
    </row>
    <row r="311" spans="1:7">
      <c r="A311">
        <v>18376247</v>
      </c>
      <c r="B311">
        <v>90</v>
      </c>
      <c r="C311">
        <v>90</v>
      </c>
      <c r="D311">
        <v>94.4</v>
      </c>
      <c r="E311">
        <v>93.9</v>
      </c>
      <c r="F311">
        <f t="shared" si="8"/>
        <v>368.3</v>
      </c>
      <c r="G311">
        <f t="shared" si="9"/>
        <v>92.075</v>
      </c>
    </row>
    <row r="312" spans="1:7">
      <c r="A312">
        <v>18376317</v>
      </c>
      <c r="B312">
        <v>90</v>
      </c>
      <c r="C312">
        <v>86.5</v>
      </c>
      <c r="D312">
        <v>90</v>
      </c>
      <c r="E312">
        <v>89</v>
      </c>
      <c r="F312">
        <f t="shared" si="8"/>
        <v>355.5</v>
      </c>
      <c r="G312">
        <f t="shared" si="9"/>
        <v>88.875</v>
      </c>
    </row>
    <row r="313" spans="1:7">
      <c r="A313">
        <v>18376334</v>
      </c>
      <c r="B313">
        <v>98.5</v>
      </c>
      <c r="C313">
        <v>81</v>
      </c>
      <c r="D313">
        <v>88.5</v>
      </c>
      <c r="E313">
        <v>86</v>
      </c>
      <c r="F313">
        <f t="shared" si="8"/>
        <v>354</v>
      </c>
      <c r="G313">
        <f t="shared" si="9"/>
        <v>88.5</v>
      </c>
    </row>
    <row r="314" spans="1:7">
      <c r="A314">
        <v>18377046</v>
      </c>
      <c r="B314">
        <v>96.7</v>
      </c>
      <c r="C314">
        <v>99.5</v>
      </c>
      <c r="D314">
        <v>73</v>
      </c>
      <c r="E314">
        <v>93.5</v>
      </c>
      <c r="F314">
        <f t="shared" si="8"/>
        <v>362.7</v>
      </c>
      <c r="G314">
        <f t="shared" si="9"/>
        <v>90.675</v>
      </c>
    </row>
    <row r="315" spans="1:7">
      <c r="A315">
        <v>18377155</v>
      </c>
      <c r="B315">
        <v>70</v>
      </c>
      <c r="C315">
        <v>93.5</v>
      </c>
      <c r="D315">
        <v>56</v>
      </c>
      <c r="E315">
        <v>86.5</v>
      </c>
      <c r="F315">
        <f t="shared" si="8"/>
        <v>306</v>
      </c>
      <c r="G315">
        <f t="shared" si="9"/>
        <v>76.5</v>
      </c>
    </row>
    <row r="316" spans="1:7">
      <c r="A316">
        <v>18377290</v>
      </c>
      <c r="B316">
        <v>84</v>
      </c>
      <c r="C316">
        <v>87.3</v>
      </c>
      <c r="D316">
        <v>79</v>
      </c>
      <c r="E316">
        <v>80</v>
      </c>
      <c r="F316">
        <f t="shared" si="8"/>
        <v>330.3</v>
      </c>
      <c r="G316">
        <f t="shared" si="9"/>
        <v>82.575</v>
      </c>
    </row>
    <row r="317" spans="1:7">
      <c r="A317">
        <v>18377347</v>
      </c>
      <c r="B317">
        <v>97</v>
      </c>
      <c r="C317">
        <v>93.5</v>
      </c>
      <c r="D317">
        <v>84.5</v>
      </c>
      <c r="E317">
        <v>100</v>
      </c>
      <c r="F317">
        <f t="shared" si="8"/>
        <v>375</v>
      </c>
      <c r="G317">
        <f t="shared" si="9"/>
        <v>93.75</v>
      </c>
    </row>
    <row r="318" spans="1:7">
      <c r="A318">
        <v>18377418</v>
      </c>
      <c r="B318">
        <v>81.4</v>
      </c>
      <c r="C318">
        <v>0</v>
      </c>
      <c r="D318">
        <v>0</v>
      </c>
      <c r="E318">
        <v>0</v>
      </c>
      <c r="F318">
        <f t="shared" si="8"/>
        <v>81.4</v>
      </c>
      <c r="G318">
        <f t="shared" si="9"/>
        <v>20.35</v>
      </c>
    </row>
    <row r="319" spans="1:7">
      <c r="A319">
        <v>75061102</v>
      </c>
      <c r="B319">
        <v>0</v>
      </c>
      <c r="C319">
        <v>89</v>
      </c>
      <c r="D319">
        <v>83</v>
      </c>
      <c r="E319">
        <v>0</v>
      </c>
      <c r="F319">
        <f t="shared" si="8"/>
        <v>172</v>
      </c>
      <c r="G319">
        <f t="shared" si="9"/>
        <v>43</v>
      </c>
    </row>
    <row r="320" spans="1:7">
      <c r="A320">
        <v>75061104</v>
      </c>
      <c r="B320">
        <v>85</v>
      </c>
      <c r="C320">
        <v>80.5</v>
      </c>
      <c r="D320">
        <v>80</v>
      </c>
      <c r="E320">
        <v>93.9</v>
      </c>
      <c r="F320">
        <f t="shared" si="8"/>
        <v>339.4</v>
      </c>
      <c r="G320">
        <f t="shared" si="9"/>
        <v>84.85</v>
      </c>
    </row>
    <row r="321" spans="1:7">
      <c r="A321">
        <v>76066001</v>
      </c>
      <c r="B321">
        <v>78.5</v>
      </c>
      <c r="C321">
        <v>71.5</v>
      </c>
      <c r="D321">
        <v>0</v>
      </c>
      <c r="E321">
        <v>73</v>
      </c>
      <c r="F321">
        <f t="shared" si="8"/>
        <v>223</v>
      </c>
      <c r="G321">
        <f t="shared" si="9"/>
        <v>55.75</v>
      </c>
    </row>
    <row r="322" spans="1:7">
      <c r="A322">
        <v>77066002</v>
      </c>
      <c r="B322">
        <v>65</v>
      </c>
      <c r="C322">
        <v>0</v>
      </c>
      <c r="D322">
        <v>0</v>
      </c>
      <c r="E322">
        <v>0</v>
      </c>
      <c r="F322">
        <f t="shared" si="8"/>
        <v>65</v>
      </c>
      <c r="G322">
        <f t="shared" si="9"/>
        <v>16.25</v>
      </c>
    </row>
    <row r="323" spans="1:7">
      <c r="A323">
        <v>77066004</v>
      </c>
      <c r="B323">
        <v>0</v>
      </c>
      <c r="C323">
        <v>0</v>
      </c>
      <c r="D323">
        <v>0</v>
      </c>
      <c r="E323">
        <v>0</v>
      </c>
      <c r="F323">
        <f t="shared" ref="F323:F331" si="10">SUM(B323:E323)</f>
        <v>0</v>
      </c>
      <c r="G323">
        <f t="shared" ref="G323:G331" si="11">F323/4</f>
        <v>0</v>
      </c>
    </row>
    <row r="324" spans="1:7">
      <c r="A324">
        <v>77086002</v>
      </c>
      <c r="B324">
        <v>59</v>
      </c>
      <c r="C324">
        <v>0</v>
      </c>
      <c r="D324">
        <v>0</v>
      </c>
      <c r="E324">
        <v>0</v>
      </c>
      <c r="F324">
        <f t="shared" si="10"/>
        <v>59</v>
      </c>
      <c r="G324">
        <f t="shared" si="11"/>
        <v>14.75</v>
      </c>
    </row>
    <row r="325" spans="1:7">
      <c r="A325">
        <v>78066001</v>
      </c>
      <c r="B325">
        <v>0</v>
      </c>
      <c r="C325">
        <v>0</v>
      </c>
      <c r="D325">
        <v>0</v>
      </c>
      <c r="E325">
        <v>0</v>
      </c>
      <c r="F325">
        <f t="shared" si="10"/>
        <v>0</v>
      </c>
      <c r="G325">
        <f t="shared" si="11"/>
        <v>0</v>
      </c>
    </row>
    <row r="326" spans="1:7">
      <c r="A326">
        <v>78066006</v>
      </c>
      <c r="B326">
        <v>0</v>
      </c>
      <c r="C326">
        <v>0</v>
      </c>
      <c r="D326">
        <v>0</v>
      </c>
      <c r="E326">
        <v>0</v>
      </c>
      <c r="F326">
        <f t="shared" si="10"/>
        <v>0</v>
      </c>
      <c r="G326">
        <f t="shared" si="11"/>
        <v>0</v>
      </c>
    </row>
    <row r="327" spans="1:7">
      <c r="A327">
        <v>78066007</v>
      </c>
      <c r="B327">
        <v>0</v>
      </c>
      <c r="C327">
        <v>0</v>
      </c>
      <c r="D327">
        <v>0</v>
      </c>
      <c r="E327">
        <v>0</v>
      </c>
      <c r="F327">
        <f t="shared" si="10"/>
        <v>0</v>
      </c>
      <c r="G327">
        <f t="shared" si="11"/>
        <v>0</v>
      </c>
    </row>
    <row r="328" spans="1:7">
      <c r="A328">
        <v>78066009</v>
      </c>
      <c r="B328">
        <v>0</v>
      </c>
      <c r="C328">
        <v>0</v>
      </c>
      <c r="D328">
        <v>0</v>
      </c>
      <c r="E328">
        <v>0</v>
      </c>
      <c r="F328">
        <f t="shared" si="10"/>
        <v>0</v>
      </c>
      <c r="G328">
        <f t="shared" si="11"/>
        <v>0</v>
      </c>
    </row>
    <row r="329" spans="1:7">
      <c r="A329">
        <v>78066011</v>
      </c>
      <c r="B329">
        <v>0</v>
      </c>
      <c r="C329">
        <v>0</v>
      </c>
      <c r="D329">
        <v>0</v>
      </c>
      <c r="E329">
        <v>0</v>
      </c>
      <c r="F329">
        <f t="shared" si="10"/>
        <v>0</v>
      </c>
      <c r="G329">
        <f t="shared" si="11"/>
        <v>0</v>
      </c>
    </row>
    <row r="330" spans="1:7">
      <c r="A330">
        <v>78066014</v>
      </c>
      <c r="B330">
        <v>74</v>
      </c>
      <c r="C330">
        <v>91</v>
      </c>
      <c r="D330">
        <v>92</v>
      </c>
      <c r="E330">
        <v>81.8</v>
      </c>
      <c r="F330">
        <f t="shared" si="10"/>
        <v>338.8</v>
      </c>
      <c r="G330">
        <f t="shared" si="11"/>
        <v>84.7</v>
      </c>
    </row>
    <row r="331" spans="1:7">
      <c r="A331">
        <v>78066015</v>
      </c>
      <c r="B331">
        <v>0</v>
      </c>
      <c r="C331">
        <v>0</v>
      </c>
      <c r="D331">
        <v>0</v>
      </c>
      <c r="E331">
        <v>0</v>
      </c>
      <c r="F331">
        <f t="shared" si="10"/>
        <v>0</v>
      </c>
      <c r="G331">
        <f t="shared" si="11"/>
        <v>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31"/>
  <sheetViews>
    <sheetView workbookViewId="0">
      <selection activeCell="R1" sqref="R$1:R$1048576"/>
    </sheetView>
  </sheetViews>
  <sheetFormatPr defaultColWidth="9.14074074074074" defaultRowHeight="17.25"/>
  <cols>
    <col min="1" max="1" width="9.64444444444444"/>
    <col min="2" max="3" width="12.7851851851852"/>
    <col min="4" max="4" width="12.7851851851852" style="1"/>
    <col min="12" max="17" width="12.7851851851852"/>
    <col min="18" max="18" width="15.3185185185185" customWidth="1"/>
  </cols>
  <sheetData>
    <row r="1" spans="1:18">
      <c r="A1" t="s">
        <v>0</v>
      </c>
      <c r="B1" t="s">
        <v>350</v>
      </c>
      <c r="C1" t="s">
        <v>351</v>
      </c>
      <c r="D1" s="1" t="s">
        <v>352</v>
      </c>
      <c r="E1" t="s">
        <v>353</v>
      </c>
      <c r="F1" t="s">
        <v>354</v>
      </c>
      <c r="G1" t="s">
        <v>355</v>
      </c>
      <c r="H1" t="s">
        <v>356</v>
      </c>
      <c r="I1" t="s">
        <v>357</v>
      </c>
      <c r="J1" t="s">
        <v>358</v>
      </c>
      <c r="K1" t="s">
        <v>359</v>
      </c>
      <c r="L1" t="s">
        <v>360</v>
      </c>
      <c r="M1" t="s">
        <v>361</v>
      </c>
      <c r="N1" t="s">
        <v>362</v>
      </c>
      <c r="O1" t="s">
        <v>363</v>
      </c>
      <c r="P1" t="s">
        <v>364</v>
      </c>
      <c r="Q1" t="s">
        <v>365</v>
      </c>
      <c r="R1" t="s">
        <v>366</v>
      </c>
    </row>
    <row r="2" spans="1:18">
      <c r="A2">
        <v>14061047</v>
      </c>
      <c r="B2">
        <v>0</v>
      </c>
      <c r="C2">
        <f>VLOOKUP(A2,'[1]exp2'!$D$1:$H$333,5,FALSE)</f>
        <v>8.33333333333333</v>
      </c>
      <c r="D2" s="1">
        <v>83.3333333333333</v>
      </c>
      <c r="E2">
        <v>60</v>
      </c>
      <c r="F2">
        <v>100</v>
      </c>
      <c r="G2">
        <v>0</v>
      </c>
      <c r="H2">
        <v>0</v>
      </c>
      <c r="I2">
        <v>0</v>
      </c>
      <c r="J2">
        <v>0</v>
      </c>
      <c r="K2">
        <v>0</v>
      </c>
      <c r="L2">
        <f t="shared" ref="L2:L65" si="0">SUM(B2:K2)</f>
        <v>251.666666666667</v>
      </c>
      <c r="M2">
        <f t="shared" ref="M2:M65" si="1">L2/10</f>
        <v>25.1666666666667</v>
      </c>
      <c r="N2">
        <f t="shared" ref="N2:N65" si="2">M2*30/$M$331</f>
        <v>8.10243902439024</v>
      </c>
      <c r="O2">
        <f t="shared" ref="O2:O65" si="3">LOG10(1+M2)</f>
        <v>1.41774840202559</v>
      </c>
      <c r="P2">
        <f t="shared" ref="P2:P65" si="4">LOG(1+M2,2)</f>
        <v>4.70965824817047</v>
      </c>
      <c r="Q2">
        <f t="shared" ref="Q2:Q65" si="5">30*O2/MAX($O$2:$O$333)</f>
        <v>21.5466877344411</v>
      </c>
      <c r="R2">
        <f t="shared" ref="R2:R65" si="6">N2/2+Q2/2</f>
        <v>14.8245633794157</v>
      </c>
    </row>
    <row r="3" spans="1:18">
      <c r="A3">
        <v>14061128</v>
      </c>
      <c r="B3">
        <v>0</v>
      </c>
      <c r="C3">
        <f>VLOOKUP(A3,'[1]exp2'!$D$1:$H$333,5,FALSE)</f>
        <v>0</v>
      </c>
      <c r="D3" s="1">
        <v>41.6666666666667</v>
      </c>
      <c r="E3">
        <v>60</v>
      </c>
      <c r="F3">
        <v>100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si="0"/>
        <v>201.666666666667</v>
      </c>
      <c r="M3">
        <f t="shared" si="1"/>
        <v>20.1666666666667</v>
      </c>
      <c r="N3">
        <f t="shared" si="2"/>
        <v>6.49268292682927</v>
      </c>
      <c r="O3">
        <f t="shared" si="3"/>
        <v>1.32565247057231</v>
      </c>
      <c r="P3">
        <f t="shared" si="4"/>
        <v>4.40372218605101</v>
      </c>
      <c r="Q3">
        <f t="shared" si="5"/>
        <v>20.1470301691065</v>
      </c>
      <c r="R3">
        <f t="shared" si="6"/>
        <v>13.3198565479679</v>
      </c>
    </row>
    <row r="4" spans="1:18">
      <c r="A4">
        <v>15061089</v>
      </c>
      <c r="B4">
        <v>0</v>
      </c>
      <c r="C4">
        <f>VLOOKUP(A4,'[1]exp2'!$D$1:$H$333,5,FALSE)</f>
        <v>0</v>
      </c>
      <c r="D4" s="1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>
        <f t="shared" si="6"/>
        <v>0</v>
      </c>
    </row>
    <row r="5" spans="1:18">
      <c r="A5">
        <v>15061110</v>
      </c>
      <c r="B5">
        <v>0</v>
      </c>
      <c r="C5">
        <f>VLOOKUP(A5,'[1]exp2'!$D$1:$H$333,5,FALSE)</f>
        <v>0</v>
      </c>
      <c r="D5" s="1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>
        <f t="shared" si="6"/>
        <v>0</v>
      </c>
    </row>
    <row r="6" spans="1:18">
      <c r="A6">
        <v>15061114</v>
      </c>
      <c r="B6">
        <v>0</v>
      </c>
      <c r="C6">
        <f>VLOOKUP(A6,'[1]exp2'!$D$1:$H$333,5,FALSE)</f>
        <v>0</v>
      </c>
      <c r="D6" s="1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</row>
    <row r="7" spans="1:18">
      <c r="A7">
        <v>15061130</v>
      </c>
      <c r="B7">
        <v>0</v>
      </c>
      <c r="C7">
        <f>VLOOKUP(A7,'[1]exp2'!$D$1:$H$333,5,FALSE)</f>
        <v>100</v>
      </c>
      <c r="D7" s="1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100</v>
      </c>
      <c r="M7">
        <f t="shared" si="1"/>
        <v>10</v>
      </c>
      <c r="N7">
        <f t="shared" si="2"/>
        <v>3.21951219512195</v>
      </c>
      <c r="O7">
        <f t="shared" si="3"/>
        <v>1.04139268515823</v>
      </c>
      <c r="P7">
        <f t="shared" si="4"/>
        <v>3.4594316186373</v>
      </c>
      <c r="Q7">
        <f t="shared" si="5"/>
        <v>15.8269005727509</v>
      </c>
      <c r="R7">
        <f t="shared" si="6"/>
        <v>9.52320638393641</v>
      </c>
    </row>
    <row r="8" spans="1:18">
      <c r="A8">
        <v>15061168</v>
      </c>
      <c r="B8">
        <v>7.14285714285714</v>
      </c>
      <c r="C8">
        <f>VLOOKUP(A8,'[1]exp2'!$D$1:$H$333,5,FALSE)</f>
        <v>25</v>
      </c>
      <c r="D8" s="1">
        <v>0</v>
      </c>
      <c r="E8">
        <v>100</v>
      </c>
      <c r="F8">
        <v>100</v>
      </c>
      <c r="G8">
        <v>40</v>
      </c>
      <c r="H8">
        <v>0</v>
      </c>
      <c r="I8">
        <v>0</v>
      </c>
      <c r="J8">
        <v>25</v>
      </c>
      <c r="K8">
        <v>0</v>
      </c>
      <c r="L8">
        <f t="shared" si="0"/>
        <v>297.142857142857</v>
      </c>
      <c r="M8">
        <f t="shared" si="1"/>
        <v>29.7142857142857</v>
      </c>
      <c r="N8">
        <f t="shared" si="2"/>
        <v>9.56655052264808</v>
      </c>
      <c r="O8">
        <f t="shared" si="3"/>
        <v>1.48734041990135</v>
      </c>
      <c r="P8">
        <f t="shared" si="4"/>
        <v>4.94083792753186</v>
      </c>
      <c r="Q8">
        <f t="shared" si="5"/>
        <v>22.6043348288313</v>
      </c>
      <c r="R8">
        <f t="shared" si="6"/>
        <v>16.0854426757397</v>
      </c>
    </row>
    <row r="9" spans="1:18">
      <c r="A9">
        <v>15061202</v>
      </c>
      <c r="B9">
        <v>0</v>
      </c>
      <c r="C9">
        <f>VLOOKUP(A9,'[1]exp2'!$D$1:$H$333,5,FALSE)</f>
        <v>0</v>
      </c>
      <c r="D9" s="1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0</v>
      </c>
    </row>
    <row r="10" spans="1:18">
      <c r="A10">
        <v>15231102</v>
      </c>
      <c r="B10">
        <v>0</v>
      </c>
      <c r="C10">
        <f>VLOOKUP(A10,'[1]exp2'!$D$1:$H$333,5,FALSE)</f>
        <v>0</v>
      </c>
      <c r="D10" s="1">
        <v>66.6666666666667</v>
      </c>
      <c r="E10">
        <v>60</v>
      </c>
      <c r="F10">
        <v>60</v>
      </c>
      <c r="G10">
        <v>40</v>
      </c>
      <c r="H10">
        <v>0</v>
      </c>
      <c r="I10">
        <v>0</v>
      </c>
      <c r="J10">
        <v>0</v>
      </c>
      <c r="K10">
        <v>0</v>
      </c>
      <c r="L10">
        <f t="shared" si="0"/>
        <v>226.666666666667</v>
      </c>
      <c r="M10">
        <f t="shared" si="1"/>
        <v>22.6666666666667</v>
      </c>
      <c r="N10">
        <f t="shared" si="2"/>
        <v>7.29756097560976</v>
      </c>
      <c r="O10">
        <f t="shared" si="3"/>
        <v>1.37413709399941</v>
      </c>
      <c r="P10">
        <f t="shared" si="4"/>
        <v>4.56478461878353</v>
      </c>
      <c r="Q10">
        <f t="shared" si="5"/>
        <v>20.8838908415735</v>
      </c>
      <c r="R10">
        <f t="shared" si="6"/>
        <v>14.0907259085917</v>
      </c>
    </row>
    <row r="11" spans="1:18">
      <c r="A11">
        <v>15231164</v>
      </c>
      <c r="B11">
        <v>0</v>
      </c>
      <c r="C11">
        <f>VLOOKUP(A11,'[1]exp2'!$D$1:$H$333,5,FALSE)</f>
        <v>100</v>
      </c>
      <c r="D11" s="1">
        <v>58.3333333333333</v>
      </c>
      <c r="E11">
        <v>60</v>
      </c>
      <c r="F11">
        <v>100</v>
      </c>
      <c r="G11">
        <v>0</v>
      </c>
      <c r="H11">
        <v>50</v>
      </c>
      <c r="I11">
        <v>0</v>
      </c>
      <c r="J11">
        <v>25</v>
      </c>
      <c r="K11">
        <v>57.1428571428571</v>
      </c>
      <c r="L11">
        <f t="shared" si="0"/>
        <v>450.47619047619</v>
      </c>
      <c r="M11">
        <f t="shared" si="1"/>
        <v>45.0476190476191</v>
      </c>
      <c r="N11">
        <f t="shared" si="2"/>
        <v>14.5031358885017</v>
      </c>
      <c r="O11">
        <f t="shared" si="3"/>
        <v>1.66320717934908</v>
      </c>
      <c r="P11">
        <f t="shared" si="4"/>
        <v>5.52505465669808</v>
      </c>
      <c r="Q11">
        <f t="shared" si="5"/>
        <v>25.2771265197085</v>
      </c>
      <c r="R11">
        <f t="shared" si="6"/>
        <v>19.8901312041051</v>
      </c>
    </row>
    <row r="12" spans="1:18">
      <c r="A12">
        <v>16061020</v>
      </c>
      <c r="B12">
        <v>7.14285714285714</v>
      </c>
      <c r="C12">
        <f>VLOOKUP(A12,'[1]exp2'!$D$1:$H$333,5,FALSE)</f>
        <v>0</v>
      </c>
      <c r="D12" s="1">
        <v>83.3333333333333</v>
      </c>
      <c r="E12">
        <v>60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150.47619047619</v>
      </c>
      <c r="M12">
        <f t="shared" si="1"/>
        <v>15.047619047619</v>
      </c>
      <c r="N12">
        <f t="shared" si="2"/>
        <v>4.84459930313589</v>
      </c>
      <c r="O12">
        <f t="shared" si="3"/>
        <v>1.20541060613742</v>
      </c>
      <c r="P12">
        <f t="shared" si="4"/>
        <v>4.00428735840309</v>
      </c>
      <c r="Q12">
        <f t="shared" si="5"/>
        <v>18.3196157266821</v>
      </c>
      <c r="R12">
        <f t="shared" si="6"/>
        <v>11.582107514909</v>
      </c>
    </row>
    <row r="13" spans="1:18">
      <c r="A13">
        <v>16061021</v>
      </c>
      <c r="B13">
        <v>7.14285714285714</v>
      </c>
      <c r="C13">
        <f>VLOOKUP(A13,'[1]exp2'!$D$1:$H$333,5,FALSE)</f>
        <v>8.33333333333333</v>
      </c>
      <c r="D13" s="1">
        <v>50</v>
      </c>
      <c r="E13">
        <v>0</v>
      </c>
      <c r="F13">
        <v>100</v>
      </c>
      <c r="G13">
        <v>40</v>
      </c>
      <c r="H13">
        <v>4.54545454545454</v>
      </c>
      <c r="I13">
        <v>0</v>
      </c>
      <c r="J13">
        <v>0</v>
      </c>
      <c r="K13">
        <v>0</v>
      </c>
      <c r="L13">
        <f t="shared" si="0"/>
        <v>210.021645021645</v>
      </c>
      <c r="M13">
        <f t="shared" si="1"/>
        <v>21.0021645021645</v>
      </c>
      <c r="N13">
        <f t="shared" si="2"/>
        <v>6.7616724738676</v>
      </c>
      <c r="O13">
        <f t="shared" si="3"/>
        <v>1.34246540741793</v>
      </c>
      <c r="P13">
        <f t="shared" si="4"/>
        <v>4.45957355331604</v>
      </c>
      <c r="Q13">
        <f t="shared" si="5"/>
        <v>20.4025501891565</v>
      </c>
      <c r="R13">
        <f t="shared" si="6"/>
        <v>13.582111331512</v>
      </c>
    </row>
    <row r="14" spans="1:18">
      <c r="A14">
        <v>16061033</v>
      </c>
      <c r="B14">
        <v>0</v>
      </c>
      <c r="C14">
        <f>VLOOKUP(A14,'[1]exp2'!$D$1:$H$333,5,FALSE)</f>
        <v>33.3333333333333</v>
      </c>
      <c r="D14" s="1">
        <v>50</v>
      </c>
      <c r="E14">
        <v>60</v>
      </c>
      <c r="F14">
        <v>100</v>
      </c>
      <c r="G14">
        <v>100</v>
      </c>
      <c r="H14">
        <v>59.090909090909</v>
      </c>
      <c r="I14">
        <v>0</v>
      </c>
      <c r="J14">
        <v>0</v>
      </c>
      <c r="K14">
        <v>0</v>
      </c>
      <c r="L14">
        <f t="shared" si="0"/>
        <v>402.424242424242</v>
      </c>
      <c r="M14">
        <f t="shared" si="1"/>
        <v>40.2424242424242</v>
      </c>
      <c r="N14">
        <f t="shared" si="2"/>
        <v>12.9560975609756</v>
      </c>
      <c r="O14">
        <f t="shared" si="3"/>
        <v>1.61534418532545</v>
      </c>
      <c r="P14">
        <f t="shared" si="4"/>
        <v>5.36605723214554</v>
      </c>
      <c r="Q14">
        <f t="shared" si="5"/>
        <v>24.5497132602124</v>
      </c>
      <c r="R14">
        <f t="shared" si="6"/>
        <v>18.752905410594</v>
      </c>
    </row>
    <row r="15" spans="1:18">
      <c r="A15">
        <v>16061051</v>
      </c>
      <c r="B15">
        <v>100</v>
      </c>
      <c r="C15">
        <f>VLOOKUP(A15,'[1]exp2'!$D$1:$H$333,5,FALSE)</f>
        <v>50</v>
      </c>
      <c r="D15" s="1">
        <v>66.6666666666667</v>
      </c>
      <c r="E15">
        <v>100</v>
      </c>
      <c r="F15">
        <v>100</v>
      </c>
      <c r="G15">
        <v>100</v>
      </c>
      <c r="H15">
        <v>0</v>
      </c>
      <c r="I15">
        <v>9.09090909090909</v>
      </c>
      <c r="J15">
        <v>25</v>
      </c>
      <c r="K15">
        <v>71.4285714285714</v>
      </c>
      <c r="L15">
        <f t="shared" si="0"/>
        <v>622.186147186147</v>
      </c>
      <c r="M15">
        <f t="shared" si="1"/>
        <v>62.2186147186147</v>
      </c>
      <c r="N15">
        <f t="shared" si="2"/>
        <v>20.0313588850174</v>
      </c>
      <c r="O15">
        <f t="shared" si="3"/>
        <v>1.80084497510601</v>
      </c>
      <c r="P15">
        <f t="shared" si="4"/>
        <v>5.9822775173414</v>
      </c>
      <c r="Q15">
        <f t="shared" si="5"/>
        <v>27.3689212284129</v>
      </c>
      <c r="R15">
        <f t="shared" si="6"/>
        <v>23.7001400567152</v>
      </c>
    </row>
    <row r="16" spans="1:18">
      <c r="A16">
        <v>16061069</v>
      </c>
      <c r="B16">
        <v>0</v>
      </c>
      <c r="C16">
        <f>VLOOKUP(A16,'[1]exp2'!$D$1:$H$333,5,FALSE)</f>
        <v>100</v>
      </c>
      <c r="D16" s="1">
        <v>83.3333333333333</v>
      </c>
      <c r="E16">
        <v>100</v>
      </c>
      <c r="F16">
        <v>100</v>
      </c>
      <c r="G16">
        <v>40</v>
      </c>
      <c r="H16">
        <v>31.8181818181818</v>
      </c>
      <c r="I16">
        <v>0</v>
      </c>
      <c r="J16">
        <v>25</v>
      </c>
      <c r="K16">
        <v>66.6666666666666</v>
      </c>
      <c r="L16">
        <f t="shared" si="0"/>
        <v>546.818181818182</v>
      </c>
      <c r="M16">
        <f t="shared" si="1"/>
        <v>54.6818181818182</v>
      </c>
      <c r="N16">
        <f t="shared" si="2"/>
        <v>17.6048780487805</v>
      </c>
      <c r="O16">
        <f t="shared" si="3"/>
        <v>1.74571340787835</v>
      </c>
      <c r="P16">
        <f t="shared" si="4"/>
        <v>5.79913441525264</v>
      </c>
      <c r="Q16">
        <f t="shared" si="5"/>
        <v>26.531041487785</v>
      </c>
      <c r="R16">
        <f t="shared" si="6"/>
        <v>22.0679597682827</v>
      </c>
    </row>
    <row r="17" spans="1:18">
      <c r="A17">
        <v>16061081</v>
      </c>
      <c r="B17">
        <v>0</v>
      </c>
      <c r="C17">
        <f>VLOOKUP(A17,'[1]exp2'!$D$1:$H$333,5,FALSE)</f>
        <v>25</v>
      </c>
      <c r="D17" s="1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25</v>
      </c>
      <c r="M17">
        <f t="shared" si="1"/>
        <v>2.5</v>
      </c>
      <c r="N17">
        <f t="shared" si="2"/>
        <v>0.804878048780488</v>
      </c>
      <c r="O17">
        <f t="shared" si="3"/>
        <v>0.544068044350276</v>
      </c>
      <c r="P17">
        <f t="shared" si="4"/>
        <v>1.8073549220576</v>
      </c>
      <c r="Q17">
        <f t="shared" si="5"/>
        <v>8.26864924774704</v>
      </c>
      <c r="R17">
        <f t="shared" si="6"/>
        <v>4.53676364826376</v>
      </c>
    </row>
    <row r="18" spans="1:18">
      <c r="A18">
        <v>16061130</v>
      </c>
      <c r="B18">
        <v>0</v>
      </c>
      <c r="C18">
        <f>VLOOKUP(A18,'[1]exp2'!$D$1:$H$333,5,FALSE)</f>
        <v>58.3333333333333</v>
      </c>
      <c r="D18" s="1">
        <v>0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158.333333333333</v>
      </c>
      <c r="M18">
        <f t="shared" si="1"/>
        <v>15.8333333333333</v>
      </c>
      <c r="N18">
        <f t="shared" si="2"/>
        <v>5.09756097560976</v>
      </c>
      <c r="O18">
        <f t="shared" si="3"/>
        <v>1.226170123399</v>
      </c>
      <c r="P18">
        <f t="shared" si="4"/>
        <v>4.07324898203064</v>
      </c>
      <c r="Q18">
        <f t="shared" si="5"/>
        <v>18.6351151730676</v>
      </c>
      <c r="R18">
        <f t="shared" si="6"/>
        <v>11.8663380743387</v>
      </c>
    </row>
    <row r="19" spans="1:18">
      <c r="A19">
        <v>16061148</v>
      </c>
      <c r="B19">
        <v>0</v>
      </c>
      <c r="C19">
        <f>VLOOKUP(A19,'[1]exp2'!$D$1:$H$333,5,FALSE)</f>
        <v>0</v>
      </c>
      <c r="D19" s="1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>
      <c r="A20">
        <v>16061149</v>
      </c>
      <c r="B20">
        <v>0</v>
      </c>
      <c r="C20">
        <f>VLOOKUP(A20,'[1]exp2'!$D$1:$H$333,5,FALSE)</f>
        <v>0</v>
      </c>
      <c r="D20" s="1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0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  <c r="Q20">
        <f t="shared" si="5"/>
        <v>0</v>
      </c>
      <c r="R20">
        <f t="shared" si="6"/>
        <v>0</v>
      </c>
    </row>
    <row r="21" spans="1:18">
      <c r="A21">
        <v>16061169</v>
      </c>
      <c r="B21">
        <v>0</v>
      </c>
      <c r="C21">
        <f>VLOOKUP(A21,'[1]exp2'!$D$1:$H$333,5,FALSE)</f>
        <v>25</v>
      </c>
      <c r="D21" s="1">
        <v>58.3333333333333</v>
      </c>
      <c r="E21">
        <v>60</v>
      </c>
      <c r="F21">
        <v>60</v>
      </c>
      <c r="G21">
        <v>0</v>
      </c>
      <c r="H21">
        <v>0</v>
      </c>
      <c r="I21">
        <v>9.09090909090909</v>
      </c>
      <c r="J21">
        <v>0</v>
      </c>
      <c r="K21">
        <v>0</v>
      </c>
      <c r="L21">
        <f t="shared" si="0"/>
        <v>212.424242424242</v>
      </c>
      <c r="M21">
        <f t="shared" si="1"/>
        <v>21.2424242424242</v>
      </c>
      <c r="N21">
        <f t="shared" si="2"/>
        <v>6.8390243902439</v>
      </c>
      <c r="O21">
        <f t="shared" si="3"/>
        <v>1.34718212003818</v>
      </c>
      <c r="P21">
        <f t="shared" si="4"/>
        <v>4.47524213348476</v>
      </c>
      <c r="Q21">
        <f t="shared" si="5"/>
        <v>20.4742339475839</v>
      </c>
      <c r="R21">
        <f t="shared" si="6"/>
        <v>13.6566291689139</v>
      </c>
    </row>
    <row r="22" spans="1:18">
      <c r="A22">
        <v>16061178</v>
      </c>
      <c r="B22">
        <v>0</v>
      </c>
      <c r="C22">
        <f>VLOOKUP(A22,'[1]exp2'!$D$1:$H$333,5,FALSE)</f>
        <v>58.3333333333333</v>
      </c>
      <c r="D22" s="1">
        <v>66.6666666666667</v>
      </c>
      <c r="E22">
        <v>100</v>
      </c>
      <c r="F22">
        <v>100</v>
      </c>
      <c r="G22">
        <v>100</v>
      </c>
      <c r="H22">
        <v>0</v>
      </c>
      <c r="I22">
        <v>0</v>
      </c>
      <c r="J22">
        <v>0</v>
      </c>
      <c r="K22">
        <v>61.9047619047619</v>
      </c>
      <c r="L22">
        <f t="shared" si="0"/>
        <v>486.904761904762</v>
      </c>
      <c r="M22">
        <f t="shared" si="1"/>
        <v>48.6904761904762</v>
      </c>
      <c r="N22">
        <f t="shared" si="2"/>
        <v>15.6759581881533</v>
      </c>
      <c r="O22">
        <f t="shared" si="3"/>
        <v>1.69627315866755</v>
      </c>
      <c r="P22">
        <f t="shared" si="4"/>
        <v>5.63489746238108</v>
      </c>
      <c r="Q22">
        <f t="shared" si="5"/>
        <v>25.7796573848399</v>
      </c>
      <c r="R22">
        <f t="shared" si="6"/>
        <v>20.7278077864966</v>
      </c>
    </row>
    <row r="23" spans="1:18">
      <c r="A23">
        <v>16061180</v>
      </c>
      <c r="B23">
        <v>0</v>
      </c>
      <c r="C23">
        <f>VLOOKUP(A23,'[1]exp2'!$D$1:$H$333,5,FALSE)</f>
        <v>0</v>
      </c>
      <c r="D23" s="1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0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0</v>
      </c>
      <c r="Q23">
        <f t="shared" si="5"/>
        <v>0</v>
      </c>
      <c r="R23">
        <f t="shared" si="6"/>
        <v>0</v>
      </c>
    </row>
    <row r="24" spans="1:18">
      <c r="A24">
        <v>16061181</v>
      </c>
      <c r="B24">
        <v>100</v>
      </c>
      <c r="C24">
        <f>VLOOKUP(A24,'[1]exp2'!$D$1:$H$333,5,FALSE)</f>
        <v>33.3333333333333</v>
      </c>
      <c r="D24" s="1">
        <v>0</v>
      </c>
      <c r="E24">
        <v>100</v>
      </c>
      <c r="F24">
        <v>100</v>
      </c>
      <c r="G24">
        <v>100</v>
      </c>
      <c r="H24">
        <v>0</v>
      </c>
      <c r="I24">
        <v>54.5454545454545</v>
      </c>
      <c r="J24">
        <v>0</v>
      </c>
      <c r="K24">
        <v>0</v>
      </c>
      <c r="L24">
        <f t="shared" si="0"/>
        <v>487.878787878788</v>
      </c>
      <c r="M24">
        <f t="shared" si="1"/>
        <v>48.7878787878788</v>
      </c>
      <c r="N24">
        <f t="shared" si="2"/>
        <v>15.7073170731707</v>
      </c>
      <c r="O24">
        <f t="shared" si="3"/>
        <v>1.69712362355717</v>
      </c>
      <c r="P24">
        <f t="shared" si="4"/>
        <v>5.63772264559162</v>
      </c>
      <c r="Q24">
        <f t="shared" si="5"/>
        <v>25.7925825987774</v>
      </c>
      <c r="R24">
        <f t="shared" si="6"/>
        <v>20.749949835974</v>
      </c>
    </row>
    <row r="25" spans="1:18">
      <c r="A25">
        <v>16061184</v>
      </c>
      <c r="B25">
        <v>0</v>
      </c>
      <c r="C25">
        <f>VLOOKUP(A25,'[1]exp2'!$D$1:$H$333,5,FALSE)</f>
        <v>25</v>
      </c>
      <c r="D25" s="1">
        <v>50</v>
      </c>
      <c r="E25">
        <v>60</v>
      </c>
      <c r="F25">
        <v>100</v>
      </c>
      <c r="G25">
        <v>40</v>
      </c>
      <c r="H25">
        <v>0</v>
      </c>
      <c r="I25">
        <v>100</v>
      </c>
      <c r="J25">
        <v>100</v>
      </c>
      <c r="K25">
        <v>47.6190476190476</v>
      </c>
      <c r="L25">
        <f t="shared" si="0"/>
        <v>522.619047619048</v>
      </c>
      <c r="M25">
        <f t="shared" si="1"/>
        <v>52.2619047619048</v>
      </c>
      <c r="N25">
        <f t="shared" si="2"/>
        <v>16.8257839721254</v>
      </c>
      <c r="O25">
        <f t="shared" si="3"/>
        <v>1.72641669369873</v>
      </c>
      <c r="P25">
        <f t="shared" si="4"/>
        <v>5.73503211828036</v>
      </c>
      <c r="Q25">
        <f t="shared" si="5"/>
        <v>26.2377734621361</v>
      </c>
      <c r="R25">
        <f t="shared" si="6"/>
        <v>21.5317787171307</v>
      </c>
    </row>
    <row r="26" spans="1:18">
      <c r="A26">
        <v>16061190</v>
      </c>
      <c r="B26">
        <v>0</v>
      </c>
      <c r="C26">
        <f>VLOOKUP(A26,'[1]exp2'!$D$1:$H$333,5,FALSE)</f>
        <v>58.3333333333333</v>
      </c>
      <c r="D26" s="1">
        <v>50</v>
      </c>
      <c r="E26">
        <v>100</v>
      </c>
      <c r="F26">
        <v>100</v>
      </c>
      <c r="G26">
        <v>40</v>
      </c>
      <c r="H26">
        <v>54.5454545454545</v>
      </c>
      <c r="I26">
        <v>9.09090909090909</v>
      </c>
      <c r="J26">
        <v>50</v>
      </c>
      <c r="K26">
        <v>0</v>
      </c>
      <c r="L26">
        <f t="shared" si="0"/>
        <v>461.969696969697</v>
      </c>
      <c r="M26">
        <f t="shared" si="1"/>
        <v>46.1969696969697</v>
      </c>
      <c r="N26">
        <f t="shared" si="2"/>
        <v>14.8731707317073</v>
      </c>
      <c r="O26">
        <f t="shared" si="3"/>
        <v>1.67391411545332</v>
      </c>
      <c r="P26">
        <f t="shared" si="4"/>
        <v>5.56062232855291</v>
      </c>
      <c r="Q26">
        <f t="shared" si="5"/>
        <v>25.4398486278773</v>
      </c>
      <c r="R26">
        <f t="shared" si="6"/>
        <v>20.1565096797923</v>
      </c>
    </row>
    <row r="27" spans="1:18">
      <c r="A27">
        <v>16061193</v>
      </c>
      <c r="B27">
        <v>0</v>
      </c>
      <c r="C27">
        <f>VLOOKUP(A27,'[1]exp2'!$D$1:$H$333,5,FALSE)</f>
        <v>0</v>
      </c>
      <c r="D27" s="1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0</v>
      </c>
      <c r="M27">
        <f t="shared" si="1"/>
        <v>0</v>
      </c>
      <c r="N27">
        <f t="shared" si="2"/>
        <v>0</v>
      </c>
      <c r="O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>
      <c r="A28">
        <v>16061194</v>
      </c>
      <c r="B28">
        <v>0</v>
      </c>
      <c r="C28">
        <f>VLOOKUP(A28,'[1]exp2'!$D$1:$H$333,5,FALSE)</f>
        <v>0</v>
      </c>
      <c r="D28" s="1">
        <v>66.6666666666667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66.6666666666667</v>
      </c>
      <c r="M28">
        <f t="shared" si="1"/>
        <v>6.66666666666667</v>
      </c>
      <c r="N28">
        <f t="shared" si="2"/>
        <v>2.14634146341463</v>
      </c>
      <c r="O28">
        <f t="shared" si="3"/>
        <v>0.884606581297931</v>
      </c>
      <c r="P28">
        <f t="shared" si="4"/>
        <v>2.93859945533586</v>
      </c>
      <c r="Q28">
        <f t="shared" si="5"/>
        <v>13.4440932875155</v>
      </c>
      <c r="R28">
        <f t="shared" si="6"/>
        <v>7.79521737546505</v>
      </c>
    </row>
    <row r="29" spans="1:18">
      <c r="A29">
        <v>16061206</v>
      </c>
      <c r="B29">
        <v>0</v>
      </c>
      <c r="C29">
        <f>VLOOKUP(A29,'[1]exp2'!$D$1:$H$333,5,FALSE)</f>
        <v>0</v>
      </c>
      <c r="D29" s="1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  <c r="M29">
        <f t="shared" si="1"/>
        <v>0</v>
      </c>
      <c r="N29">
        <f t="shared" si="2"/>
        <v>0</v>
      </c>
      <c r="O29">
        <f t="shared" si="3"/>
        <v>0</v>
      </c>
      <c r="P29">
        <f t="shared" si="4"/>
        <v>0</v>
      </c>
      <c r="Q29">
        <f t="shared" si="5"/>
        <v>0</v>
      </c>
      <c r="R29">
        <f t="shared" si="6"/>
        <v>0</v>
      </c>
    </row>
    <row r="30" spans="1:18">
      <c r="A30">
        <v>16231068</v>
      </c>
      <c r="B30">
        <v>0</v>
      </c>
      <c r="C30">
        <f>VLOOKUP(A30,'[1]exp2'!$D$1:$H$333,5,FALSE)</f>
        <v>0</v>
      </c>
      <c r="D30" s="1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0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>
      <c r="A31">
        <v>16231201</v>
      </c>
      <c r="B31">
        <v>100</v>
      </c>
      <c r="C31">
        <f>VLOOKUP(A31,'[1]exp2'!$D$1:$H$333,5,FALSE)</f>
        <v>58.3333333333333</v>
      </c>
      <c r="D31" s="1">
        <v>58.3333333333333</v>
      </c>
      <c r="E31">
        <v>60</v>
      </c>
      <c r="F31">
        <v>100</v>
      </c>
      <c r="G31">
        <v>100</v>
      </c>
      <c r="H31">
        <v>63.6363636363636</v>
      </c>
      <c r="I31">
        <v>54.5454545454545</v>
      </c>
      <c r="J31">
        <v>50</v>
      </c>
      <c r="K31">
        <v>61.9047619047619</v>
      </c>
      <c r="L31">
        <f t="shared" si="0"/>
        <v>706.753246753247</v>
      </c>
      <c r="M31">
        <f t="shared" si="1"/>
        <v>70.6753246753247</v>
      </c>
      <c r="N31">
        <f t="shared" si="2"/>
        <v>22.7540069686411</v>
      </c>
      <c r="O31">
        <f t="shared" si="3"/>
        <v>1.85536966889278</v>
      </c>
      <c r="P31">
        <f t="shared" si="4"/>
        <v>6.1634046294968</v>
      </c>
      <c r="Q31">
        <f t="shared" si="5"/>
        <v>28.1975778145611</v>
      </c>
      <c r="R31">
        <f t="shared" si="6"/>
        <v>25.4757923916011</v>
      </c>
    </row>
    <row r="32" spans="1:18">
      <c r="A32">
        <v>16231263</v>
      </c>
      <c r="B32">
        <v>0</v>
      </c>
      <c r="C32">
        <f>VLOOKUP(A32,'[1]exp2'!$D$1:$H$333,5,FALSE)</f>
        <v>0</v>
      </c>
      <c r="D32" s="1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0</v>
      </c>
      <c r="M32">
        <f t="shared" si="1"/>
        <v>0</v>
      </c>
      <c r="N32">
        <f t="shared" si="2"/>
        <v>0</v>
      </c>
      <c r="O32">
        <f t="shared" si="3"/>
        <v>0</v>
      </c>
      <c r="P32">
        <f t="shared" si="4"/>
        <v>0</v>
      </c>
      <c r="Q32">
        <f t="shared" si="5"/>
        <v>0</v>
      </c>
      <c r="R32">
        <f t="shared" si="6"/>
        <v>0</v>
      </c>
    </row>
    <row r="33" spans="1:18">
      <c r="A33">
        <v>17005002</v>
      </c>
      <c r="B33">
        <v>0</v>
      </c>
      <c r="C33">
        <f>VLOOKUP(A33,'[1]exp2'!$D$1:$H$333,5,FALSE)</f>
        <v>100</v>
      </c>
      <c r="D33" s="1">
        <v>50</v>
      </c>
      <c r="E33">
        <v>60</v>
      </c>
      <c r="F33">
        <v>100</v>
      </c>
      <c r="G33">
        <v>40</v>
      </c>
      <c r="H33">
        <v>36.3636363636363</v>
      </c>
      <c r="I33">
        <v>54.5454545454545</v>
      </c>
      <c r="J33">
        <v>50</v>
      </c>
      <c r="K33">
        <v>0</v>
      </c>
      <c r="L33">
        <f t="shared" si="0"/>
        <v>490.909090909091</v>
      </c>
      <c r="M33">
        <f t="shared" si="1"/>
        <v>49.0909090909091</v>
      </c>
      <c r="N33">
        <f t="shared" si="2"/>
        <v>15.8048780487805</v>
      </c>
      <c r="O33">
        <f t="shared" si="3"/>
        <v>1.69975891369356</v>
      </c>
      <c r="P33">
        <f t="shared" si="4"/>
        <v>5.64647688993386</v>
      </c>
      <c r="Q33">
        <f t="shared" si="5"/>
        <v>25.8326332689649</v>
      </c>
      <c r="R33">
        <f t="shared" si="6"/>
        <v>20.8187556588727</v>
      </c>
    </row>
    <row r="34" spans="1:18">
      <c r="A34">
        <v>17005013</v>
      </c>
      <c r="B34">
        <v>0</v>
      </c>
      <c r="C34">
        <f>VLOOKUP(A34,'[1]exp2'!$D$1:$H$333,5,FALSE)</f>
        <v>0</v>
      </c>
      <c r="D34" s="1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0</v>
      </c>
      <c r="M34">
        <f t="shared" si="1"/>
        <v>0</v>
      </c>
      <c r="N34">
        <f t="shared" si="2"/>
        <v>0</v>
      </c>
      <c r="O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>
      <c r="A35">
        <v>17005014</v>
      </c>
      <c r="B35">
        <v>100</v>
      </c>
      <c r="C35">
        <f>VLOOKUP(A35,'[1]exp2'!$D$1:$H$333,5,FALSE)</f>
        <v>100</v>
      </c>
      <c r="D35" s="1">
        <v>75</v>
      </c>
      <c r="E35">
        <v>0</v>
      </c>
      <c r="F35">
        <v>100</v>
      </c>
      <c r="G35">
        <v>40</v>
      </c>
      <c r="H35">
        <v>68.1818181818181</v>
      </c>
      <c r="I35">
        <v>100</v>
      </c>
      <c r="J35">
        <v>100</v>
      </c>
      <c r="K35">
        <v>66.6666666666666</v>
      </c>
      <c r="L35">
        <f t="shared" si="0"/>
        <v>749.848484848485</v>
      </c>
      <c r="M35">
        <f t="shared" si="1"/>
        <v>74.9848484848485</v>
      </c>
      <c r="N35">
        <f t="shared" si="2"/>
        <v>24.1414634146341</v>
      </c>
      <c r="O35">
        <f t="shared" si="3"/>
        <v>1.88072700181457</v>
      </c>
      <c r="P35">
        <f t="shared" si="4"/>
        <v>6.24763986614109</v>
      </c>
      <c r="Q35">
        <f t="shared" si="5"/>
        <v>28.582954044549</v>
      </c>
      <c r="R35">
        <f t="shared" si="6"/>
        <v>26.3622087295915</v>
      </c>
    </row>
    <row r="36" spans="1:18">
      <c r="A36">
        <v>17005016</v>
      </c>
      <c r="B36">
        <v>0</v>
      </c>
      <c r="C36">
        <f>VLOOKUP(A36,'[1]exp2'!$D$1:$H$333,5,FALSE)</f>
        <v>58.3333333333333</v>
      </c>
      <c r="D36" s="1">
        <v>83.3333333333333</v>
      </c>
      <c r="E36">
        <v>60</v>
      </c>
      <c r="F36">
        <v>100</v>
      </c>
      <c r="G36">
        <v>100</v>
      </c>
      <c r="H36">
        <v>59.090909090909</v>
      </c>
      <c r="I36">
        <v>54.5454545454545</v>
      </c>
      <c r="J36">
        <v>50</v>
      </c>
      <c r="K36">
        <v>61.9047619047619</v>
      </c>
      <c r="L36">
        <f t="shared" si="0"/>
        <v>627.207792207792</v>
      </c>
      <c r="M36">
        <f t="shared" si="1"/>
        <v>62.7207792207792</v>
      </c>
      <c r="N36">
        <f t="shared" si="2"/>
        <v>20.193031358885</v>
      </c>
      <c r="O36">
        <f t="shared" si="3"/>
        <v>1.80428107800818</v>
      </c>
      <c r="P36">
        <f t="shared" si="4"/>
        <v>5.99369200410903</v>
      </c>
      <c r="Q36">
        <f t="shared" si="5"/>
        <v>27.4211425084021</v>
      </c>
      <c r="R36">
        <f t="shared" si="6"/>
        <v>23.8070869336436</v>
      </c>
    </row>
    <row r="37" spans="1:18">
      <c r="A37">
        <v>17005023</v>
      </c>
      <c r="B37">
        <v>100</v>
      </c>
      <c r="C37">
        <f>VLOOKUP(A37,'[1]exp2'!$D$1:$H$333,5,FALSE)</f>
        <v>58.3333333333333</v>
      </c>
      <c r="D37" s="1">
        <v>0</v>
      </c>
      <c r="E37">
        <v>100</v>
      </c>
      <c r="F37">
        <v>100</v>
      </c>
      <c r="G37">
        <v>40</v>
      </c>
      <c r="H37">
        <v>59.090909090909</v>
      </c>
      <c r="I37">
        <v>0</v>
      </c>
      <c r="J37">
        <v>50</v>
      </c>
      <c r="K37">
        <v>52.3809523809523</v>
      </c>
      <c r="L37">
        <f t="shared" si="0"/>
        <v>559.805194805195</v>
      </c>
      <c r="M37">
        <f t="shared" si="1"/>
        <v>55.9805194805195</v>
      </c>
      <c r="N37">
        <f t="shared" si="2"/>
        <v>18.0229965156794</v>
      </c>
      <c r="O37">
        <f t="shared" si="3"/>
        <v>1.7557264043014</v>
      </c>
      <c r="P37">
        <f t="shared" si="4"/>
        <v>5.83239686938438</v>
      </c>
      <c r="Q37">
        <f t="shared" si="5"/>
        <v>26.6832172242593</v>
      </c>
      <c r="R37">
        <f t="shared" si="6"/>
        <v>22.3531068699694</v>
      </c>
    </row>
    <row r="38" spans="1:18">
      <c r="A38">
        <v>17005044</v>
      </c>
      <c r="B38">
        <v>100</v>
      </c>
      <c r="C38">
        <f>VLOOKUP(A38,'[1]exp2'!$D$1:$H$333,5,FALSE)</f>
        <v>58.3333333333333</v>
      </c>
      <c r="D38" s="1">
        <v>100</v>
      </c>
      <c r="E38">
        <v>100</v>
      </c>
      <c r="F38">
        <v>100</v>
      </c>
      <c r="G38">
        <v>100</v>
      </c>
      <c r="H38">
        <v>50</v>
      </c>
      <c r="I38">
        <v>100</v>
      </c>
      <c r="J38">
        <v>25</v>
      </c>
      <c r="K38">
        <v>71.4285714285714</v>
      </c>
      <c r="L38">
        <f t="shared" si="0"/>
        <v>804.761904761905</v>
      </c>
      <c r="M38">
        <f t="shared" si="1"/>
        <v>80.4761904761905</v>
      </c>
      <c r="N38">
        <f t="shared" si="2"/>
        <v>25.9094076655052</v>
      </c>
      <c r="O38">
        <f t="shared" si="3"/>
        <v>1.91103071480718</v>
      </c>
      <c r="P38">
        <f t="shared" si="4"/>
        <v>6.34830662171065</v>
      </c>
      <c r="Q38">
        <f t="shared" si="5"/>
        <v>29.0435044779779</v>
      </c>
      <c r="R38">
        <f t="shared" si="6"/>
        <v>27.4764560717415</v>
      </c>
    </row>
    <row r="39" spans="1:18">
      <c r="A39">
        <v>17005069</v>
      </c>
      <c r="B39">
        <v>100</v>
      </c>
      <c r="C39">
        <f>VLOOKUP(A39,'[1]exp2'!$D$1:$H$333,5,FALSE)</f>
        <v>58.3333333333333</v>
      </c>
      <c r="D39" s="1">
        <v>0</v>
      </c>
      <c r="E39">
        <v>60</v>
      </c>
      <c r="F39">
        <v>100</v>
      </c>
      <c r="G39">
        <v>70</v>
      </c>
      <c r="H39">
        <v>63.6363636363636</v>
      </c>
      <c r="I39">
        <v>0</v>
      </c>
      <c r="J39">
        <v>50</v>
      </c>
      <c r="K39">
        <v>57.1428571428571</v>
      </c>
      <c r="L39">
        <f t="shared" si="0"/>
        <v>559.112554112554</v>
      </c>
      <c r="M39">
        <f t="shared" si="1"/>
        <v>55.9112554112554</v>
      </c>
      <c r="N39">
        <f t="shared" si="2"/>
        <v>18.0006968641115</v>
      </c>
      <c r="O39">
        <f t="shared" si="3"/>
        <v>1.75519816586078</v>
      </c>
      <c r="P39">
        <f t="shared" si="4"/>
        <v>5.83064209926769</v>
      </c>
      <c r="Q39">
        <f t="shared" si="5"/>
        <v>26.6751891505101</v>
      </c>
      <c r="R39">
        <f t="shared" si="6"/>
        <v>22.3379430073108</v>
      </c>
    </row>
    <row r="40" spans="1:18">
      <c r="A40">
        <v>17231019</v>
      </c>
      <c r="B40">
        <v>0</v>
      </c>
      <c r="C40">
        <f>VLOOKUP(A40,'[1]exp2'!$D$1:$H$333,5,FALSE)</f>
        <v>0</v>
      </c>
      <c r="D40" s="1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0</v>
      </c>
      <c r="M40">
        <f t="shared" si="1"/>
        <v>0</v>
      </c>
      <c r="N40">
        <f t="shared" si="2"/>
        <v>0</v>
      </c>
      <c r="O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>
      <c r="A41">
        <v>17231032</v>
      </c>
      <c r="B41">
        <v>0</v>
      </c>
      <c r="C41">
        <f>VLOOKUP(A41,'[1]exp2'!$D$1:$H$333,5,FALSE)</f>
        <v>8.33333333333333</v>
      </c>
      <c r="D41" s="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0"/>
        <v>8.33333333333333</v>
      </c>
      <c r="M41">
        <f t="shared" si="1"/>
        <v>0.833333333333333</v>
      </c>
      <c r="N41">
        <f t="shared" si="2"/>
        <v>0.268292682926829</v>
      </c>
      <c r="O41">
        <f t="shared" si="3"/>
        <v>0.263241434774581</v>
      </c>
      <c r="P41">
        <f t="shared" si="4"/>
        <v>0.874469117916141</v>
      </c>
      <c r="Q41">
        <f t="shared" si="5"/>
        <v>4.00069644638667</v>
      </c>
      <c r="R41">
        <f t="shared" si="6"/>
        <v>2.13449456465675</v>
      </c>
    </row>
    <row r="42" spans="1:18">
      <c r="A42">
        <v>17231103</v>
      </c>
      <c r="B42">
        <v>100</v>
      </c>
      <c r="C42">
        <f>VLOOKUP(A42,'[1]exp2'!$D$1:$H$333,5,FALSE)</f>
        <v>8.33333333333333</v>
      </c>
      <c r="D42" s="1">
        <v>50</v>
      </c>
      <c r="E42">
        <v>100</v>
      </c>
      <c r="F42">
        <v>100</v>
      </c>
      <c r="G42">
        <v>40</v>
      </c>
      <c r="H42">
        <v>40.9090909090909</v>
      </c>
      <c r="I42">
        <v>0</v>
      </c>
      <c r="J42">
        <v>75</v>
      </c>
      <c r="K42">
        <v>0</v>
      </c>
      <c r="L42">
        <f t="shared" si="0"/>
        <v>514.242424242424</v>
      </c>
      <c r="M42">
        <f t="shared" si="1"/>
        <v>51.4242424242424</v>
      </c>
      <c r="N42">
        <f t="shared" si="2"/>
        <v>16.5560975609756</v>
      </c>
      <c r="O42">
        <f t="shared" si="3"/>
        <v>1.71953216325091</v>
      </c>
      <c r="P42">
        <f t="shared" si="4"/>
        <v>5.71216220316563</v>
      </c>
      <c r="Q42">
        <f t="shared" si="5"/>
        <v>26.1331435944208</v>
      </c>
      <c r="R42">
        <f t="shared" si="6"/>
        <v>21.3446205776982</v>
      </c>
    </row>
    <row r="43" spans="1:18">
      <c r="A43">
        <v>17231143</v>
      </c>
      <c r="B43">
        <v>100</v>
      </c>
      <c r="C43">
        <f>VLOOKUP(A43,'[1]exp2'!$D$1:$H$333,5,FALSE)</f>
        <v>41.6666666666667</v>
      </c>
      <c r="D43" s="1">
        <v>83.3333333333333</v>
      </c>
      <c r="E43">
        <v>100</v>
      </c>
      <c r="F43">
        <v>100</v>
      </c>
      <c r="G43">
        <v>40</v>
      </c>
      <c r="H43">
        <v>0</v>
      </c>
      <c r="I43">
        <v>0</v>
      </c>
      <c r="J43">
        <v>50</v>
      </c>
      <c r="K43">
        <v>76.1904761904761</v>
      </c>
      <c r="L43">
        <f t="shared" si="0"/>
        <v>591.190476190476</v>
      </c>
      <c r="M43">
        <f t="shared" si="1"/>
        <v>59.1190476190476</v>
      </c>
      <c r="N43">
        <f t="shared" si="2"/>
        <v>19.0334494773519</v>
      </c>
      <c r="O43">
        <f t="shared" si="3"/>
        <v>1.77901209205678</v>
      </c>
      <c r="P43">
        <f t="shared" si="4"/>
        <v>5.90975024974776</v>
      </c>
      <c r="Q43">
        <f t="shared" si="5"/>
        <v>27.0371089599369</v>
      </c>
      <c r="R43">
        <f t="shared" si="6"/>
        <v>23.0352792186444</v>
      </c>
    </row>
    <row r="44" spans="1:18">
      <c r="A44">
        <v>17231165</v>
      </c>
      <c r="B44">
        <v>0</v>
      </c>
      <c r="C44">
        <f>VLOOKUP(A44,'[1]exp2'!$D$1:$H$333,5,FALSE)</f>
        <v>100</v>
      </c>
      <c r="D44" s="1">
        <v>83.3333333333333</v>
      </c>
      <c r="E44">
        <v>100</v>
      </c>
      <c r="F44">
        <v>100</v>
      </c>
      <c r="G44">
        <v>100</v>
      </c>
      <c r="H44">
        <v>50</v>
      </c>
      <c r="I44">
        <v>0</v>
      </c>
      <c r="J44">
        <v>25</v>
      </c>
      <c r="K44">
        <v>0</v>
      </c>
      <c r="L44">
        <f t="shared" si="0"/>
        <v>558.333333333333</v>
      </c>
      <c r="M44">
        <f t="shared" si="1"/>
        <v>55.8333333333333</v>
      </c>
      <c r="N44">
        <f t="shared" si="2"/>
        <v>17.9756097560976</v>
      </c>
      <c r="O44">
        <f t="shared" si="3"/>
        <v>1.75460312860885</v>
      </c>
      <c r="P44">
        <f t="shared" si="4"/>
        <v>5.82866542830302</v>
      </c>
      <c r="Q44">
        <f t="shared" si="5"/>
        <v>26.6661458803225</v>
      </c>
      <c r="R44">
        <f t="shared" si="6"/>
        <v>22.32087781821</v>
      </c>
    </row>
    <row r="45" spans="1:18">
      <c r="A45">
        <v>17231180</v>
      </c>
      <c r="B45">
        <v>0</v>
      </c>
      <c r="C45">
        <f>VLOOKUP(A45,'[1]exp2'!$D$1:$H$333,5,FALSE)</f>
        <v>0</v>
      </c>
      <c r="D45" s="1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0</v>
      </c>
      <c r="M45">
        <f t="shared" si="1"/>
        <v>0</v>
      </c>
      <c r="N45">
        <f t="shared" si="2"/>
        <v>0</v>
      </c>
      <c r="O45">
        <f t="shared" si="3"/>
        <v>0</v>
      </c>
      <c r="P45">
        <f t="shared" si="4"/>
        <v>0</v>
      </c>
      <c r="Q45">
        <f t="shared" si="5"/>
        <v>0</v>
      </c>
      <c r="R45">
        <f t="shared" si="6"/>
        <v>0</v>
      </c>
    </row>
    <row r="46" spans="1:18">
      <c r="A46">
        <v>17231189</v>
      </c>
      <c r="B46">
        <v>0</v>
      </c>
      <c r="C46">
        <f>VLOOKUP(A46,'[1]exp2'!$D$1:$H$333,5,FALSE)</f>
        <v>100</v>
      </c>
      <c r="D46" s="1">
        <v>66.6666666666667</v>
      </c>
      <c r="E46">
        <v>100</v>
      </c>
      <c r="F46">
        <v>100</v>
      </c>
      <c r="G46">
        <v>40</v>
      </c>
      <c r="H46">
        <v>0</v>
      </c>
      <c r="I46">
        <v>54.5454545454545</v>
      </c>
      <c r="J46">
        <v>50</v>
      </c>
      <c r="K46">
        <v>57.1428571428571</v>
      </c>
      <c r="L46">
        <f t="shared" si="0"/>
        <v>568.354978354978</v>
      </c>
      <c r="M46">
        <f t="shared" si="1"/>
        <v>56.8354978354978</v>
      </c>
      <c r="N46">
        <f t="shared" si="2"/>
        <v>18.2982578397213</v>
      </c>
      <c r="O46">
        <f t="shared" si="3"/>
        <v>1.76219447824738</v>
      </c>
      <c r="P46">
        <f t="shared" si="4"/>
        <v>5.85388334594536</v>
      </c>
      <c r="Q46">
        <f t="shared" si="5"/>
        <v>26.7815178602243</v>
      </c>
      <c r="R46">
        <f t="shared" si="6"/>
        <v>22.5398878499728</v>
      </c>
    </row>
    <row r="47" spans="1:18">
      <c r="A47">
        <v>17231196</v>
      </c>
      <c r="B47">
        <v>0</v>
      </c>
      <c r="C47">
        <f>VLOOKUP(A47,'[1]exp2'!$D$1:$H$333,5,FALSE)</f>
        <v>8.33333333333333</v>
      </c>
      <c r="D47" s="1">
        <v>41.6666666666667</v>
      </c>
      <c r="E47">
        <v>0</v>
      </c>
      <c r="F47">
        <v>0</v>
      </c>
      <c r="G47">
        <v>0</v>
      </c>
      <c r="H47">
        <v>0</v>
      </c>
      <c r="I47">
        <v>0</v>
      </c>
      <c r="J47">
        <v>25</v>
      </c>
      <c r="K47">
        <v>0</v>
      </c>
      <c r="L47">
        <f t="shared" si="0"/>
        <v>75</v>
      </c>
      <c r="M47">
        <f t="shared" si="1"/>
        <v>7.5</v>
      </c>
      <c r="N47">
        <f t="shared" si="2"/>
        <v>2.41463414634146</v>
      </c>
      <c r="O47">
        <f t="shared" si="3"/>
        <v>0.929418925714293</v>
      </c>
      <c r="P47">
        <f t="shared" si="4"/>
        <v>3.08746284125034</v>
      </c>
      <c r="Q47">
        <f t="shared" si="5"/>
        <v>14.1251433175547</v>
      </c>
      <c r="R47">
        <f t="shared" si="6"/>
        <v>8.26988873194808</v>
      </c>
    </row>
    <row r="48" spans="1:18">
      <c r="A48">
        <v>17373054</v>
      </c>
      <c r="B48">
        <v>100</v>
      </c>
      <c r="C48">
        <f>VLOOKUP(A48,'[1]exp2'!$D$1:$H$333,5,FALSE)</f>
        <v>100</v>
      </c>
      <c r="D48" s="1">
        <v>66.6666666666667</v>
      </c>
      <c r="E48">
        <v>100</v>
      </c>
      <c r="F48">
        <v>100</v>
      </c>
      <c r="G48">
        <v>70</v>
      </c>
      <c r="H48">
        <v>68.1818181818181</v>
      </c>
      <c r="I48">
        <v>0</v>
      </c>
      <c r="J48">
        <v>75</v>
      </c>
      <c r="K48">
        <v>0</v>
      </c>
      <c r="L48">
        <f t="shared" si="0"/>
        <v>679.848484848485</v>
      </c>
      <c r="M48">
        <f t="shared" si="1"/>
        <v>67.9848484848485</v>
      </c>
      <c r="N48">
        <f t="shared" si="2"/>
        <v>21.8878048780488</v>
      </c>
      <c r="O48">
        <f t="shared" si="3"/>
        <v>1.83875371476632</v>
      </c>
      <c r="P48">
        <f t="shared" si="4"/>
        <v>6.10820762466075</v>
      </c>
      <c r="Q48">
        <f t="shared" si="5"/>
        <v>27.9450515027972</v>
      </c>
      <c r="R48">
        <f t="shared" si="6"/>
        <v>24.916428190423</v>
      </c>
    </row>
    <row r="49" spans="1:18">
      <c r="A49">
        <v>17373128</v>
      </c>
      <c r="B49">
        <v>100</v>
      </c>
      <c r="C49">
        <f>VLOOKUP(A49,'[1]exp2'!$D$1:$H$333,5,FALSE)</f>
        <v>33.3333333333333</v>
      </c>
      <c r="D49" s="1">
        <v>66.6666666666667</v>
      </c>
      <c r="E49">
        <v>60</v>
      </c>
      <c r="F49">
        <v>100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360</v>
      </c>
      <c r="M49">
        <f t="shared" si="1"/>
        <v>36</v>
      </c>
      <c r="N49">
        <f t="shared" si="2"/>
        <v>11.590243902439</v>
      </c>
      <c r="O49">
        <f t="shared" si="3"/>
        <v>1.56820172406699</v>
      </c>
      <c r="P49">
        <f t="shared" si="4"/>
        <v>5.20945336562895</v>
      </c>
      <c r="Q49">
        <f t="shared" si="5"/>
        <v>23.8332505293657</v>
      </c>
      <c r="R49">
        <f t="shared" si="6"/>
        <v>17.7117472159023</v>
      </c>
    </row>
    <row r="50" spans="1:18">
      <c r="A50">
        <v>17373153</v>
      </c>
      <c r="B50">
        <v>0</v>
      </c>
      <c r="C50">
        <f>VLOOKUP(A50,'[1]exp2'!$D$1:$H$333,5,FALSE)</f>
        <v>100</v>
      </c>
      <c r="D50" s="1">
        <v>75</v>
      </c>
      <c r="E50">
        <v>100</v>
      </c>
      <c r="F50">
        <v>100</v>
      </c>
      <c r="G50">
        <v>40</v>
      </c>
      <c r="H50">
        <v>54.5454545454545</v>
      </c>
      <c r="I50">
        <v>9.09090909090909</v>
      </c>
      <c r="J50">
        <v>75</v>
      </c>
      <c r="K50">
        <v>61.9047619047619</v>
      </c>
      <c r="L50">
        <f t="shared" si="0"/>
        <v>615.541125541125</v>
      </c>
      <c r="M50">
        <f t="shared" si="1"/>
        <v>61.5541125541125</v>
      </c>
      <c r="N50">
        <f t="shared" si="2"/>
        <v>19.8174216027875</v>
      </c>
      <c r="O50">
        <f t="shared" si="3"/>
        <v>1.79625586720042</v>
      </c>
      <c r="P50">
        <f t="shared" si="4"/>
        <v>5.96703283085934</v>
      </c>
      <c r="Q50">
        <f t="shared" si="5"/>
        <v>27.2991767837145</v>
      </c>
      <c r="R50">
        <f t="shared" si="6"/>
        <v>23.558299193251</v>
      </c>
    </row>
    <row r="51" spans="1:18">
      <c r="A51">
        <v>17373190</v>
      </c>
      <c r="B51">
        <v>7.14285714285714</v>
      </c>
      <c r="C51">
        <f>VLOOKUP(A51,'[1]exp2'!$D$1:$H$333,5,FALSE)</f>
        <v>58.3333333333333</v>
      </c>
      <c r="D51" s="1">
        <v>83.3333333333333</v>
      </c>
      <c r="E51">
        <v>100</v>
      </c>
      <c r="F51">
        <v>100</v>
      </c>
      <c r="G51">
        <v>40</v>
      </c>
      <c r="H51">
        <v>59.090909090909</v>
      </c>
      <c r="I51">
        <v>0</v>
      </c>
      <c r="J51">
        <v>0</v>
      </c>
      <c r="K51">
        <v>0</v>
      </c>
      <c r="L51">
        <f t="shared" si="0"/>
        <v>447.900432900433</v>
      </c>
      <c r="M51">
        <f t="shared" si="1"/>
        <v>44.7900432900433</v>
      </c>
      <c r="N51">
        <f t="shared" si="2"/>
        <v>14.4202090592334</v>
      </c>
      <c r="O51">
        <f t="shared" si="3"/>
        <v>1.66077105411119</v>
      </c>
      <c r="P51">
        <f t="shared" si="4"/>
        <v>5.51696202382765</v>
      </c>
      <c r="Q51">
        <f t="shared" si="5"/>
        <v>25.24010272218</v>
      </c>
      <c r="R51">
        <f t="shared" si="6"/>
        <v>19.8301558907067</v>
      </c>
    </row>
    <row r="52" spans="1:18">
      <c r="A52">
        <v>17373191</v>
      </c>
      <c r="B52">
        <v>100</v>
      </c>
      <c r="C52">
        <f>VLOOKUP(A52,'[1]exp2'!$D$1:$H$333,5,FALSE)</f>
        <v>58.3333333333333</v>
      </c>
      <c r="D52" s="1">
        <v>0</v>
      </c>
      <c r="E52">
        <v>100</v>
      </c>
      <c r="F52">
        <v>100</v>
      </c>
      <c r="G52">
        <v>100</v>
      </c>
      <c r="H52">
        <v>0</v>
      </c>
      <c r="I52">
        <v>0</v>
      </c>
      <c r="J52">
        <v>50</v>
      </c>
      <c r="K52">
        <v>0</v>
      </c>
      <c r="L52">
        <f t="shared" si="0"/>
        <v>508.333333333333</v>
      </c>
      <c r="M52">
        <f t="shared" si="1"/>
        <v>50.8333333333333</v>
      </c>
      <c r="N52">
        <f t="shared" si="2"/>
        <v>16.3658536585366</v>
      </c>
      <c r="O52">
        <f t="shared" si="3"/>
        <v>1.71460913864319</v>
      </c>
      <c r="P52">
        <f t="shared" si="4"/>
        <v>5.69580826940945</v>
      </c>
      <c r="Q52">
        <f t="shared" si="5"/>
        <v>26.058324343149</v>
      </c>
      <c r="R52">
        <f t="shared" si="6"/>
        <v>21.2120890008428</v>
      </c>
    </row>
    <row r="53" spans="1:18">
      <c r="A53">
        <v>17373198</v>
      </c>
      <c r="B53">
        <v>7.14285714285714</v>
      </c>
      <c r="C53">
        <f>VLOOKUP(A53,'[1]exp2'!$D$1:$H$333,5,FALSE)</f>
        <v>8.33333333333333</v>
      </c>
      <c r="D53" s="1">
        <v>50</v>
      </c>
      <c r="E53">
        <v>100</v>
      </c>
      <c r="F53">
        <v>60</v>
      </c>
      <c r="G53">
        <v>0</v>
      </c>
      <c r="H53">
        <v>22.7272727272727</v>
      </c>
      <c r="I53">
        <v>0</v>
      </c>
      <c r="J53">
        <v>0</v>
      </c>
      <c r="K53">
        <v>0</v>
      </c>
      <c r="L53">
        <f t="shared" si="0"/>
        <v>248.203463203463</v>
      </c>
      <c r="M53">
        <f t="shared" si="1"/>
        <v>24.8203463203463</v>
      </c>
      <c r="N53">
        <f t="shared" si="2"/>
        <v>7.99094076655052</v>
      </c>
      <c r="O53">
        <f t="shared" si="3"/>
        <v>1.41196206302748</v>
      </c>
      <c r="P53">
        <f t="shared" si="4"/>
        <v>4.69043644608612</v>
      </c>
      <c r="Q53">
        <f t="shared" si="5"/>
        <v>21.4587479848074</v>
      </c>
      <c r="R53">
        <f t="shared" si="6"/>
        <v>14.724844375679</v>
      </c>
    </row>
    <row r="54" spans="1:18">
      <c r="A54">
        <v>17373308</v>
      </c>
      <c r="B54">
        <v>0</v>
      </c>
      <c r="C54">
        <f>VLOOKUP(A54,'[1]exp2'!$D$1:$H$333,5,FALSE)</f>
        <v>0</v>
      </c>
      <c r="D54" s="1">
        <v>75</v>
      </c>
      <c r="E54">
        <v>60</v>
      </c>
      <c r="F54">
        <v>0</v>
      </c>
      <c r="G54">
        <v>0</v>
      </c>
      <c r="H54">
        <v>0</v>
      </c>
      <c r="I54">
        <v>0</v>
      </c>
      <c r="J54">
        <v>25</v>
      </c>
      <c r="K54">
        <v>0</v>
      </c>
      <c r="L54">
        <f t="shared" si="0"/>
        <v>160</v>
      </c>
      <c r="M54">
        <f t="shared" si="1"/>
        <v>16</v>
      </c>
      <c r="N54">
        <f t="shared" si="2"/>
        <v>5.15121951219512</v>
      </c>
      <c r="O54">
        <f t="shared" si="3"/>
        <v>1.23044892137827</v>
      </c>
      <c r="P54">
        <f t="shared" si="4"/>
        <v>4.08746284125034</v>
      </c>
      <c r="Q54">
        <f t="shared" si="5"/>
        <v>18.7001435827674</v>
      </c>
      <c r="R54">
        <f t="shared" si="6"/>
        <v>11.9256815474813</v>
      </c>
    </row>
    <row r="55" spans="1:18">
      <c r="A55">
        <v>17373329</v>
      </c>
      <c r="B55">
        <v>0</v>
      </c>
      <c r="C55">
        <f>VLOOKUP(A55,'[1]exp2'!$D$1:$H$333,5,FALSE)</f>
        <v>0</v>
      </c>
      <c r="D55" s="1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0</v>
      </c>
      <c r="M55">
        <f t="shared" si="1"/>
        <v>0</v>
      </c>
      <c r="N55">
        <f t="shared" si="2"/>
        <v>0</v>
      </c>
      <c r="O55">
        <f t="shared" si="3"/>
        <v>0</v>
      </c>
      <c r="P55">
        <f t="shared" si="4"/>
        <v>0</v>
      </c>
      <c r="Q55">
        <f t="shared" si="5"/>
        <v>0</v>
      </c>
      <c r="R55">
        <f t="shared" si="6"/>
        <v>0</v>
      </c>
    </row>
    <row r="56" spans="1:18">
      <c r="A56">
        <v>17373371</v>
      </c>
      <c r="B56">
        <v>100</v>
      </c>
      <c r="C56">
        <f>VLOOKUP(A56,'[1]exp2'!$D$1:$H$333,5,FALSE)</f>
        <v>0</v>
      </c>
      <c r="D56" s="1">
        <v>0</v>
      </c>
      <c r="E56">
        <v>100</v>
      </c>
      <c r="F56">
        <v>100</v>
      </c>
      <c r="G56">
        <v>40</v>
      </c>
      <c r="H56">
        <v>0</v>
      </c>
      <c r="I56">
        <v>9.09090909090909</v>
      </c>
      <c r="J56">
        <v>25</v>
      </c>
      <c r="K56">
        <v>0</v>
      </c>
      <c r="L56">
        <f t="shared" si="0"/>
        <v>374.090909090909</v>
      </c>
      <c r="M56">
        <f t="shared" si="1"/>
        <v>37.4090909090909</v>
      </c>
      <c r="N56">
        <f t="shared" si="2"/>
        <v>12.0439024390244</v>
      </c>
      <c r="O56">
        <f t="shared" si="3"/>
        <v>1.58443402812749</v>
      </c>
      <c r="P56">
        <f t="shared" si="4"/>
        <v>5.26337591253225</v>
      </c>
      <c r="Q56">
        <f t="shared" si="5"/>
        <v>24.0799461957492</v>
      </c>
      <c r="R56">
        <f t="shared" si="6"/>
        <v>18.0619243173868</v>
      </c>
    </row>
    <row r="57" spans="1:18">
      <c r="A57">
        <v>17374216</v>
      </c>
      <c r="B57">
        <v>100</v>
      </c>
      <c r="C57">
        <f>VLOOKUP(A57,'[1]exp2'!$D$1:$H$333,5,FALSE)</f>
        <v>58.3333333333333</v>
      </c>
      <c r="D57" s="1">
        <v>75</v>
      </c>
      <c r="E57">
        <v>100</v>
      </c>
      <c r="F57">
        <v>100</v>
      </c>
      <c r="G57">
        <v>100</v>
      </c>
      <c r="H57">
        <v>59.090909090909</v>
      </c>
      <c r="I57">
        <v>54.5454545454545</v>
      </c>
      <c r="J57">
        <v>100</v>
      </c>
      <c r="K57">
        <v>76.1904761904761</v>
      </c>
      <c r="L57">
        <f t="shared" si="0"/>
        <v>823.160173160173</v>
      </c>
      <c r="M57">
        <f t="shared" si="1"/>
        <v>82.3160173160173</v>
      </c>
      <c r="N57">
        <f t="shared" si="2"/>
        <v>26.5017421602787</v>
      </c>
      <c r="O57">
        <f t="shared" si="3"/>
        <v>1.92072850156595</v>
      </c>
      <c r="P57">
        <f t="shared" si="4"/>
        <v>6.38052197200284</v>
      </c>
      <c r="Q57">
        <f t="shared" si="5"/>
        <v>29.1908897141085</v>
      </c>
      <c r="R57">
        <f t="shared" si="6"/>
        <v>27.8463159371936</v>
      </c>
    </row>
    <row r="58" spans="1:18">
      <c r="A58">
        <v>17374473</v>
      </c>
      <c r="B58">
        <v>100</v>
      </c>
      <c r="C58">
        <f>VLOOKUP(A58,'[1]exp2'!$D$1:$H$333,5,FALSE)</f>
        <v>58.3333333333333</v>
      </c>
      <c r="D58" s="1">
        <v>58.3333333333333</v>
      </c>
      <c r="E58">
        <v>100</v>
      </c>
      <c r="F58">
        <v>100</v>
      </c>
      <c r="G58">
        <v>100</v>
      </c>
      <c r="H58">
        <v>72.7272727272727</v>
      </c>
      <c r="I58">
        <v>100</v>
      </c>
      <c r="J58">
        <v>25</v>
      </c>
      <c r="K58">
        <v>0</v>
      </c>
      <c r="L58">
        <f t="shared" si="0"/>
        <v>714.393939393939</v>
      </c>
      <c r="M58">
        <f t="shared" si="1"/>
        <v>71.4393939393939</v>
      </c>
      <c r="N58">
        <f t="shared" si="2"/>
        <v>23</v>
      </c>
      <c r="O58">
        <f t="shared" si="3"/>
        <v>1.85997480815392</v>
      </c>
      <c r="P58">
        <f t="shared" si="4"/>
        <v>6.17870257098924</v>
      </c>
      <c r="Q58">
        <f t="shared" si="5"/>
        <v>28.2675659009462</v>
      </c>
      <c r="R58">
        <f t="shared" si="6"/>
        <v>25.6337829504731</v>
      </c>
    </row>
    <row r="59" spans="1:18">
      <c r="A59">
        <v>17375205</v>
      </c>
      <c r="B59">
        <v>100</v>
      </c>
      <c r="C59">
        <f>VLOOKUP(A59,'[1]exp2'!$D$1:$H$333,5,FALSE)</f>
        <v>58.3333333333333</v>
      </c>
      <c r="D59" s="1">
        <v>0</v>
      </c>
      <c r="E59">
        <v>100</v>
      </c>
      <c r="F59">
        <v>100</v>
      </c>
      <c r="G59">
        <v>100</v>
      </c>
      <c r="H59">
        <v>68.1818181818181</v>
      </c>
      <c r="I59">
        <v>54.5454545454545</v>
      </c>
      <c r="J59">
        <v>100</v>
      </c>
      <c r="K59">
        <v>61.9047619047619</v>
      </c>
      <c r="L59">
        <f t="shared" si="0"/>
        <v>742.965367965368</v>
      </c>
      <c r="M59">
        <f t="shared" si="1"/>
        <v>74.2965367965368</v>
      </c>
      <c r="N59">
        <f t="shared" si="2"/>
        <v>23.9198606271777</v>
      </c>
      <c r="O59">
        <f t="shared" si="3"/>
        <v>1.87677500163573</v>
      </c>
      <c r="P59">
        <f t="shared" si="4"/>
        <v>6.23451160571602</v>
      </c>
      <c r="Q59">
        <f t="shared" si="5"/>
        <v>28.5228922496225</v>
      </c>
      <c r="R59">
        <f t="shared" si="6"/>
        <v>26.2213764384001</v>
      </c>
    </row>
    <row r="60" spans="1:18">
      <c r="A60">
        <v>17377017</v>
      </c>
      <c r="B60">
        <v>100</v>
      </c>
      <c r="C60">
        <f>VLOOKUP(A60,'[1]exp2'!$D$1:$H$333,5,FALSE)</f>
        <v>58.3333333333333</v>
      </c>
      <c r="D60" s="1">
        <v>83.3333333333333</v>
      </c>
      <c r="E60">
        <v>100</v>
      </c>
      <c r="F60">
        <v>100</v>
      </c>
      <c r="G60">
        <v>100</v>
      </c>
      <c r="H60">
        <v>63.6363636363636</v>
      </c>
      <c r="I60">
        <v>0</v>
      </c>
      <c r="J60">
        <v>25</v>
      </c>
      <c r="K60">
        <v>61.9047619047619</v>
      </c>
      <c r="L60">
        <f t="shared" si="0"/>
        <v>692.207792207792</v>
      </c>
      <c r="M60">
        <f t="shared" si="1"/>
        <v>69.2207792207792</v>
      </c>
      <c r="N60">
        <f t="shared" si="2"/>
        <v>22.2857142857143</v>
      </c>
      <c r="O60">
        <f t="shared" si="3"/>
        <v>1.84646564440314</v>
      </c>
      <c r="P60">
        <f t="shared" si="4"/>
        <v>6.1338261003871</v>
      </c>
      <c r="Q60">
        <f t="shared" si="5"/>
        <v>28.0622560360396</v>
      </c>
      <c r="R60">
        <f t="shared" si="6"/>
        <v>25.173985160877</v>
      </c>
    </row>
    <row r="61" spans="1:18">
      <c r="A61">
        <v>17377280</v>
      </c>
      <c r="B61">
        <v>100</v>
      </c>
      <c r="C61">
        <f>VLOOKUP(A61,'[1]exp2'!$D$1:$H$333,5,FALSE)</f>
        <v>58.3333333333333</v>
      </c>
      <c r="D61" s="1">
        <v>91.6666666666667</v>
      </c>
      <c r="E61">
        <v>100</v>
      </c>
      <c r="F61">
        <v>100</v>
      </c>
      <c r="G61">
        <v>100</v>
      </c>
      <c r="H61">
        <v>68.1818181818181</v>
      </c>
      <c r="I61">
        <v>54.5454545454545</v>
      </c>
      <c r="J61">
        <v>100</v>
      </c>
      <c r="K61">
        <v>0</v>
      </c>
      <c r="L61">
        <f t="shared" si="0"/>
        <v>772.727272727273</v>
      </c>
      <c r="M61">
        <f t="shared" si="1"/>
        <v>77.2727272727273</v>
      </c>
      <c r="N61">
        <f t="shared" si="2"/>
        <v>24.8780487804878</v>
      </c>
      <c r="O61">
        <f t="shared" si="3"/>
        <v>1.89361046629543</v>
      </c>
      <c r="P61">
        <f t="shared" si="4"/>
        <v>6.29043780875955</v>
      </c>
      <c r="Q61">
        <f t="shared" si="5"/>
        <v>28.778754643379</v>
      </c>
      <c r="R61">
        <f t="shared" si="6"/>
        <v>26.8284017119334</v>
      </c>
    </row>
    <row r="62" spans="1:18">
      <c r="A62">
        <v>17377372</v>
      </c>
      <c r="B62">
        <v>100</v>
      </c>
      <c r="C62">
        <f>VLOOKUP(A62,'[1]exp2'!$D$1:$H$333,5,FALSE)</f>
        <v>100</v>
      </c>
      <c r="D62" s="1">
        <v>58.3333333333333</v>
      </c>
      <c r="E62">
        <v>100</v>
      </c>
      <c r="F62">
        <v>60</v>
      </c>
      <c r="G62">
        <v>40</v>
      </c>
      <c r="H62">
        <v>77.2727272727272</v>
      </c>
      <c r="I62">
        <v>0</v>
      </c>
      <c r="J62">
        <v>50</v>
      </c>
      <c r="K62">
        <v>52.3809523809523</v>
      </c>
      <c r="L62">
        <f t="shared" si="0"/>
        <v>637.987012987013</v>
      </c>
      <c r="M62">
        <f t="shared" si="1"/>
        <v>63.7987012987013</v>
      </c>
      <c r="N62">
        <f t="shared" si="2"/>
        <v>20.5400696864111</v>
      </c>
      <c r="O62">
        <f t="shared" si="3"/>
        <v>1.81156630178943</v>
      </c>
      <c r="P62">
        <f t="shared" si="4"/>
        <v>6.01789299366549</v>
      </c>
      <c r="Q62">
        <f t="shared" si="5"/>
        <v>27.5318620420413</v>
      </c>
      <c r="R62">
        <f t="shared" si="6"/>
        <v>24.0359658642262</v>
      </c>
    </row>
    <row r="63" spans="1:18">
      <c r="A63">
        <v>17377376</v>
      </c>
      <c r="B63">
        <v>0</v>
      </c>
      <c r="C63">
        <f>VLOOKUP(A63,'[1]exp2'!$D$1:$H$333,5,FALSE)</f>
        <v>33.3333333333333</v>
      </c>
      <c r="D63" s="1">
        <v>91.6666666666667</v>
      </c>
      <c r="E63">
        <v>100</v>
      </c>
      <c r="F63">
        <v>100</v>
      </c>
      <c r="G63">
        <v>100</v>
      </c>
      <c r="H63">
        <v>0</v>
      </c>
      <c r="I63">
        <v>54.5454545454545</v>
      </c>
      <c r="J63">
        <v>50</v>
      </c>
      <c r="K63">
        <v>61.9047619047619</v>
      </c>
      <c r="L63">
        <f t="shared" si="0"/>
        <v>591.450216450216</v>
      </c>
      <c r="M63">
        <f t="shared" si="1"/>
        <v>59.1450216450216</v>
      </c>
      <c r="N63">
        <f t="shared" si="2"/>
        <v>19.0418118466899</v>
      </c>
      <c r="O63">
        <f t="shared" si="3"/>
        <v>1.77919968551504</v>
      </c>
      <c r="P63">
        <f t="shared" si="4"/>
        <v>5.91037342172716</v>
      </c>
      <c r="Q63">
        <f t="shared" si="5"/>
        <v>27.0399599719079</v>
      </c>
      <c r="R63">
        <f t="shared" si="6"/>
        <v>23.0408859092989</v>
      </c>
    </row>
    <row r="64" spans="1:18">
      <c r="A64">
        <v>17377416</v>
      </c>
      <c r="B64">
        <v>0</v>
      </c>
      <c r="C64">
        <f>VLOOKUP(A64,'[1]exp2'!$D$1:$H$333,5,FALSE)</f>
        <v>58.3333333333333</v>
      </c>
      <c r="D64" s="1">
        <v>83.3333333333333</v>
      </c>
      <c r="E64">
        <v>100</v>
      </c>
      <c r="F64">
        <v>100</v>
      </c>
      <c r="G64">
        <v>100</v>
      </c>
      <c r="H64">
        <v>63.6363636363636</v>
      </c>
      <c r="I64">
        <v>54.5454545454545</v>
      </c>
      <c r="J64">
        <v>100</v>
      </c>
      <c r="K64">
        <v>61.9047619047619</v>
      </c>
      <c r="L64">
        <f t="shared" si="0"/>
        <v>721.753246753247</v>
      </c>
      <c r="M64">
        <f t="shared" si="1"/>
        <v>72.1753246753247</v>
      </c>
      <c r="N64">
        <f t="shared" si="2"/>
        <v>23.2369337979094</v>
      </c>
      <c r="O64">
        <f t="shared" si="3"/>
        <v>1.86436465805341</v>
      </c>
      <c r="P64">
        <f t="shared" si="4"/>
        <v>6.19328533670269</v>
      </c>
      <c r="Q64">
        <f t="shared" si="5"/>
        <v>28.3342820579528</v>
      </c>
      <c r="R64">
        <f t="shared" si="6"/>
        <v>25.7856079279311</v>
      </c>
    </row>
    <row r="65" spans="1:18">
      <c r="A65">
        <v>18182648</v>
      </c>
      <c r="B65">
        <v>21.4285714285714</v>
      </c>
      <c r="C65">
        <f>VLOOKUP(A65,'[1]exp2'!$D$1:$H$333,5,FALSE)</f>
        <v>100</v>
      </c>
      <c r="D65" s="1">
        <v>91.6666666666667</v>
      </c>
      <c r="E65">
        <v>100</v>
      </c>
      <c r="F65">
        <v>60</v>
      </c>
      <c r="G65">
        <v>40</v>
      </c>
      <c r="H65">
        <v>22.7272727272727</v>
      </c>
      <c r="I65">
        <v>100</v>
      </c>
      <c r="J65">
        <v>75</v>
      </c>
      <c r="K65">
        <v>57.1428571428571</v>
      </c>
      <c r="L65">
        <f t="shared" si="0"/>
        <v>667.965367965368</v>
      </c>
      <c r="M65">
        <f t="shared" si="1"/>
        <v>66.7965367965368</v>
      </c>
      <c r="N65">
        <f t="shared" si="2"/>
        <v>21.5052264808362</v>
      </c>
      <c r="O65">
        <f t="shared" si="3"/>
        <v>1.83120750966989</v>
      </c>
      <c r="P65">
        <f t="shared" si="4"/>
        <v>6.08313967394113</v>
      </c>
      <c r="Q65">
        <f t="shared" si="5"/>
        <v>27.8303656216066</v>
      </c>
      <c r="R65">
        <f t="shared" si="6"/>
        <v>24.6677960512214</v>
      </c>
    </row>
    <row r="66" spans="1:18">
      <c r="A66">
        <v>18182657</v>
      </c>
      <c r="B66">
        <v>0</v>
      </c>
      <c r="C66">
        <f>VLOOKUP(A66,'[1]exp2'!$D$1:$H$333,5,FALSE)</f>
        <v>0</v>
      </c>
      <c r="D66" s="1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ref="L66:L129" si="7">SUM(B66:K66)</f>
        <v>0</v>
      </c>
      <c r="M66">
        <f t="shared" ref="M66:M129" si="8">L66/10</f>
        <v>0</v>
      </c>
      <c r="N66">
        <f t="shared" ref="N66:N129" si="9">M66*30/$M$331</f>
        <v>0</v>
      </c>
      <c r="O66">
        <f t="shared" ref="O66:O129" si="10">LOG10(1+M66)</f>
        <v>0</v>
      </c>
      <c r="P66">
        <f t="shared" ref="P66:P129" si="11">LOG(1+M66,2)</f>
        <v>0</v>
      </c>
      <c r="Q66">
        <f t="shared" ref="Q66:Q129" si="12">30*O66/MAX($O$2:$O$333)</f>
        <v>0</v>
      </c>
      <c r="R66">
        <f t="shared" ref="R66:R129" si="13">N66/2+Q66/2</f>
        <v>0</v>
      </c>
    </row>
    <row r="67" spans="1:18">
      <c r="A67">
        <v>18182658</v>
      </c>
      <c r="B67">
        <v>0</v>
      </c>
      <c r="C67">
        <f>VLOOKUP(A67,'[1]exp2'!$D$1:$H$333,5,FALSE)</f>
        <v>33.3333333333333</v>
      </c>
      <c r="D67" s="1">
        <v>75</v>
      </c>
      <c r="E67">
        <v>60</v>
      </c>
      <c r="F67">
        <v>100</v>
      </c>
      <c r="G67">
        <v>100</v>
      </c>
      <c r="H67">
        <v>54.5454545454545</v>
      </c>
      <c r="I67">
        <v>54.5454545454545</v>
      </c>
      <c r="J67">
        <v>75</v>
      </c>
      <c r="K67">
        <v>71.4285714285714</v>
      </c>
      <c r="L67">
        <f t="shared" si="7"/>
        <v>623.852813852814</v>
      </c>
      <c r="M67">
        <f t="shared" si="8"/>
        <v>62.3852813852814</v>
      </c>
      <c r="N67">
        <f t="shared" si="9"/>
        <v>20.0850174216028</v>
      </c>
      <c r="O67">
        <f t="shared" si="10"/>
        <v>1.80198842262527</v>
      </c>
      <c r="P67">
        <f t="shared" si="11"/>
        <v>5.98607596778064</v>
      </c>
      <c r="Q67">
        <f t="shared" si="12"/>
        <v>27.3862991401799</v>
      </c>
      <c r="R67">
        <f t="shared" si="13"/>
        <v>23.7356582808913</v>
      </c>
    </row>
    <row r="68" spans="1:18">
      <c r="A68">
        <v>18182672</v>
      </c>
      <c r="B68">
        <v>0</v>
      </c>
      <c r="C68">
        <f>VLOOKUP(A68,'[1]exp2'!$D$1:$H$333,5,FALSE)</f>
        <v>58.3333333333333</v>
      </c>
      <c r="D68" s="1">
        <v>75</v>
      </c>
      <c r="E68">
        <v>100</v>
      </c>
      <c r="F68">
        <v>100</v>
      </c>
      <c r="G68">
        <v>100</v>
      </c>
      <c r="H68">
        <v>0</v>
      </c>
      <c r="I68">
        <v>54.5454545454545</v>
      </c>
      <c r="J68">
        <v>50</v>
      </c>
      <c r="K68">
        <v>61.9047619047619</v>
      </c>
      <c r="L68">
        <f t="shared" si="7"/>
        <v>599.78354978355</v>
      </c>
      <c r="M68">
        <f t="shared" si="8"/>
        <v>59.978354978355</v>
      </c>
      <c r="N68">
        <f t="shared" si="9"/>
        <v>19.3101045296167</v>
      </c>
      <c r="O68">
        <f t="shared" si="10"/>
        <v>1.78517570416417</v>
      </c>
      <c r="P68">
        <f t="shared" si="11"/>
        <v>5.93022532597328</v>
      </c>
      <c r="Q68">
        <f t="shared" si="12"/>
        <v>27.1307824390989</v>
      </c>
      <c r="R68">
        <f t="shared" si="13"/>
        <v>23.2204434843578</v>
      </c>
    </row>
    <row r="69" spans="1:18">
      <c r="A69">
        <v>18182676</v>
      </c>
      <c r="B69">
        <v>100</v>
      </c>
      <c r="C69">
        <f>VLOOKUP(A69,'[1]exp2'!$D$1:$H$333,5,FALSE)</f>
        <v>100</v>
      </c>
      <c r="D69" s="1">
        <v>91.6666666666667</v>
      </c>
      <c r="E69">
        <v>100</v>
      </c>
      <c r="F69">
        <v>100</v>
      </c>
      <c r="G69">
        <v>40</v>
      </c>
      <c r="H69">
        <v>63.6363636363636</v>
      </c>
      <c r="I69">
        <v>9.09090909090909</v>
      </c>
      <c r="J69">
        <v>50</v>
      </c>
      <c r="K69">
        <v>66.6666666666666</v>
      </c>
      <c r="L69">
        <f t="shared" si="7"/>
        <v>721.060606060606</v>
      </c>
      <c r="M69">
        <f t="shared" si="8"/>
        <v>72.1060606060606</v>
      </c>
      <c r="N69">
        <f t="shared" si="9"/>
        <v>23.2146341463415</v>
      </c>
      <c r="O69">
        <f t="shared" si="10"/>
        <v>1.86395338213794</v>
      </c>
      <c r="P69">
        <f t="shared" si="11"/>
        <v>6.19191910768435</v>
      </c>
      <c r="Q69">
        <f t="shared" si="12"/>
        <v>28.3280315598316</v>
      </c>
      <c r="R69">
        <f t="shared" si="13"/>
        <v>25.7713328530865</v>
      </c>
    </row>
    <row r="70" spans="1:18">
      <c r="A70">
        <v>18231002</v>
      </c>
      <c r="B70">
        <v>100</v>
      </c>
      <c r="C70">
        <f>VLOOKUP(A70,'[1]exp2'!$D$1:$H$333,5,FALSE)</f>
        <v>58.3333333333333</v>
      </c>
      <c r="D70" s="1">
        <v>50</v>
      </c>
      <c r="E70">
        <v>100</v>
      </c>
      <c r="F70">
        <v>100</v>
      </c>
      <c r="G70">
        <v>0</v>
      </c>
      <c r="H70">
        <v>0</v>
      </c>
      <c r="I70">
        <v>54.5454545454545</v>
      </c>
      <c r="J70">
        <v>50</v>
      </c>
      <c r="K70">
        <v>52.3809523809523</v>
      </c>
      <c r="L70">
        <f t="shared" si="7"/>
        <v>565.25974025974</v>
      </c>
      <c r="M70">
        <f t="shared" si="8"/>
        <v>56.525974025974</v>
      </c>
      <c r="N70">
        <f t="shared" si="9"/>
        <v>18.198606271777</v>
      </c>
      <c r="O70">
        <f t="shared" si="10"/>
        <v>1.75986398084828</v>
      </c>
      <c r="P70">
        <f t="shared" si="11"/>
        <v>5.84614160116021</v>
      </c>
      <c r="Q70">
        <f t="shared" si="12"/>
        <v>26.746099375779</v>
      </c>
      <c r="R70">
        <f t="shared" si="13"/>
        <v>22.472352823778</v>
      </c>
    </row>
    <row r="71" spans="1:18">
      <c r="A71">
        <v>18231011</v>
      </c>
      <c r="B71">
        <v>100</v>
      </c>
      <c r="C71">
        <f>VLOOKUP(A71,'[1]exp2'!$D$1:$H$333,5,FALSE)</f>
        <v>58.3333333333333</v>
      </c>
      <c r="D71" s="1">
        <v>75</v>
      </c>
      <c r="E71">
        <v>100</v>
      </c>
      <c r="F71">
        <v>60</v>
      </c>
      <c r="G71">
        <v>40</v>
      </c>
      <c r="H71">
        <v>0</v>
      </c>
      <c r="I71">
        <v>18.1818181818182</v>
      </c>
      <c r="J71">
        <v>75</v>
      </c>
      <c r="K71">
        <v>57.1428571428571</v>
      </c>
      <c r="L71">
        <f t="shared" si="7"/>
        <v>583.658008658009</v>
      </c>
      <c r="M71">
        <f t="shared" si="8"/>
        <v>58.3658008658009</v>
      </c>
      <c r="N71">
        <f t="shared" si="9"/>
        <v>18.7909407665505</v>
      </c>
      <c r="O71">
        <f t="shared" si="10"/>
        <v>1.7735363309657</v>
      </c>
      <c r="P71">
        <f t="shared" si="11"/>
        <v>5.8915601651384</v>
      </c>
      <c r="Q71">
        <f t="shared" si="12"/>
        <v>26.9538893180248</v>
      </c>
      <c r="R71">
        <f t="shared" si="13"/>
        <v>22.8724150422877</v>
      </c>
    </row>
    <row r="72" spans="1:18">
      <c r="A72">
        <v>18231019</v>
      </c>
      <c r="B72">
        <v>0</v>
      </c>
      <c r="C72">
        <f>VLOOKUP(A72,'[1]exp2'!$D$1:$H$333,5,FALSE)</f>
        <v>0</v>
      </c>
      <c r="D72" s="1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7"/>
        <v>0</v>
      </c>
      <c r="M72">
        <f t="shared" si="8"/>
        <v>0</v>
      </c>
      <c r="N72">
        <f t="shared" si="9"/>
        <v>0</v>
      </c>
      <c r="O72">
        <f t="shared" si="10"/>
        <v>0</v>
      </c>
      <c r="P72">
        <f t="shared" si="11"/>
        <v>0</v>
      </c>
      <c r="Q72">
        <f t="shared" si="12"/>
        <v>0</v>
      </c>
      <c r="R72">
        <f t="shared" si="13"/>
        <v>0</v>
      </c>
    </row>
    <row r="73" spans="1:18">
      <c r="A73">
        <v>18231026</v>
      </c>
      <c r="B73">
        <v>100</v>
      </c>
      <c r="C73">
        <f>VLOOKUP(A73,'[1]exp2'!$D$1:$H$333,5,FALSE)</f>
        <v>58.3333333333333</v>
      </c>
      <c r="D73" s="1">
        <v>75</v>
      </c>
      <c r="E73">
        <v>100</v>
      </c>
      <c r="F73">
        <v>100</v>
      </c>
      <c r="G73">
        <v>100</v>
      </c>
      <c r="H73">
        <v>50</v>
      </c>
      <c r="I73">
        <v>54.5454545454545</v>
      </c>
      <c r="J73">
        <v>75</v>
      </c>
      <c r="K73">
        <v>47.6190476190476</v>
      </c>
      <c r="L73">
        <f t="shared" si="7"/>
        <v>760.497835497835</v>
      </c>
      <c r="M73">
        <f t="shared" si="8"/>
        <v>76.0497835497835</v>
      </c>
      <c r="N73">
        <f t="shared" si="9"/>
        <v>24.4843205574913</v>
      </c>
      <c r="O73">
        <f t="shared" si="10"/>
        <v>1.88677142302502</v>
      </c>
      <c r="P73">
        <f t="shared" si="11"/>
        <v>6.26771899877742</v>
      </c>
      <c r="Q73">
        <f t="shared" si="12"/>
        <v>28.6748160816855</v>
      </c>
      <c r="R73">
        <f t="shared" si="13"/>
        <v>26.5795683195884</v>
      </c>
    </row>
    <row r="74" spans="1:18">
      <c r="A74">
        <v>18231027</v>
      </c>
      <c r="B74">
        <v>57.1428571428571</v>
      </c>
      <c r="C74">
        <f>VLOOKUP(A74,'[1]exp2'!$D$1:$H$333,5,FALSE)</f>
        <v>58.3333333333333</v>
      </c>
      <c r="D74" s="1">
        <v>75</v>
      </c>
      <c r="E74">
        <v>100</v>
      </c>
      <c r="F74">
        <v>100</v>
      </c>
      <c r="G74">
        <v>100</v>
      </c>
      <c r="H74">
        <v>68.1818181818181</v>
      </c>
      <c r="I74">
        <v>54.5454545454545</v>
      </c>
      <c r="J74">
        <v>75</v>
      </c>
      <c r="K74">
        <v>66.6666666666666</v>
      </c>
      <c r="L74">
        <f t="shared" si="7"/>
        <v>754.87012987013</v>
      </c>
      <c r="M74">
        <f t="shared" si="8"/>
        <v>75.487012987013</v>
      </c>
      <c r="N74">
        <f t="shared" si="9"/>
        <v>24.3031358885017</v>
      </c>
      <c r="O74">
        <f t="shared" si="10"/>
        <v>1.88358770094599</v>
      </c>
      <c r="P74">
        <f t="shared" si="11"/>
        <v>6.25714290295677</v>
      </c>
      <c r="Q74">
        <f t="shared" si="12"/>
        <v>28.6264304405011</v>
      </c>
      <c r="R74">
        <f t="shared" si="13"/>
        <v>26.4647831645014</v>
      </c>
    </row>
    <row r="75" spans="1:18">
      <c r="A75">
        <v>18231036</v>
      </c>
      <c r="B75">
        <v>0</v>
      </c>
      <c r="C75">
        <f>VLOOKUP(A75,'[1]exp2'!$D$1:$H$333,5,FALSE)</f>
        <v>0</v>
      </c>
      <c r="D75" s="1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7"/>
        <v>0</v>
      </c>
      <c r="M75">
        <f t="shared" si="8"/>
        <v>0</v>
      </c>
      <c r="N75">
        <f t="shared" si="9"/>
        <v>0</v>
      </c>
      <c r="O75">
        <f t="shared" si="10"/>
        <v>0</v>
      </c>
      <c r="P75">
        <f t="shared" si="11"/>
        <v>0</v>
      </c>
      <c r="Q75">
        <f t="shared" si="12"/>
        <v>0</v>
      </c>
      <c r="R75">
        <f t="shared" si="13"/>
        <v>0</v>
      </c>
    </row>
    <row r="76" spans="1:18">
      <c r="A76">
        <v>18231039</v>
      </c>
      <c r="B76">
        <v>0</v>
      </c>
      <c r="C76">
        <f>VLOOKUP(A76,'[1]exp2'!$D$1:$H$333,5,FALSE)</f>
        <v>100</v>
      </c>
      <c r="D76" s="1">
        <v>91.6666666666667</v>
      </c>
      <c r="E76">
        <v>100</v>
      </c>
      <c r="F76">
        <v>100</v>
      </c>
      <c r="G76">
        <v>0</v>
      </c>
      <c r="H76">
        <v>77.2727272727272</v>
      </c>
      <c r="I76">
        <v>54.5454545454545</v>
      </c>
      <c r="J76">
        <v>25</v>
      </c>
      <c r="K76">
        <v>61.9047619047619</v>
      </c>
      <c r="L76">
        <f t="shared" si="7"/>
        <v>610.38961038961</v>
      </c>
      <c r="M76">
        <f t="shared" si="8"/>
        <v>61.038961038961</v>
      </c>
      <c r="N76">
        <f t="shared" si="9"/>
        <v>19.6515679442509</v>
      </c>
      <c r="O76">
        <f t="shared" si="10"/>
        <v>1.79266451611087</v>
      </c>
      <c r="P76">
        <f t="shared" si="11"/>
        <v>5.95510262077636</v>
      </c>
      <c r="Q76">
        <f t="shared" si="12"/>
        <v>27.2445960694208</v>
      </c>
      <c r="R76">
        <f t="shared" si="13"/>
        <v>23.4480820068358</v>
      </c>
    </row>
    <row r="77" spans="1:18">
      <c r="A77">
        <v>18231041</v>
      </c>
      <c r="B77">
        <v>0</v>
      </c>
      <c r="C77">
        <f>VLOOKUP(A77,'[1]exp2'!$D$1:$H$333,5,FALSE)</f>
        <v>58.3333333333333</v>
      </c>
      <c r="D77" s="1">
        <v>91.6666666666667</v>
      </c>
      <c r="E77">
        <v>100</v>
      </c>
      <c r="F77">
        <v>100</v>
      </c>
      <c r="G77">
        <v>100</v>
      </c>
      <c r="H77">
        <v>68.1818181818181</v>
      </c>
      <c r="I77">
        <v>54.5454545454545</v>
      </c>
      <c r="J77">
        <v>50</v>
      </c>
      <c r="K77">
        <v>66.6666666666666</v>
      </c>
      <c r="L77">
        <f t="shared" si="7"/>
        <v>689.393939393939</v>
      </c>
      <c r="M77">
        <f t="shared" si="8"/>
        <v>68.9393939393939</v>
      </c>
      <c r="N77">
        <f t="shared" si="9"/>
        <v>22.1951219512195</v>
      </c>
      <c r="O77">
        <f t="shared" si="10"/>
        <v>1.84472186460581</v>
      </c>
      <c r="P77">
        <f t="shared" si="11"/>
        <v>6.12803338928703</v>
      </c>
      <c r="Q77">
        <f t="shared" si="12"/>
        <v>28.0357543812205</v>
      </c>
      <c r="R77">
        <f t="shared" si="13"/>
        <v>25.11543816622</v>
      </c>
    </row>
    <row r="78" spans="1:18">
      <c r="A78">
        <v>18231045</v>
      </c>
      <c r="B78">
        <v>100</v>
      </c>
      <c r="C78">
        <f>VLOOKUP(A78,'[1]exp2'!$D$1:$H$333,5,FALSE)</f>
        <v>58.3333333333333</v>
      </c>
      <c r="D78" s="1">
        <v>91.6666666666667</v>
      </c>
      <c r="E78">
        <v>60</v>
      </c>
      <c r="F78">
        <v>100</v>
      </c>
      <c r="G78">
        <v>100</v>
      </c>
      <c r="H78">
        <v>54.5454545454545</v>
      </c>
      <c r="I78">
        <v>54.5454545454545</v>
      </c>
      <c r="J78">
        <v>50</v>
      </c>
      <c r="K78">
        <v>52.3809523809523</v>
      </c>
      <c r="L78">
        <f t="shared" si="7"/>
        <v>721.471861471861</v>
      </c>
      <c r="M78">
        <f t="shared" si="8"/>
        <v>72.1471861471861</v>
      </c>
      <c r="N78">
        <f t="shared" si="9"/>
        <v>23.2278745644599</v>
      </c>
      <c r="O78">
        <f t="shared" si="10"/>
        <v>1.86419762418307</v>
      </c>
      <c r="P78">
        <f t="shared" si="11"/>
        <v>6.19273046219602</v>
      </c>
      <c r="Q78">
        <f t="shared" si="12"/>
        <v>28.3317435069376</v>
      </c>
      <c r="R78">
        <f t="shared" si="13"/>
        <v>25.7798090356988</v>
      </c>
    </row>
    <row r="79" spans="1:18">
      <c r="A79">
        <v>18231047</v>
      </c>
      <c r="B79">
        <v>100</v>
      </c>
      <c r="C79">
        <f>VLOOKUP(A79,'[1]exp2'!$D$1:$H$333,5,FALSE)</f>
        <v>58.3333333333333</v>
      </c>
      <c r="D79" s="1">
        <v>83.3333333333333</v>
      </c>
      <c r="E79">
        <v>100</v>
      </c>
      <c r="F79">
        <v>100</v>
      </c>
      <c r="G79">
        <v>100</v>
      </c>
      <c r="H79">
        <v>72.7272727272727</v>
      </c>
      <c r="I79">
        <v>54.5454545454545</v>
      </c>
      <c r="J79">
        <v>0</v>
      </c>
      <c r="K79">
        <v>0</v>
      </c>
      <c r="L79">
        <f t="shared" si="7"/>
        <v>668.939393939394</v>
      </c>
      <c r="M79">
        <f t="shared" si="8"/>
        <v>66.8939393939394</v>
      </c>
      <c r="N79">
        <f t="shared" si="9"/>
        <v>21.5365853658537</v>
      </c>
      <c r="O79">
        <f t="shared" si="10"/>
        <v>1.83183100837117</v>
      </c>
      <c r="P79">
        <f t="shared" si="11"/>
        <v>6.08521089179405</v>
      </c>
      <c r="Q79">
        <f t="shared" si="12"/>
        <v>27.8398414438331</v>
      </c>
      <c r="R79">
        <f t="shared" si="13"/>
        <v>24.6882134048434</v>
      </c>
    </row>
    <row r="80" spans="1:18">
      <c r="A80">
        <v>18231051</v>
      </c>
      <c r="B80">
        <v>100</v>
      </c>
      <c r="C80">
        <f>VLOOKUP(A80,'[1]exp2'!$D$1:$H$333,5,FALSE)</f>
        <v>100</v>
      </c>
      <c r="D80" s="1">
        <v>83.3333333333333</v>
      </c>
      <c r="E80">
        <v>60</v>
      </c>
      <c r="F80">
        <v>100</v>
      </c>
      <c r="G80">
        <v>70</v>
      </c>
      <c r="H80">
        <v>81.8181818181818</v>
      </c>
      <c r="I80">
        <v>54.5454545454545</v>
      </c>
      <c r="J80">
        <v>75</v>
      </c>
      <c r="K80">
        <v>61.9047619047619</v>
      </c>
      <c r="L80">
        <f t="shared" si="7"/>
        <v>786.601731601731</v>
      </c>
      <c r="M80">
        <f t="shared" si="8"/>
        <v>78.6601731601731</v>
      </c>
      <c r="N80">
        <f t="shared" si="9"/>
        <v>25.3247386759582</v>
      </c>
      <c r="O80">
        <f t="shared" si="10"/>
        <v>1.90124124611581</v>
      </c>
      <c r="P80">
        <f t="shared" si="11"/>
        <v>6.31578671063078</v>
      </c>
      <c r="Q80">
        <f t="shared" si="12"/>
        <v>28.8947258761627</v>
      </c>
      <c r="R80">
        <f t="shared" si="13"/>
        <v>27.1097322760605</v>
      </c>
    </row>
    <row r="81" spans="1:18">
      <c r="A81">
        <v>18231052</v>
      </c>
      <c r="B81">
        <v>100</v>
      </c>
      <c r="C81">
        <f>VLOOKUP(A81,'[1]exp2'!$D$1:$H$333,5,FALSE)</f>
        <v>50</v>
      </c>
      <c r="D81" s="1">
        <v>58.3333333333333</v>
      </c>
      <c r="E81">
        <v>100</v>
      </c>
      <c r="F81">
        <v>100</v>
      </c>
      <c r="G81">
        <v>70</v>
      </c>
      <c r="H81">
        <v>68.1818181818181</v>
      </c>
      <c r="I81">
        <v>100</v>
      </c>
      <c r="J81">
        <v>50</v>
      </c>
      <c r="K81">
        <v>47.6190476190476</v>
      </c>
      <c r="L81">
        <f t="shared" si="7"/>
        <v>744.134199134199</v>
      </c>
      <c r="M81">
        <f t="shared" si="8"/>
        <v>74.4134199134199</v>
      </c>
      <c r="N81">
        <f t="shared" si="9"/>
        <v>23.9574912891986</v>
      </c>
      <c r="O81">
        <f t="shared" si="10"/>
        <v>1.87744863599906</v>
      </c>
      <c r="P81">
        <f t="shared" si="11"/>
        <v>6.23674937063322</v>
      </c>
      <c r="Q81">
        <f t="shared" si="12"/>
        <v>28.5331300247122</v>
      </c>
      <c r="R81">
        <f t="shared" si="13"/>
        <v>26.2453106569554</v>
      </c>
    </row>
    <row r="82" spans="1:18">
      <c r="A82">
        <v>18231064</v>
      </c>
      <c r="B82">
        <v>0</v>
      </c>
      <c r="C82">
        <f>VLOOKUP(A82,'[1]exp2'!$D$1:$H$333,5,FALSE)</f>
        <v>58.3333333333333</v>
      </c>
      <c r="D82" s="1">
        <v>75</v>
      </c>
      <c r="E82">
        <v>100</v>
      </c>
      <c r="F82">
        <v>100</v>
      </c>
      <c r="G82">
        <v>100</v>
      </c>
      <c r="H82">
        <v>81.8181818181818</v>
      </c>
      <c r="I82">
        <v>54.5454545454545</v>
      </c>
      <c r="J82">
        <v>100</v>
      </c>
      <c r="K82">
        <v>61.9047619047619</v>
      </c>
      <c r="L82">
        <f t="shared" si="7"/>
        <v>731.601731601732</v>
      </c>
      <c r="M82">
        <f t="shared" si="8"/>
        <v>73.1601731601732</v>
      </c>
      <c r="N82">
        <f t="shared" si="9"/>
        <v>23.5540069686411</v>
      </c>
      <c r="O82">
        <f t="shared" si="10"/>
        <v>1.8701707351928</v>
      </c>
      <c r="P82">
        <f t="shared" si="11"/>
        <v>6.21257270747313</v>
      </c>
      <c r="Q82">
        <f t="shared" si="12"/>
        <v>28.4225217843428</v>
      </c>
      <c r="R82">
        <f t="shared" si="13"/>
        <v>25.988264376492</v>
      </c>
    </row>
    <row r="83" spans="1:18">
      <c r="A83">
        <v>18231070</v>
      </c>
      <c r="B83">
        <v>100</v>
      </c>
      <c r="C83">
        <f>VLOOKUP(A83,'[1]exp2'!$D$1:$H$333,5,FALSE)</f>
        <v>58.3333333333333</v>
      </c>
      <c r="D83" s="1">
        <v>83.3333333333333</v>
      </c>
      <c r="E83">
        <v>100</v>
      </c>
      <c r="F83">
        <v>100</v>
      </c>
      <c r="G83">
        <v>40</v>
      </c>
      <c r="H83">
        <v>68.1818181818181</v>
      </c>
      <c r="I83">
        <v>9.09090909090909</v>
      </c>
      <c r="J83">
        <v>100</v>
      </c>
      <c r="K83">
        <v>66.6666666666666</v>
      </c>
      <c r="L83">
        <f t="shared" si="7"/>
        <v>725.606060606061</v>
      </c>
      <c r="M83">
        <f t="shared" si="8"/>
        <v>72.560606060606</v>
      </c>
      <c r="N83">
        <f t="shared" si="9"/>
        <v>23.3609756097561</v>
      </c>
      <c r="O83">
        <f t="shared" si="10"/>
        <v>1.86664529870215</v>
      </c>
      <c r="P83">
        <f t="shared" si="11"/>
        <v>6.2008614609481</v>
      </c>
      <c r="Q83">
        <f t="shared" si="12"/>
        <v>28.3689428283848</v>
      </c>
      <c r="R83">
        <f t="shared" si="13"/>
        <v>25.8649592190705</v>
      </c>
    </row>
    <row r="84" spans="1:18">
      <c r="A84">
        <v>18231073</v>
      </c>
      <c r="B84">
        <v>0</v>
      </c>
      <c r="C84">
        <f>VLOOKUP(A84,'[1]exp2'!$D$1:$H$333,5,FALSE)</f>
        <v>58.3333333333333</v>
      </c>
      <c r="D84" s="1">
        <v>100</v>
      </c>
      <c r="E84">
        <v>100</v>
      </c>
      <c r="F84">
        <v>100</v>
      </c>
      <c r="G84">
        <v>0</v>
      </c>
      <c r="H84">
        <v>0</v>
      </c>
      <c r="I84">
        <v>0</v>
      </c>
      <c r="J84">
        <v>100</v>
      </c>
      <c r="K84">
        <v>57.1428571428571</v>
      </c>
      <c r="L84">
        <f t="shared" si="7"/>
        <v>515.47619047619</v>
      </c>
      <c r="M84">
        <f t="shared" si="8"/>
        <v>51.547619047619</v>
      </c>
      <c r="N84">
        <f t="shared" si="9"/>
        <v>16.595818815331</v>
      </c>
      <c r="O84">
        <f t="shared" si="10"/>
        <v>1.72055304276375</v>
      </c>
      <c r="P84">
        <f t="shared" si="11"/>
        <v>5.71555349150085</v>
      </c>
      <c r="Q84">
        <f t="shared" si="12"/>
        <v>26.1486587394538</v>
      </c>
      <c r="R84">
        <f t="shared" si="13"/>
        <v>21.3722387773924</v>
      </c>
    </row>
    <row r="85" spans="1:18">
      <c r="A85">
        <v>18231078</v>
      </c>
      <c r="B85">
        <v>100</v>
      </c>
      <c r="C85">
        <f>VLOOKUP(A85,'[1]exp2'!$D$1:$H$333,5,FALSE)</f>
        <v>58.3333333333333</v>
      </c>
      <c r="D85" s="1">
        <v>91.6666666666667</v>
      </c>
      <c r="E85">
        <v>100</v>
      </c>
      <c r="F85">
        <v>100</v>
      </c>
      <c r="G85">
        <v>40</v>
      </c>
      <c r="H85">
        <v>0</v>
      </c>
      <c r="I85">
        <v>100</v>
      </c>
      <c r="J85">
        <v>50</v>
      </c>
      <c r="K85">
        <v>66.6666666666666</v>
      </c>
      <c r="L85">
        <f t="shared" si="7"/>
        <v>706.666666666667</v>
      </c>
      <c r="M85">
        <f t="shared" si="8"/>
        <v>70.6666666666667</v>
      </c>
      <c r="N85">
        <f t="shared" si="9"/>
        <v>22.7512195121951</v>
      </c>
      <c r="O85">
        <f t="shared" si="10"/>
        <v>1.85531720519594</v>
      </c>
      <c r="P85">
        <f t="shared" si="11"/>
        <v>6.1632303488683</v>
      </c>
      <c r="Q85">
        <f t="shared" si="12"/>
        <v>28.1967804806395</v>
      </c>
      <c r="R85">
        <f t="shared" si="13"/>
        <v>25.4739999964173</v>
      </c>
    </row>
    <row r="86" spans="1:18">
      <c r="A86">
        <v>18231081</v>
      </c>
      <c r="B86">
        <v>100</v>
      </c>
      <c r="C86">
        <f>VLOOKUP(A86,'[1]exp2'!$D$1:$H$333,5,FALSE)</f>
        <v>58.3333333333333</v>
      </c>
      <c r="D86" s="1">
        <v>58.3333333333333</v>
      </c>
      <c r="E86">
        <v>100</v>
      </c>
      <c r="F86">
        <v>100</v>
      </c>
      <c r="G86">
        <v>100</v>
      </c>
      <c r="H86">
        <v>72.7272727272727</v>
      </c>
      <c r="I86">
        <v>9.09090909090909</v>
      </c>
      <c r="J86">
        <v>75</v>
      </c>
      <c r="K86">
        <v>57.1428571428571</v>
      </c>
      <c r="L86">
        <f t="shared" si="7"/>
        <v>730.627705627706</v>
      </c>
      <c r="M86">
        <f t="shared" si="8"/>
        <v>73.0627705627706</v>
      </c>
      <c r="N86">
        <f t="shared" si="9"/>
        <v>23.5226480836237</v>
      </c>
      <c r="O86">
        <f t="shared" si="10"/>
        <v>1.8695999542381</v>
      </c>
      <c r="P86">
        <f t="shared" si="11"/>
        <v>6.21067661418366</v>
      </c>
      <c r="Q86">
        <f t="shared" si="12"/>
        <v>28.4138471570406</v>
      </c>
      <c r="R86">
        <f t="shared" si="13"/>
        <v>25.9682476203322</v>
      </c>
    </row>
    <row r="87" spans="1:18">
      <c r="A87">
        <v>18231085</v>
      </c>
      <c r="B87">
        <v>0</v>
      </c>
      <c r="C87">
        <f>VLOOKUP(A87,'[1]exp2'!$D$1:$H$333,5,FALSE)</f>
        <v>58.3333333333333</v>
      </c>
      <c r="D87" s="1">
        <v>75</v>
      </c>
      <c r="E87">
        <v>100</v>
      </c>
      <c r="F87">
        <v>60</v>
      </c>
      <c r="G87">
        <v>0</v>
      </c>
      <c r="H87">
        <v>0</v>
      </c>
      <c r="I87">
        <v>9.09090909090909</v>
      </c>
      <c r="J87">
        <v>50</v>
      </c>
      <c r="K87">
        <v>57.1428571428571</v>
      </c>
      <c r="L87">
        <f t="shared" si="7"/>
        <v>409.567099567099</v>
      </c>
      <c r="M87">
        <f t="shared" si="8"/>
        <v>40.95670995671</v>
      </c>
      <c r="N87">
        <f t="shared" si="9"/>
        <v>13.18606271777</v>
      </c>
      <c r="O87">
        <f t="shared" si="10"/>
        <v>1.62280142557332</v>
      </c>
      <c r="P87">
        <f t="shared" si="11"/>
        <v>5.39082964803529</v>
      </c>
      <c r="Q87">
        <f t="shared" si="12"/>
        <v>24.663047069478</v>
      </c>
      <c r="R87">
        <f t="shared" si="13"/>
        <v>18.924554893624</v>
      </c>
    </row>
    <row r="88" spans="1:18">
      <c r="A88">
        <v>18231091</v>
      </c>
      <c r="B88">
        <v>0</v>
      </c>
      <c r="C88">
        <f>VLOOKUP(A88,'[1]exp2'!$D$1:$H$333,5,FALSE)</f>
        <v>41.6666666666667</v>
      </c>
      <c r="D88" s="1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75</v>
      </c>
      <c r="K88">
        <v>52.3809523809523</v>
      </c>
      <c r="L88">
        <f t="shared" si="7"/>
        <v>169.047619047619</v>
      </c>
      <c r="M88">
        <f t="shared" si="8"/>
        <v>16.9047619047619</v>
      </c>
      <c r="N88">
        <f t="shared" si="9"/>
        <v>5.44250871080139</v>
      </c>
      <c r="O88">
        <f t="shared" si="10"/>
        <v>1.25296855019374</v>
      </c>
      <c r="P88">
        <f t="shared" si="11"/>
        <v>4.16227142889888</v>
      </c>
      <c r="Q88">
        <f t="shared" si="12"/>
        <v>19.0423928910997</v>
      </c>
      <c r="R88">
        <f t="shared" si="13"/>
        <v>12.2424508009505</v>
      </c>
    </row>
    <row r="89" spans="1:18">
      <c r="A89">
        <v>18231094</v>
      </c>
      <c r="B89">
        <v>100</v>
      </c>
      <c r="C89">
        <f>VLOOKUP(A89,'[1]exp2'!$D$1:$H$333,5,FALSE)</f>
        <v>58.3333333333333</v>
      </c>
      <c r="D89" s="1">
        <v>83.3333333333333</v>
      </c>
      <c r="E89">
        <v>100</v>
      </c>
      <c r="F89">
        <v>100</v>
      </c>
      <c r="G89">
        <v>100</v>
      </c>
      <c r="H89">
        <v>77.2727272727272</v>
      </c>
      <c r="I89">
        <v>9.09090909090909</v>
      </c>
      <c r="J89">
        <v>100</v>
      </c>
      <c r="K89">
        <v>0</v>
      </c>
      <c r="L89">
        <f t="shared" si="7"/>
        <v>728.030303030303</v>
      </c>
      <c r="M89">
        <f t="shared" si="8"/>
        <v>72.8030303030303</v>
      </c>
      <c r="N89">
        <f t="shared" si="9"/>
        <v>23.4390243902439</v>
      </c>
      <c r="O89">
        <f t="shared" si="10"/>
        <v>1.8680741940299</v>
      </c>
      <c r="P89">
        <f t="shared" si="11"/>
        <v>6.20560814848199</v>
      </c>
      <c r="Q89">
        <f t="shared" si="12"/>
        <v>28.3906589251113</v>
      </c>
      <c r="R89">
        <f t="shared" si="13"/>
        <v>25.9148416576776</v>
      </c>
    </row>
    <row r="90" spans="1:18">
      <c r="A90">
        <v>18231096</v>
      </c>
      <c r="B90">
        <v>0</v>
      </c>
      <c r="C90">
        <f>VLOOKUP(A90,'[1]exp2'!$D$1:$H$333,5,FALSE)</f>
        <v>58.3333333333333</v>
      </c>
      <c r="D90" s="1">
        <v>58.3333333333333</v>
      </c>
      <c r="E90">
        <v>100</v>
      </c>
      <c r="F90">
        <v>100</v>
      </c>
      <c r="G90">
        <v>40</v>
      </c>
      <c r="H90">
        <v>72.7272727272727</v>
      </c>
      <c r="I90">
        <v>9.09090909090909</v>
      </c>
      <c r="J90">
        <v>50</v>
      </c>
      <c r="K90">
        <v>61.9047619047619</v>
      </c>
      <c r="L90">
        <f t="shared" si="7"/>
        <v>550.38961038961</v>
      </c>
      <c r="M90">
        <f t="shared" si="8"/>
        <v>55.038961038961</v>
      </c>
      <c r="N90">
        <f t="shared" si="9"/>
        <v>17.7198606271777</v>
      </c>
      <c r="O90">
        <f t="shared" si="10"/>
        <v>1.74849007487875</v>
      </c>
      <c r="P90">
        <f t="shared" si="11"/>
        <v>5.80835830337142</v>
      </c>
      <c r="Q90">
        <f t="shared" si="12"/>
        <v>26.5732407783747</v>
      </c>
      <c r="R90">
        <f t="shared" si="13"/>
        <v>22.1465507027762</v>
      </c>
    </row>
    <row r="91" spans="1:18">
      <c r="A91">
        <v>18231098</v>
      </c>
      <c r="B91">
        <v>100</v>
      </c>
      <c r="C91">
        <f>VLOOKUP(A91,'[1]exp2'!$D$1:$H$333,5,FALSE)</f>
        <v>100</v>
      </c>
      <c r="D91" s="1">
        <v>0</v>
      </c>
      <c r="E91">
        <v>100</v>
      </c>
      <c r="F91">
        <v>100</v>
      </c>
      <c r="G91">
        <v>40</v>
      </c>
      <c r="H91">
        <v>0</v>
      </c>
      <c r="I91">
        <v>0</v>
      </c>
      <c r="J91">
        <v>50</v>
      </c>
      <c r="K91">
        <v>52.3809523809523</v>
      </c>
      <c r="L91">
        <f t="shared" si="7"/>
        <v>542.380952380952</v>
      </c>
      <c r="M91">
        <f t="shared" si="8"/>
        <v>54.2380952380952</v>
      </c>
      <c r="N91">
        <f t="shared" si="9"/>
        <v>17.4620209059233</v>
      </c>
      <c r="O91">
        <f t="shared" si="10"/>
        <v>1.742238694493</v>
      </c>
      <c r="P91">
        <f t="shared" si="11"/>
        <v>5.78759166723617</v>
      </c>
      <c r="Q91">
        <f t="shared" si="12"/>
        <v>26.4782334125484</v>
      </c>
      <c r="R91">
        <f t="shared" si="13"/>
        <v>21.9701271592358</v>
      </c>
    </row>
    <row r="92" spans="1:18">
      <c r="A92">
        <v>18231102</v>
      </c>
      <c r="B92">
        <v>0</v>
      </c>
      <c r="C92">
        <f>VLOOKUP(A92,'[1]exp2'!$D$1:$H$333,5,FALSE)</f>
        <v>0</v>
      </c>
      <c r="D92" s="1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7"/>
        <v>0</v>
      </c>
      <c r="M92">
        <f t="shared" si="8"/>
        <v>0</v>
      </c>
      <c r="N92">
        <f t="shared" si="9"/>
        <v>0</v>
      </c>
      <c r="O92">
        <f t="shared" si="10"/>
        <v>0</v>
      </c>
      <c r="P92">
        <f t="shared" si="11"/>
        <v>0</v>
      </c>
      <c r="Q92">
        <f t="shared" si="12"/>
        <v>0</v>
      </c>
      <c r="R92">
        <f t="shared" si="13"/>
        <v>0</v>
      </c>
    </row>
    <row r="93" spans="1:18">
      <c r="A93">
        <v>18231106</v>
      </c>
      <c r="B93">
        <v>100</v>
      </c>
      <c r="C93">
        <f>VLOOKUP(A93,'[1]exp2'!$D$1:$H$333,5,FALSE)</f>
        <v>58.3333333333333</v>
      </c>
      <c r="D93" s="1">
        <v>66.6666666666667</v>
      </c>
      <c r="E93">
        <v>100</v>
      </c>
      <c r="F93">
        <v>100</v>
      </c>
      <c r="G93">
        <v>0</v>
      </c>
      <c r="H93">
        <v>68.1818181818181</v>
      </c>
      <c r="I93">
        <v>9.09090909090909</v>
      </c>
      <c r="J93">
        <v>75</v>
      </c>
      <c r="K93">
        <v>61.9047619047619</v>
      </c>
      <c r="L93">
        <f t="shared" si="7"/>
        <v>639.177489177489</v>
      </c>
      <c r="M93">
        <f t="shared" si="8"/>
        <v>63.9177489177489</v>
      </c>
      <c r="N93">
        <f t="shared" si="9"/>
        <v>20.5783972125436</v>
      </c>
      <c r="O93">
        <f t="shared" si="10"/>
        <v>1.81236345185737</v>
      </c>
      <c r="P93">
        <f t="shared" si="11"/>
        <v>6.02054106887203</v>
      </c>
      <c r="Q93">
        <f t="shared" si="12"/>
        <v>27.5439769868136</v>
      </c>
      <c r="R93">
        <f t="shared" si="13"/>
        <v>24.0611870996786</v>
      </c>
    </row>
    <row r="94" spans="1:18">
      <c r="A94">
        <v>18231111</v>
      </c>
      <c r="B94">
        <v>100</v>
      </c>
      <c r="C94">
        <f>VLOOKUP(A94,'[1]exp2'!$D$1:$H$333,5,FALSE)</f>
        <v>58.3333333333333</v>
      </c>
      <c r="D94" s="1">
        <v>83.3333333333333</v>
      </c>
      <c r="E94">
        <v>100</v>
      </c>
      <c r="F94">
        <v>100</v>
      </c>
      <c r="G94">
        <v>100</v>
      </c>
      <c r="H94">
        <v>72.7272727272727</v>
      </c>
      <c r="I94">
        <v>0</v>
      </c>
      <c r="J94">
        <v>75</v>
      </c>
      <c r="K94">
        <v>52.3809523809523</v>
      </c>
      <c r="L94">
        <f t="shared" si="7"/>
        <v>741.774891774892</v>
      </c>
      <c r="M94">
        <f t="shared" si="8"/>
        <v>74.1774891774892</v>
      </c>
      <c r="N94">
        <f t="shared" si="9"/>
        <v>23.8815331010453</v>
      </c>
      <c r="O94">
        <f t="shared" si="10"/>
        <v>1.87608781679452</v>
      </c>
      <c r="P94">
        <f t="shared" si="11"/>
        <v>6.2322288270856</v>
      </c>
      <c r="Q94">
        <f t="shared" si="12"/>
        <v>28.5124485367829</v>
      </c>
      <c r="R94">
        <f t="shared" si="13"/>
        <v>26.1969908189141</v>
      </c>
    </row>
    <row r="95" spans="1:18">
      <c r="A95">
        <v>18231115</v>
      </c>
      <c r="B95">
        <v>57.1428571428571</v>
      </c>
      <c r="C95">
        <f>VLOOKUP(A95,'[1]exp2'!$D$1:$H$333,5,FALSE)</f>
        <v>100</v>
      </c>
      <c r="D95" s="1">
        <v>75</v>
      </c>
      <c r="E95">
        <v>100</v>
      </c>
      <c r="F95">
        <v>100</v>
      </c>
      <c r="G95">
        <v>100</v>
      </c>
      <c r="H95">
        <v>63.6363636363636</v>
      </c>
      <c r="I95">
        <v>9.09090909090909</v>
      </c>
      <c r="J95">
        <v>50</v>
      </c>
      <c r="K95">
        <v>0</v>
      </c>
      <c r="L95">
        <f t="shared" si="7"/>
        <v>654.87012987013</v>
      </c>
      <c r="M95">
        <f t="shared" si="8"/>
        <v>65.487012987013</v>
      </c>
      <c r="N95">
        <f t="shared" si="9"/>
        <v>21.0836236933798</v>
      </c>
      <c r="O95">
        <f t="shared" si="10"/>
        <v>1.82273682216184</v>
      </c>
      <c r="P95">
        <f t="shared" si="11"/>
        <v>6.05500065912512</v>
      </c>
      <c r="Q95">
        <f t="shared" si="12"/>
        <v>27.7016296213606</v>
      </c>
      <c r="R95">
        <f t="shared" si="13"/>
        <v>24.3926266573702</v>
      </c>
    </row>
    <row r="96" spans="1:18">
      <c r="A96">
        <v>18231121</v>
      </c>
      <c r="B96">
        <v>0</v>
      </c>
      <c r="C96">
        <f>VLOOKUP(A96,'[1]exp2'!$D$1:$H$333,5,FALSE)</f>
        <v>100</v>
      </c>
      <c r="D96" s="1">
        <v>50</v>
      </c>
      <c r="E96">
        <v>100</v>
      </c>
      <c r="F96">
        <v>100</v>
      </c>
      <c r="G96">
        <v>100</v>
      </c>
      <c r="H96">
        <v>0</v>
      </c>
      <c r="I96">
        <v>0</v>
      </c>
      <c r="J96">
        <v>25</v>
      </c>
      <c r="K96">
        <v>0</v>
      </c>
      <c r="L96">
        <f t="shared" si="7"/>
        <v>475</v>
      </c>
      <c r="M96">
        <f t="shared" si="8"/>
        <v>47.5</v>
      </c>
      <c r="N96">
        <f t="shared" si="9"/>
        <v>15.2926829268293</v>
      </c>
      <c r="O96">
        <f t="shared" si="10"/>
        <v>1.68574173860226</v>
      </c>
      <c r="P96">
        <f t="shared" si="11"/>
        <v>5.59991284218713</v>
      </c>
      <c r="Q96">
        <f t="shared" si="12"/>
        <v>25.6196027381742</v>
      </c>
      <c r="R96">
        <f t="shared" si="13"/>
        <v>20.4561428325017</v>
      </c>
    </row>
    <row r="97" spans="1:18">
      <c r="A97">
        <v>18231122</v>
      </c>
      <c r="B97">
        <v>50</v>
      </c>
      <c r="C97">
        <f>VLOOKUP(A97,'[1]exp2'!$D$1:$H$333,5,FALSE)</f>
        <v>100</v>
      </c>
      <c r="D97" s="1">
        <v>0</v>
      </c>
      <c r="E97">
        <v>100</v>
      </c>
      <c r="F97">
        <v>100</v>
      </c>
      <c r="G97">
        <v>100</v>
      </c>
      <c r="H97">
        <v>81.8181818181818</v>
      </c>
      <c r="I97">
        <v>100</v>
      </c>
      <c r="J97">
        <v>50</v>
      </c>
      <c r="K97">
        <v>57.1428571428571</v>
      </c>
      <c r="L97">
        <f t="shared" si="7"/>
        <v>738.961038961039</v>
      </c>
      <c r="M97">
        <f t="shared" si="8"/>
        <v>73.8961038961039</v>
      </c>
      <c r="N97">
        <f t="shared" si="9"/>
        <v>23.7909407665505</v>
      </c>
      <c r="O97">
        <f t="shared" si="10"/>
        <v>1.87445922623842</v>
      </c>
      <c r="P97">
        <f t="shared" si="11"/>
        <v>6.22681876636222</v>
      </c>
      <c r="Q97">
        <f t="shared" si="12"/>
        <v>28.4876975075386</v>
      </c>
      <c r="R97">
        <f t="shared" si="13"/>
        <v>26.1393191370446</v>
      </c>
    </row>
    <row r="98" spans="1:18">
      <c r="A98">
        <v>18231125</v>
      </c>
      <c r="B98">
        <v>100</v>
      </c>
      <c r="C98">
        <f>VLOOKUP(A98,'[1]exp2'!$D$1:$H$333,5,FALSE)</f>
        <v>58.3333333333333</v>
      </c>
      <c r="D98" s="1">
        <v>0</v>
      </c>
      <c r="E98">
        <v>100</v>
      </c>
      <c r="F98">
        <v>100</v>
      </c>
      <c r="G98">
        <v>70</v>
      </c>
      <c r="H98">
        <v>0</v>
      </c>
      <c r="I98">
        <v>100</v>
      </c>
      <c r="J98">
        <v>75</v>
      </c>
      <c r="K98">
        <v>42.8571428571428</v>
      </c>
      <c r="L98">
        <f t="shared" si="7"/>
        <v>646.190476190476</v>
      </c>
      <c r="M98">
        <f t="shared" si="8"/>
        <v>64.6190476190476</v>
      </c>
      <c r="N98">
        <f t="shared" si="9"/>
        <v>20.804181184669</v>
      </c>
      <c r="O98">
        <f t="shared" si="10"/>
        <v>1.81702992283769</v>
      </c>
      <c r="P98">
        <f t="shared" si="11"/>
        <v>6.03604274992553</v>
      </c>
      <c r="Q98">
        <f t="shared" si="12"/>
        <v>27.6148971817446</v>
      </c>
      <c r="R98">
        <f t="shared" si="13"/>
        <v>24.2095391832068</v>
      </c>
    </row>
    <row r="99" spans="1:18">
      <c r="A99">
        <v>18231133</v>
      </c>
      <c r="B99">
        <v>0</v>
      </c>
      <c r="C99">
        <f>VLOOKUP(A99,'[1]exp2'!$D$1:$H$333,5,FALSE)</f>
        <v>0</v>
      </c>
      <c r="D99" s="1">
        <v>50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7"/>
        <v>50</v>
      </c>
      <c r="M99">
        <f t="shared" si="8"/>
        <v>5</v>
      </c>
      <c r="N99">
        <f t="shared" si="9"/>
        <v>1.60975609756098</v>
      </c>
      <c r="O99">
        <f t="shared" si="10"/>
        <v>0.778151250383644</v>
      </c>
      <c r="P99">
        <f t="shared" si="11"/>
        <v>2.58496250072116</v>
      </c>
      <c r="Q99">
        <f t="shared" si="12"/>
        <v>11.8262041263642</v>
      </c>
      <c r="R99">
        <f t="shared" si="13"/>
        <v>6.71798011196259</v>
      </c>
    </row>
    <row r="100" spans="1:18">
      <c r="A100">
        <v>18231136</v>
      </c>
      <c r="B100">
        <v>0</v>
      </c>
      <c r="C100">
        <f>VLOOKUP(A100,'[1]exp2'!$D$1:$H$333,5,FALSE)</f>
        <v>0</v>
      </c>
      <c r="D100" s="1">
        <v>50</v>
      </c>
      <c r="E100">
        <v>100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7"/>
        <v>150</v>
      </c>
      <c r="M100">
        <f t="shared" si="8"/>
        <v>15</v>
      </c>
      <c r="N100">
        <f t="shared" si="9"/>
        <v>4.82926829268293</v>
      </c>
      <c r="O100">
        <f t="shared" si="10"/>
        <v>1.20411998265592</v>
      </c>
      <c r="P100">
        <f t="shared" si="11"/>
        <v>4</v>
      </c>
      <c r="Q100">
        <f t="shared" si="12"/>
        <v>18.3000010608508</v>
      </c>
      <c r="R100">
        <f t="shared" si="13"/>
        <v>11.5646346767669</v>
      </c>
    </row>
    <row r="101" spans="1:18">
      <c r="A101">
        <v>18231143</v>
      </c>
      <c r="B101">
        <v>100</v>
      </c>
      <c r="C101">
        <f>VLOOKUP(A101,'[1]exp2'!$D$1:$H$333,5,FALSE)</f>
        <v>58.3333333333333</v>
      </c>
      <c r="D101" s="1">
        <v>0</v>
      </c>
      <c r="E101">
        <v>100</v>
      </c>
      <c r="F101">
        <v>100</v>
      </c>
      <c r="G101">
        <v>70</v>
      </c>
      <c r="H101">
        <v>0</v>
      </c>
      <c r="I101">
        <v>9.09090909090909</v>
      </c>
      <c r="J101">
        <v>75</v>
      </c>
      <c r="K101">
        <v>0</v>
      </c>
      <c r="L101">
        <f t="shared" si="7"/>
        <v>512.424242424242</v>
      </c>
      <c r="M101">
        <f t="shared" si="8"/>
        <v>51.2424242424242</v>
      </c>
      <c r="N101">
        <f t="shared" si="9"/>
        <v>16.4975609756098</v>
      </c>
      <c r="O101">
        <f t="shared" si="10"/>
        <v>1.71802332161081</v>
      </c>
      <c r="P101">
        <f t="shared" si="11"/>
        <v>5.70714993973064</v>
      </c>
      <c r="Q101">
        <f t="shared" si="12"/>
        <v>26.1102124878764</v>
      </c>
      <c r="R101">
        <f t="shared" si="13"/>
        <v>21.3038867317431</v>
      </c>
    </row>
    <row r="102" spans="1:18">
      <c r="A102">
        <v>18231156</v>
      </c>
      <c r="B102">
        <v>50</v>
      </c>
      <c r="C102">
        <f>VLOOKUP(A102,'[1]exp2'!$D$1:$H$333,5,FALSE)</f>
        <v>100</v>
      </c>
      <c r="D102" s="1">
        <v>75</v>
      </c>
      <c r="E102">
        <v>100</v>
      </c>
      <c r="F102">
        <v>100</v>
      </c>
      <c r="G102">
        <v>100</v>
      </c>
      <c r="H102">
        <v>63.6363636363636</v>
      </c>
      <c r="I102">
        <v>54.5454545454545</v>
      </c>
      <c r="J102">
        <v>50</v>
      </c>
      <c r="K102">
        <v>61.9047619047619</v>
      </c>
      <c r="L102">
        <f t="shared" si="7"/>
        <v>755.08658008658</v>
      </c>
      <c r="M102">
        <f t="shared" si="8"/>
        <v>75.508658008658</v>
      </c>
      <c r="N102">
        <f t="shared" si="9"/>
        <v>24.3101045296167</v>
      </c>
      <c r="O102">
        <f t="shared" si="10"/>
        <v>1.88371058433821</v>
      </c>
      <c r="P102">
        <f t="shared" si="11"/>
        <v>6.25755111274979</v>
      </c>
      <c r="Q102">
        <f t="shared" si="12"/>
        <v>28.6282980004124</v>
      </c>
      <c r="R102">
        <f t="shared" si="13"/>
        <v>26.4692012650146</v>
      </c>
    </row>
    <row r="103" spans="1:18">
      <c r="A103">
        <v>18231161</v>
      </c>
      <c r="B103">
        <v>0</v>
      </c>
      <c r="C103">
        <f>VLOOKUP(A103,'[1]exp2'!$D$1:$H$333,5,FALSE)</f>
        <v>0</v>
      </c>
      <c r="D103" s="1">
        <v>66.6666666666667</v>
      </c>
      <c r="E103">
        <v>60</v>
      </c>
      <c r="F103">
        <v>0</v>
      </c>
      <c r="G103">
        <v>40</v>
      </c>
      <c r="H103">
        <v>0</v>
      </c>
      <c r="I103">
        <v>0</v>
      </c>
      <c r="J103">
        <v>25</v>
      </c>
      <c r="K103">
        <v>42.8571428571428</v>
      </c>
      <c r="L103">
        <f t="shared" si="7"/>
        <v>234.523809523809</v>
      </c>
      <c r="M103">
        <f t="shared" si="8"/>
        <v>23.4523809523809</v>
      </c>
      <c r="N103">
        <f t="shared" si="9"/>
        <v>7.55052264808362</v>
      </c>
      <c r="O103">
        <f t="shared" si="10"/>
        <v>1.38832115319938</v>
      </c>
      <c r="P103">
        <f t="shared" si="11"/>
        <v>4.61190304353943</v>
      </c>
      <c r="Q103">
        <f t="shared" si="12"/>
        <v>21.0994576473282</v>
      </c>
      <c r="R103">
        <f t="shared" si="13"/>
        <v>14.3249901477059</v>
      </c>
    </row>
    <row r="104" spans="1:18">
      <c r="A104">
        <v>18231165</v>
      </c>
      <c r="B104">
        <v>100</v>
      </c>
      <c r="C104">
        <f>VLOOKUP(A104,'[1]exp2'!$D$1:$H$333,5,FALSE)</f>
        <v>58.3333333333333</v>
      </c>
      <c r="D104" s="1">
        <v>41.6666666666667</v>
      </c>
      <c r="E104">
        <v>100</v>
      </c>
      <c r="F104">
        <v>60</v>
      </c>
      <c r="G104">
        <v>70</v>
      </c>
      <c r="H104">
        <v>45.4545454545454</v>
      </c>
      <c r="I104">
        <v>54.5454545454545</v>
      </c>
      <c r="J104">
        <v>50</v>
      </c>
      <c r="K104">
        <v>52.3809523809523</v>
      </c>
      <c r="L104">
        <f t="shared" si="7"/>
        <v>632.380952380952</v>
      </c>
      <c r="M104">
        <f t="shared" si="8"/>
        <v>63.2380952380952</v>
      </c>
      <c r="N104">
        <f t="shared" si="9"/>
        <v>20.3595818815331</v>
      </c>
      <c r="O104">
        <f t="shared" si="10"/>
        <v>1.80779265493798</v>
      </c>
      <c r="P104">
        <f t="shared" si="11"/>
        <v>6.00535721016951</v>
      </c>
      <c r="Q104">
        <f t="shared" si="12"/>
        <v>27.4745108292226</v>
      </c>
      <c r="R104">
        <f t="shared" si="13"/>
        <v>23.9170463553778</v>
      </c>
    </row>
    <row r="105" spans="1:18">
      <c r="A105">
        <v>18231169</v>
      </c>
      <c r="B105">
        <v>100</v>
      </c>
      <c r="C105">
        <f>VLOOKUP(A105,'[1]exp2'!$D$1:$H$333,5,FALSE)</f>
        <v>58.3333333333333</v>
      </c>
      <c r="D105" s="1">
        <v>66.6666666666667</v>
      </c>
      <c r="E105">
        <v>100</v>
      </c>
      <c r="F105">
        <v>100</v>
      </c>
      <c r="G105">
        <v>100</v>
      </c>
      <c r="H105">
        <v>0</v>
      </c>
      <c r="I105">
        <v>100</v>
      </c>
      <c r="J105">
        <v>50</v>
      </c>
      <c r="K105">
        <v>42.8571428571428</v>
      </c>
      <c r="L105">
        <f t="shared" si="7"/>
        <v>717.857142857143</v>
      </c>
      <c r="M105">
        <f t="shared" si="8"/>
        <v>71.7857142857143</v>
      </c>
      <c r="N105">
        <f t="shared" si="9"/>
        <v>23.1114982578397</v>
      </c>
      <c r="O105">
        <f t="shared" si="10"/>
        <v>1.86204614832819</v>
      </c>
      <c r="P105">
        <f t="shared" si="11"/>
        <v>6.18558341410821</v>
      </c>
      <c r="Q105">
        <f t="shared" si="12"/>
        <v>28.2990457600404</v>
      </c>
      <c r="R105">
        <f t="shared" si="13"/>
        <v>25.7052720089401</v>
      </c>
    </row>
    <row r="106" spans="1:18">
      <c r="A106">
        <v>18231174</v>
      </c>
      <c r="B106">
        <v>100</v>
      </c>
      <c r="C106">
        <f>VLOOKUP(A106,'[1]exp2'!$D$1:$H$333,5,FALSE)</f>
        <v>58.3333333333333</v>
      </c>
      <c r="D106" s="1">
        <v>91.6666666666667</v>
      </c>
      <c r="E106">
        <v>60</v>
      </c>
      <c r="F106">
        <v>100</v>
      </c>
      <c r="G106">
        <v>100</v>
      </c>
      <c r="H106">
        <v>40.9090909090909</v>
      </c>
      <c r="I106">
        <v>54.5454545454545</v>
      </c>
      <c r="J106">
        <v>75</v>
      </c>
      <c r="K106">
        <v>76.1904761904761</v>
      </c>
      <c r="L106">
        <f t="shared" si="7"/>
        <v>756.645021645022</v>
      </c>
      <c r="M106">
        <f t="shared" si="8"/>
        <v>75.6645021645022</v>
      </c>
      <c r="N106">
        <f t="shared" si="9"/>
        <v>24.3602787456446</v>
      </c>
      <c r="O106">
        <f t="shared" si="10"/>
        <v>1.88459431984642</v>
      </c>
      <c r="P106">
        <f t="shared" si="11"/>
        <v>6.26048681856295</v>
      </c>
      <c r="Q106">
        <f t="shared" si="12"/>
        <v>28.6417288552862</v>
      </c>
      <c r="R106">
        <f t="shared" si="13"/>
        <v>26.5010038004654</v>
      </c>
    </row>
    <row r="107" spans="1:18">
      <c r="A107">
        <v>18231194</v>
      </c>
      <c r="B107">
        <v>100</v>
      </c>
      <c r="C107">
        <f>VLOOKUP(A107,'[1]exp2'!$D$1:$H$333,5,FALSE)</f>
        <v>91.6666666666667</v>
      </c>
      <c r="D107" s="1">
        <v>58.3333333333333</v>
      </c>
      <c r="E107">
        <v>100</v>
      </c>
      <c r="F107">
        <v>100</v>
      </c>
      <c r="G107">
        <v>100</v>
      </c>
      <c r="H107">
        <v>50</v>
      </c>
      <c r="I107">
        <v>0</v>
      </c>
      <c r="J107">
        <v>0</v>
      </c>
      <c r="K107">
        <v>0</v>
      </c>
      <c r="L107">
        <f t="shared" si="7"/>
        <v>600</v>
      </c>
      <c r="M107">
        <f t="shared" si="8"/>
        <v>60</v>
      </c>
      <c r="N107">
        <f t="shared" si="9"/>
        <v>19.3170731707317</v>
      </c>
      <c r="O107">
        <f t="shared" si="10"/>
        <v>1.78532983501077</v>
      </c>
      <c r="P107">
        <f t="shared" si="11"/>
        <v>5.93073733756289</v>
      </c>
      <c r="Q107">
        <f t="shared" si="12"/>
        <v>27.1331248922571</v>
      </c>
      <c r="R107">
        <f t="shared" si="13"/>
        <v>23.2250990314944</v>
      </c>
    </row>
    <row r="108" spans="1:18">
      <c r="A108">
        <v>18231199</v>
      </c>
      <c r="B108">
        <v>0</v>
      </c>
      <c r="C108">
        <f>VLOOKUP(A108,'[1]exp2'!$D$1:$H$333,5,FALSE)</f>
        <v>0</v>
      </c>
      <c r="D108" s="1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7"/>
        <v>0</v>
      </c>
      <c r="M108">
        <f t="shared" si="8"/>
        <v>0</v>
      </c>
      <c r="N108">
        <f t="shared" si="9"/>
        <v>0</v>
      </c>
      <c r="O108">
        <f t="shared" si="10"/>
        <v>0</v>
      </c>
      <c r="P108">
        <f t="shared" si="11"/>
        <v>0</v>
      </c>
      <c r="Q108">
        <f t="shared" si="12"/>
        <v>0</v>
      </c>
      <c r="R108">
        <f t="shared" si="13"/>
        <v>0</v>
      </c>
    </row>
    <row r="109" spans="1:18">
      <c r="A109">
        <v>18231208</v>
      </c>
      <c r="B109">
        <v>0</v>
      </c>
      <c r="C109">
        <f>VLOOKUP(A109,'[1]exp2'!$D$1:$H$333,5,FALSE)</f>
        <v>100</v>
      </c>
      <c r="D109" s="1">
        <v>75</v>
      </c>
      <c r="E109">
        <v>60</v>
      </c>
      <c r="F109">
        <v>100</v>
      </c>
      <c r="G109">
        <v>0</v>
      </c>
      <c r="H109">
        <v>0</v>
      </c>
      <c r="I109">
        <v>54.5454545454545</v>
      </c>
      <c r="J109">
        <v>0</v>
      </c>
      <c r="K109">
        <v>0</v>
      </c>
      <c r="L109">
        <f t="shared" si="7"/>
        <v>389.545454545455</v>
      </c>
      <c r="M109">
        <f t="shared" si="8"/>
        <v>38.9545454545455</v>
      </c>
      <c r="N109">
        <f t="shared" si="9"/>
        <v>12.5414634146341</v>
      </c>
      <c r="O109">
        <f t="shared" si="10"/>
        <v>1.60156619425157</v>
      </c>
      <c r="P109">
        <f t="shared" si="11"/>
        <v>5.32028773650611</v>
      </c>
      <c r="Q109">
        <f t="shared" si="12"/>
        <v>24.3403178055234</v>
      </c>
      <c r="R109">
        <f t="shared" si="13"/>
        <v>18.4408906100787</v>
      </c>
    </row>
    <row r="110" spans="1:18">
      <c r="A110">
        <v>18231210</v>
      </c>
      <c r="B110">
        <v>100</v>
      </c>
      <c r="C110">
        <f>VLOOKUP(A110,'[1]exp2'!$D$1:$H$333,5,FALSE)</f>
        <v>8.33333333333333</v>
      </c>
      <c r="D110" s="1">
        <v>0</v>
      </c>
      <c r="E110">
        <v>100</v>
      </c>
      <c r="F110">
        <v>100</v>
      </c>
      <c r="G110">
        <v>100</v>
      </c>
      <c r="H110">
        <v>0</v>
      </c>
      <c r="I110">
        <v>100</v>
      </c>
      <c r="J110">
        <v>50</v>
      </c>
      <c r="K110">
        <v>61.9047619047619</v>
      </c>
      <c r="L110">
        <f t="shared" si="7"/>
        <v>620.238095238095</v>
      </c>
      <c r="M110">
        <f t="shared" si="8"/>
        <v>62.0238095238095</v>
      </c>
      <c r="N110">
        <f t="shared" si="9"/>
        <v>19.9686411149826</v>
      </c>
      <c r="O110">
        <f t="shared" si="10"/>
        <v>1.79950465090345</v>
      </c>
      <c r="P110">
        <f t="shared" si="11"/>
        <v>5.97782505671664</v>
      </c>
      <c r="Q110">
        <f t="shared" si="12"/>
        <v>27.3485512198738</v>
      </c>
      <c r="R110">
        <f t="shared" si="13"/>
        <v>23.6585961674282</v>
      </c>
    </row>
    <row r="111" spans="1:18">
      <c r="A111">
        <v>18231212</v>
      </c>
      <c r="B111">
        <v>0</v>
      </c>
      <c r="C111">
        <f>VLOOKUP(A111,'[1]exp2'!$D$1:$H$333,5,FALSE)</f>
        <v>58.3333333333333</v>
      </c>
      <c r="D111" s="1">
        <v>83.3333333333333</v>
      </c>
      <c r="E111">
        <v>60</v>
      </c>
      <c r="F111">
        <v>100</v>
      </c>
      <c r="G111">
        <v>100</v>
      </c>
      <c r="H111">
        <v>0</v>
      </c>
      <c r="I111">
        <v>100</v>
      </c>
      <c r="J111">
        <v>50</v>
      </c>
      <c r="K111">
        <v>71.4285714285714</v>
      </c>
      <c r="L111">
        <f t="shared" si="7"/>
        <v>623.095238095238</v>
      </c>
      <c r="M111">
        <f t="shared" si="8"/>
        <v>62.3095238095238</v>
      </c>
      <c r="N111">
        <f t="shared" si="9"/>
        <v>20.0606271777004</v>
      </c>
      <c r="O111">
        <f t="shared" si="10"/>
        <v>1.80146904693367</v>
      </c>
      <c r="P111">
        <f t="shared" si="11"/>
        <v>5.98435063907891</v>
      </c>
      <c r="Q111">
        <f t="shared" si="12"/>
        <v>27.3784057609119</v>
      </c>
      <c r="R111">
        <f t="shared" si="13"/>
        <v>23.7195164693061</v>
      </c>
    </row>
    <row r="112" spans="1:18">
      <c r="A112">
        <v>18231213</v>
      </c>
      <c r="B112">
        <v>7.14285714285714</v>
      </c>
      <c r="C112">
        <f>VLOOKUP(A112,'[1]exp2'!$D$1:$H$333,5,FALSE)</f>
        <v>100</v>
      </c>
      <c r="D112" s="1">
        <v>58.3333333333333</v>
      </c>
      <c r="E112">
        <v>100</v>
      </c>
      <c r="F112">
        <v>100</v>
      </c>
      <c r="G112">
        <v>100</v>
      </c>
      <c r="H112">
        <v>0</v>
      </c>
      <c r="I112">
        <v>9.09090909090909</v>
      </c>
      <c r="J112">
        <v>100</v>
      </c>
      <c r="K112">
        <v>61.9047619047619</v>
      </c>
      <c r="L112">
        <f t="shared" si="7"/>
        <v>636.471861471862</v>
      </c>
      <c r="M112">
        <f t="shared" si="8"/>
        <v>63.6471861471862</v>
      </c>
      <c r="N112">
        <f t="shared" si="9"/>
        <v>20.4912891986063</v>
      </c>
      <c r="O112">
        <f t="shared" si="10"/>
        <v>1.81054962639592</v>
      </c>
      <c r="P112">
        <f t="shared" si="11"/>
        <v>6.01451567111242</v>
      </c>
      <c r="Q112">
        <f t="shared" si="12"/>
        <v>27.5164107904653</v>
      </c>
      <c r="R112">
        <f t="shared" si="13"/>
        <v>24.0038499945358</v>
      </c>
    </row>
    <row r="113" spans="1:18">
      <c r="A113">
        <v>18231215</v>
      </c>
      <c r="B113">
        <v>0</v>
      </c>
      <c r="C113">
        <f>VLOOKUP(A113,'[1]exp2'!$D$1:$H$333,5,FALSE)</f>
        <v>0</v>
      </c>
      <c r="D113" s="1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f t="shared" si="7"/>
        <v>0</v>
      </c>
      <c r="M113">
        <f t="shared" si="8"/>
        <v>0</v>
      </c>
      <c r="N113">
        <f t="shared" si="9"/>
        <v>0</v>
      </c>
      <c r="O113">
        <f t="shared" si="10"/>
        <v>0</v>
      </c>
      <c r="P113">
        <f t="shared" si="11"/>
        <v>0</v>
      </c>
      <c r="Q113">
        <f t="shared" si="12"/>
        <v>0</v>
      </c>
      <c r="R113">
        <f t="shared" si="13"/>
        <v>0</v>
      </c>
    </row>
    <row r="114" spans="1:18">
      <c r="A114">
        <v>18231216</v>
      </c>
      <c r="B114">
        <v>100</v>
      </c>
      <c r="C114">
        <f>VLOOKUP(A114,'[1]exp2'!$D$1:$H$333,5,FALSE)</f>
        <v>100</v>
      </c>
      <c r="D114" s="1">
        <v>58.3333333333333</v>
      </c>
      <c r="E114">
        <v>60</v>
      </c>
      <c r="F114">
        <v>100</v>
      </c>
      <c r="G114">
        <v>100</v>
      </c>
      <c r="H114">
        <v>50</v>
      </c>
      <c r="I114">
        <v>0</v>
      </c>
      <c r="J114">
        <v>50</v>
      </c>
      <c r="K114">
        <v>0</v>
      </c>
      <c r="L114">
        <f t="shared" si="7"/>
        <v>618.333333333333</v>
      </c>
      <c r="M114">
        <f t="shared" si="8"/>
        <v>61.8333333333333</v>
      </c>
      <c r="N114">
        <f t="shared" si="9"/>
        <v>19.9073170731707</v>
      </c>
      <c r="O114">
        <f t="shared" si="10"/>
        <v>1.79819009982215</v>
      </c>
      <c r="P114">
        <f t="shared" si="11"/>
        <v>5.97345821254751</v>
      </c>
      <c r="Q114">
        <f t="shared" si="12"/>
        <v>27.3285729066419</v>
      </c>
      <c r="R114">
        <f t="shared" si="13"/>
        <v>23.6179449899063</v>
      </c>
    </row>
    <row r="115" spans="1:18">
      <c r="A115">
        <v>18231217</v>
      </c>
      <c r="B115">
        <v>57.1428571428571</v>
      </c>
      <c r="C115">
        <f>VLOOKUP(A115,'[1]exp2'!$D$1:$H$333,5,FALSE)</f>
        <v>100</v>
      </c>
      <c r="D115" s="1">
        <v>66.6666666666667</v>
      </c>
      <c r="E115">
        <v>100</v>
      </c>
      <c r="F115">
        <v>60</v>
      </c>
      <c r="G115">
        <v>100</v>
      </c>
      <c r="H115">
        <v>63.6363636363636</v>
      </c>
      <c r="I115">
        <v>0</v>
      </c>
      <c r="J115">
        <v>75</v>
      </c>
      <c r="K115">
        <v>61.9047619047619</v>
      </c>
      <c r="L115">
        <f t="shared" si="7"/>
        <v>684.350649350649</v>
      </c>
      <c r="M115">
        <f t="shared" si="8"/>
        <v>68.4350649350649</v>
      </c>
      <c r="N115">
        <f t="shared" si="9"/>
        <v>22.0327526132404</v>
      </c>
      <c r="O115">
        <f t="shared" si="10"/>
        <v>1.84157884598708</v>
      </c>
      <c r="P115">
        <f t="shared" si="11"/>
        <v>6.11759250743473</v>
      </c>
      <c r="Q115">
        <f t="shared" si="12"/>
        <v>27.9879873439772</v>
      </c>
      <c r="R115">
        <f t="shared" si="13"/>
        <v>25.0103699786088</v>
      </c>
    </row>
    <row r="116" spans="1:18">
      <c r="A116">
        <v>18373004</v>
      </c>
      <c r="B116">
        <v>0</v>
      </c>
      <c r="C116">
        <f>VLOOKUP(A116,'[1]exp2'!$D$1:$H$333,5,FALSE)</f>
        <v>100</v>
      </c>
      <c r="D116" s="1">
        <v>75</v>
      </c>
      <c r="E116">
        <v>100</v>
      </c>
      <c r="F116">
        <v>100</v>
      </c>
      <c r="G116">
        <v>100</v>
      </c>
      <c r="H116">
        <v>0</v>
      </c>
      <c r="I116">
        <v>100</v>
      </c>
      <c r="J116">
        <v>100</v>
      </c>
      <c r="K116">
        <v>66.6666666666666</v>
      </c>
      <c r="L116">
        <f t="shared" si="7"/>
        <v>741.666666666667</v>
      </c>
      <c r="M116">
        <f t="shared" si="8"/>
        <v>74.1666666666667</v>
      </c>
      <c r="N116">
        <f t="shared" si="9"/>
        <v>23.8780487804878</v>
      </c>
      <c r="O116">
        <f t="shared" si="10"/>
        <v>1.87602529149432</v>
      </c>
      <c r="P116">
        <f t="shared" si="11"/>
        <v>6.23202112253423</v>
      </c>
      <c r="Q116">
        <f t="shared" si="12"/>
        <v>28.5114982884053</v>
      </c>
      <c r="R116">
        <f t="shared" si="13"/>
        <v>26.1947735344466</v>
      </c>
    </row>
    <row r="117" spans="1:18">
      <c r="A117">
        <v>18373008</v>
      </c>
      <c r="B117">
        <v>0</v>
      </c>
      <c r="C117">
        <f>VLOOKUP(A117,'[1]exp2'!$D$1:$H$333,5,FALSE)</f>
        <v>100</v>
      </c>
      <c r="D117" s="1">
        <v>0</v>
      </c>
      <c r="E117">
        <v>100</v>
      </c>
      <c r="F117">
        <v>100</v>
      </c>
      <c r="G117">
        <v>100</v>
      </c>
      <c r="H117">
        <v>45.4545454545454</v>
      </c>
      <c r="I117">
        <v>0</v>
      </c>
      <c r="J117">
        <v>50</v>
      </c>
      <c r="K117">
        <v>57.1428571428571</v>
      </c>
      <c r="L117">
        <f t="shared" si="7"/>
        <v>552.597402597402</v>
      </c>
      <c r="M117">
        <f t="shared" si="8"/>
        <v>55.2597402597402</v>
      </c>
      <c r="N117">
        <f t="shared" si="9"/>
        <v>17.7909407665505</v>
      </c>
      <c r="O117">
        <f t="shared" si="10"/>
        <v>1.7501977227808</v>
      </c>
      <c r="P117">
        <f t="shared" si="11"/>
        <v>5.81403098691342</v>
      </c>
      <c r="Q117">
        <f t="shared" si="12"/>
        <v>26.5991933070838</v>
      </c>
      <c r="R117">
        <f t="shared" si="13"/>
        <v>22.1950670368172</v>
      </c>
    </row>
    <row r="118" spans="1:18">
      <c r="A118">
        <v>18373018</v>
      </c>
      <c r="B118">
        <v>0</v>
      </c>
      <c r="C118">
        <f>VLOOKUP(A118,'[1]exp2'!$D$1:$H$333,5,FALSE)</f>
        <v>100</v>
      </c>
      <c r="D118" s="1">
        <v>58.3333333333333</v>
      </c>
      <c r="E118">
        <v>100</v>
      </c>
      <c r="F118">
        <v>100</v>
      </c>
      <c r="G118">
        <v>40</v>
      </c>
      <c r="H118">
        <v>50</v>
      </c>
      <c r="I118">
        <v>0</v>
      </c>
      <c r="J118">
        <v>0</v>
      </c>
      <c r="K118">
        <v>0</v>
      </c>
      <c r="L118">
        <f t="shared" si="7"/>
        <v>448.333333333333</v>
      </c>
      <c r="M118">
        <f t="shared" si="8"/>
        <v>44.8333333333333</v>
      </c>
      <c r="N118">
        <f t="shared" si="9"/>
        <v>14.4341463414634</v>
      </c>
      <c r="O118">
        <f t="shared" si="10"/>
        <v>1.66118144344662</v>
      </c>
      <c r="P118">
        <f t="shared" si="11"/>
        <v>5.51832530769086</v>
      </c>
      <c r="Q118">
        <f t="shared" si="12"/>
        <v>25.2463397462157</v>
      </c>
      <c r="R118">
        <f t="shared" si="13"/>
        <v>19.8402430438396</v>
      </c>
    </row>
    <row r="119" spans="1:18">
      <c r="A119">
        <v>18373019</v>
      </c>
      <c r="B119">
        <v>100</v>
      </c>
      <c r="C119">
        <f>VLOOKUP(A119,'[1]exp2'!$D$1:$H$333,5,FALSE)</f>
        <v>100</v>
      </c>
      <c r="D119" s="1">
        <v>100</v>
      </c>
      <c r="E119">
        <v>60</v>
      </c>
      <c r="F119">
        <v>60</v>
      </c>
      <c r="G119">
        <v>40</v>
      </c>
      <c r="H119">
        <v>77.2727272727272</v>
      </c>
      <c r="I119">
        <v>54.5454545454545</v>
      </c>
      <c r="J119">
        <v>75</v>
      </c>
      <c r="K119">
        <v>0</v>
      </c>
      <c r="L119">
        <f t="shared" si="7"/>
        <v>666.818181818182</v>
      </c>
      <c r="M119">
        <f t="shared" si="8"/>
        <v>66.6818181818182</v>
      </c>
      <c r="N119">
        <f t="shared" si="9"/>
        <v>21.4682926829268</v>
      </c>
      <c r="O119">
        <f t="shared" si="10"/>
        <v>1.83047201692997</v>
      </c>
      <c r="P119">
        <f t="shared" si="11"/>
        <v>6.0806964199448</v>
      </c>
      <c r="Q119">
        <f t="shared" si="12"/>
        <v>27.8191877339255</v>
      </c>
      <c r="R119">
        <f t="shared" si="13"/>
        <v>24.6437402084261</v>
      </c>
    </row>
    <row r="120" spans="1:18">
      <c r="A120">
        <v>18373023</v>
      </c>
      <c r="B120">
        <v>0</v>
      </c>
      <c r="C120">
        <f>VLOOKUP(A120,'[1]exp2'!$D$1:$H$333,5,FALSE)</f>
        <v>58.3333333333333</v>
      </c>
      <c r="D120" s="1">
        <v>0</v>
      </c>
      <c r="E120">
        <v>0</v>
      </c>
      <c r="F120">
        <v>100</v>
      </c>
      <c r="G120">
        <v>0</v>
      </c>
      <c r="H120">
        <v>50</v>
      </c>
      <c r="I120">
        <v>0</v>
      </c>
      <c r="J120">
        <v>25</v>
      </c>
      <c r="K120">
        <v>28.5714285714285</v>
      </c>
      <c r="L120">
        <f t="shared" si="7"/>
        <v>261.904761904762</v>
      </c>
      <c r="M120">
        <f t="shared" si="8"/>
        <v>26.1904761904762</v>
      </c>
      <c r="N120">
        <f t="shared" si="9"/>
        <v>8.43205574912892</v>
      </c>
      <c r="O120">
        <f t="shared" si="10"/>
        <v>1.43441681351193</v>
      </c>
      <c r="P120">
        <f t="shared" si="11"/>
        <v>4.76502951258408</v>
      </c>
      <c r="Q120">
        <f t="shared" si="12"/>
        <v>21.8000112838186</v>
      </c>
      <c r="R120">
        <f t="shared" si="13"/>
        <v>15.1160335164737</v>
      </c>
    </row>
    <row r="121" spans="1:18">
      <c r="A121">
        <v>18373028</v>
      </c>
      <c r="B121">
        <v>100</v>
      </c>
      <c r="C121">
        <f>VLOOKUP(A121,'[1]exp2'!$D$1:$H$333,5,FALSE)</f>
        <v>58.3333333333333</v>
      </c>
      <c r="D121" s="1">
        <v>91.6666666666667</v>
      </c>
      <c r="E121">
        <v>100</v>
      </c>
      <c r="F121">
        <v>100</v>
      </c>
      <c r="G121">
        <v>40</v>
      </c>
      <c r="H121">
        <v>0</v>
      </c>
      <c r="I121">
        <v>54.5454545454545</v>
      </c>
      <c r="J121">
        <v>50</v>
      </c>
      <c r="K121">
        <v>0</v>
      </c>
      <c r="L121">
        <f t="shared" si="7"/>
        <v>594.545454545455</v>
      </c>
      <c r="M121">
        <f t="shared" si="8"/>
        <v>59.4545454545455</v>
      </c>
      <c r="N121">
        <f t="shared" si="9"/>
        <v>19.1414634146341</v>
      </c>
      <c r="O121">
        <f t="shared" si="10"/>
        <v>1.78142896014488</v>
      </c>
      <c r="P121">
        <f t="shared" si="11"/>
        <v>5.91777891175126</v>
      </c>
      <c r="Q121">
        <f t="shared" si="12"/>
        <v>27.0738400907322</v>
      </c>
      <c r="R121">
        <f t="shared" si="13"/>
        <v>23.1076517526831</v>
      </c>
    </row>
    <row r="122" spans="1:18">
      <c r="A122">
        <v>18373039</v>
      </c>
      <c r="B122">
        <v>0</v>
      </c>
      <c r="C122">
        <f>VLOOKUP(A122,'[1]exp2'!$D$1:$H$333,5,FALSE)</f>
        <v>58.3333333333333</v>
      </c>
      <c r="D122" s="1">
        <v>0</v>
      </c>
      <c r="E122">
        <v>60</v>
      </c>
      <c r="F122">
        <v>100</v>
      </c>
      <c r="G122">
        <v>100</v>
      </c>
      <c r="H122">
        <v>50</v>
      </c>
      <c r="I122">
        <v>54.5454545454545</v>
      </c>
      <c r="J122">
        <v>75</v>
      </c>
      <c r="K122">
        <v>57.1428571428571</v>
      </c>
      <c r="L122">
        <f t="shared" si="7"/>
        <v>555.021645021645</v>
      </c>
      <c r="M122">
        <f t="shared" si="8"/>
        <v>55.5021645021645</v>
      </c>
      <c r="N122">
        <f t="shared" si="9"/>
        <v>17.8689895470383</v>
      </c>
      <c r="O122">
        <f t="shared" si="10"/>
        <v>1.75206508522369</v>
      </c>
      <c r="P122">
        <f t="shared" si="11"/>
        <v>5.82023423067581</v>
      </c>
      <c r="Q122">
        <f t="shared" si="12"/>
        <v>26.6275731489419</v>
      </c>
      <c r="R122">
        <f t="shared" si="13"/>
        <v>22.2482813479901</v>
      </c>
    </row>
    <row r="123" spans="1:18">
      <c r="A123">
        <v>18373046</v>
      </c>
      <c r="B123">
        <v>100</v>
      </c>
      <c r="C123">
        <f>VLOOKUP(A123,'[1]exp2'!$D$1:$H$333,5,FALSE)</f>
        <v>91.6666666666667</v>
      </c>
      <c r="D123" s="1">
        <v>91.6666666666667</v>
      </c>
      <c r="E123">
        <v>100</v>
      </c>
      <c r="F123">
        <v>60</v>
      </c>
      <c r="G123">
        <v>100</v>
      </c>
      <c r="H123">
        <v>50</v>
      </c>
      <c r="I123">
        <v>54.5454545454545</v>
      </c>
      <c r="J123">
        <v>50</v>
      </c>
      <c r="K123">
        <v>57.1428571428571</v>
      </c>
      <c r="L123">
        <f t="shared" si="7"/>
        <v>755.021645021645</v>
      </c>
      <c r="M123">
        <f t="shared" si="8"/>
        <v>75.5021645021645</v>
      </c>
      <c r="N123">
        <f t="shared" si="9"/>
        <v>24.3080139372822</v>
      </c>
      <c r="O123">
        <f t="shared" si="10"/>
        <v>1.88367372297123</v>
      </c>
      <c r="P123">
        <f t="shared" si="11"/>
        <v>6.25742866193922</v>
      </c>
      <c r="Q123">
        <f t="shared" si="12"/>
        <v>28.6277377879215</v>
      </c>
      <c r="R123">
        <f t="shared" si="13"/>
        <v>26.4678758626019</v>
      </c>
    </row>
    <row r="124" spans="1:18">
      <c r="A124">
        <v>18373048</v>
      </c>
      <c r="B124">
        <v>0</v>
      </c>
      <c r="C124">
        <f>VLOOKUP(A124,'[1]exp2'!$D$1:$H$333,5,FALSE)</f>
        <v>100</v>
      </c>
      <c r="D124" s="1">
        <v>100</v>
      </c>
      <c r="E124">
        <v>100</v>
      </c>
      <c r="F124">
        <v>100</v>
      </c>
      <c r="G124">
        <v>70</v>
      </c>
      <c r="H124">
        <v>0</v>
      </c>
      <c r="I124">
        <v>9.09090909090909</v>
      </c>
      <c r="J124">
        <v>50</v>
      </c>
      <c r="K124">
        <v>42.8571428571428</v>
      </c>
      <c r="L124">
        <f t="shared" si="7"/>
        <v>571.948051948052</v>
      </c>
      <c r="M124">
        <f t="shared" si="8"/>
        <v>57.1948051948052</v>
      </c>
      <c r="N124">
        <f t="shared" si="9"/>
        <v>18.41393728223</v>
      </c>
      <c r="O124">
        <f t="shared" si="10"/>
        <v>1.76488421874056</v>
      </c>
      <c r="P124">
        <f t="shared" si="11"/>
        <v>5.8628184704576</v>
      </c>
      <c r="Q124">
        <f t="shared" si="12"/>
        <v>26.8223960572375</v>
      </c>
      <c r="R124">
        <f t="shared" si="13"/>
        <v>22.6181666697338</v>
      </c>
    </row>
    <row r="125" spans="1:18">
      <c r="A125">
        <v>18373049</v>
      </c>
      <c r="B125">
        <v>100</v>
      </c>
      <c r="C125">
        <f>VLOOKUP(A125,'[1]exp2'!$D$1:$H$333,5,FALSE)</f>
        <v>33.3333333333333</v>
      </c>
      <c r="D125" s="1">
        <v>66.6666666666667</v>
      </c>
      <c r="E125">
        <v>100</v>
      </c>
      <c r="F125">
        <v>100</v>
      </c>
      <c r="G125">
        <v>100</v>
      </c>
      <c r="H125">
        <v>54.5454545454545</v>
      </c>
      <c r="I125">
        <v>9.09090909090909</v>
      </c>
      <c r="J125">
        <v>75</v>
      </c>
      <c r="K125">
        <v>61.9047619047619</v>
      </c>
      <c r="L125">
        <f t="shared" si="7"/>
        <v>700.541125541126</v>
      </c>
      <c r="M125">
        <f t="shared" si="8"/>
        <v>70.0541125541125</v>
      </c>
      <c r="N125">
        <f t="shared" si="9"/>
        <v>22.5540069686411</v>
      </c>
      <c r="O125">
        <f t="shared" si="10"/>
        <v>1.85158921960154</v>
      </c>
      <c r="P125">
        <f t="shared" si="11"/>
        <v>6.15084624878493</v>
      </c>
      <c r="Q125">
        <f t="shared" si="12"/>
        <v>28.1401232194737</v>
      </c>
      <c r="R125">
        <f t="shared" si="13"/>
        <v>25.3470650940574</v>
      </c>
    </row>
    <row r="126" spans="1:18">
      <c r="A126">
        <v>18373050</v>
      </c>
      <c r="B126">
        <v>100</v>
      </c>
      <c r="C126">
        <f>VLOOKUP(A126,'[1]exp2'!$D$1:$H$333,5,FALSE)</f>
        <v>58.3333333333333</v>
      </c>
      <c r="D126" s="1">
        <v>91.6666666666667</v>
      </c>
      <c r="E126">
        <v>100</v>
      </c>
      <c r="F126">
        <v>100</v>
      </c>
      <c r="G126">
        <v>100</v>
      </c>
      <c r="H126">
        <v>81.8181818181818</v>
      </c>
      <c r="I126">
        <v>9.09090909090909</v>
      </c>
      <c r="J126">
        <v>50</v>
      </c>
      <c r="K126">
        <v>57.1428571428571</v>
      </c>
      <c r="L126">
        <f t="shared" si="7"/>
        <v>748.051948051948</v>
      </c>
      <c r="M126">
        <f t="shared" si="8"/>
        <v>74.8051948051948</v>
      </c>
      <c r="N126">
        <f t="shared" si="9"/>
        <v>24.0836236933798</v>
      </c>
      <c r="O126">
        <f t="shared" si="10"/>
        <v>1.87969896813768</v>
      </c>
      <c r="P126">
        <f t="shared" si="11"/>
        <v>6.24422481218734</v>
      </c>
      <c r="Q126">
        <f t="shared" si="12"/>
        <v>28.5673301718049</v>
      </c>
      <c r="R126">
        <f t="shared" si="13"/>
        <v>26.3254769325923</v>
      </c>
    </row>
    <row r="127" spans="1:18">
      <c r="A127">
        <v>18373052</v>
      </c>
      <c r="B127">
        <v>14.2857142857143</v>
      </c>
      <c r="C127">
        <f>VLOOKUP(A127,'[1]exp2'!$D$1:$H$333,5,FALSE)</f>
        <v>58.3333333333333</v>
      </c>
      <c r="D127" s="1">
        <v>0</v>
      </c>
      <c r="E127">
        <v>60</v>
      </c>
      <c r="F127">
        <v>100</v>
      </c>
      <c r="G127">
        <v>40</v>
      </c>
      <c r="H127">
        <v>50</v>
      </c>
      <c r="I127">
        <v>0</v>
      </c>
      <c r="J127">
        <v>100</v>
      </c>
      <c r="K127">
        <v>80.9523809523809</v>
      </c>
      <c r="L127">
        <f t="shared" si="7"/>
        <v>503.571428571428</v>
      </c>
      <c r="M127">
        <f t="shared" si="8"/>
        <v>50.3571428571428</v>
      </c>
      <c r="N127">
        <f t="shared" si="9"/>
        <v>16.212543554007</v>
      </c>
      <c r="O127">
        <f t="shared" si="10"/>
        <v>1.71060085470464</v>
      </c>
      <c r="P127">
        <f t="shared" si="11"/>
        <v>5.68249303838169</v>
      </c>
      <c r="Q127">
        <f t="shared" si="12"/>
        <v>25.9974071576656</v>
      </c>
      <c r="R127">
        <f t="shared" si="13"/>
        <v>21.1049753558363</v>
      </c>
    </row>
    <row r="128" spans="1:18">
      <c r="A128">
        <v>18373054</v>
      </c>
      <c r="B128">
        <v>100</v>
      </c>
      <c r="C128">
        <f>VLOOKUP(A128,'[1]exp2'!$D$1:$H$333,5,FALSE)</f>
        <v>58.3333333333333</v>
      </c>
      <c r="D128" s="1">
        <v>0</v>
      </c>
      <c r="E128">
        <v>60</v>
      </c>
      <c r="F128">
        <v>100</v>
      </c>
      <c r="G128">
        <v>100</v>
      </c>
      <c r="H128">
        <v>0</v>
      </c>
      <c r="I128">
        <v>0</v>
      </c>
      <c r="J128">
        <v>50</v>
      </c>
      <c r="K128">
        <v>0</v>
      </c>
      <c r="L128">
        <f t="shared" si="7"/>
        <v>468.333333333333</v>
      </c>
      <c r="M128">
        <f t="shared" si="8"/>
        <v>46.8333333333333</v>
      </c>
      <c r="N128">
        <f t="shared" si="9"/>
        <v>15.0780487804878</v>
      </c>
      <c r="O128">
        <f t="shared" si="10"/>
        <v>1.67973064635035</v>
      </c>
      <c r="P128">
        <f t="shared" si="11"/>
        <v>5.57994442595453</v>
      </c>
      <c r="Q128">
        <f t="shared" si="12"/>
        <v>25.5282472286142</v>
      </c>
      <c r="R128">
        <f t="shared" si="13"/>
        <v>20.303148004551</v>
      </c>
    </row>
    <row r="129" spans="1:18">
      <c r="A129">
        <v>18373073</v>
      </c>
      <c r="B129">
        <v>0</v>
      </c>
      <c r="C129">
        <f>VLOOKUP(A129,'[1]exp2'!$D$1:$H$333,5,FALSE)</f>
        <v>100</v>
      </c>
      <c r="D129" s="1">
        <v>0</v>
      </c>
      <c r="E129">
        <v>100</v>
      </c>
      <c r="F129">
        <v>100</v>
      </c>
      <c r="G129">
        <v>100</v>
      </c>
      <c r="H129">
        <v>59.090909090909</v>
      </c>
      <c r="I129">
        <v>100</v>
      </c>
      <c r="J129">
        <v>75</v>
      </c>
      <c r="K129">
        <v>61.9047619047619</v>
      </c>
      <c r="L129">
        <f t="shared" si="7"/>
        <v>695.995670995671</v>
      </c>
      <c r="M129">
        <f t="shared" si="8"/>
        <v>69.5995670995671</v>
      </c>
      <c r="N129">
        <f t="shared" si="9"/>
        <v>22.4076655052265</v>
      </c>
      <c r="O129">
        <f t="shared" si="10"/>
        <v>1.84880203806532</v>
      </c>
      <c r="P129">
        <f t="shared" si="11"/>
        <v>6.14158743213421</v>
      </c>
      <c r="Q129">
        <f t="shared" si="12"/>
        <v>28.0977641308411</v>
      </c>
      <c r="R129">
        <f t="shared" si="13"/>
        <v>25.2527148180338</v>
      </c>
    </row>
    <row r="130" spans="1:18">
      <c r="A130">
        <v>18373075</v>
      </c>
      <c r="B130">
        <v>100</v>
      </c>
      <c r="C130">
        <f>VLOOKUP(A130,'[1]exp2'!$D$1:$H$333,5,FALSE)</f>
        <v>100</v>
      </c>
      <c r="D130" s="1">
        <v>75</v>
      </c>
      <c r="E130">
        <v>100</v>
      </c>
      <c r="F130">
        <v>100</v>
      </c>
      <c r="G130">
        <v>100</v>
      </c>
      <c r="H130">
        <v>0</v>
      </c>
      <c r="I130">
        <v>54.5454545454545</v>
      </c>
      <c r="J130">
        <v>50</v>
      </c>
      <c r="K130">
        <v>0</v>
      </c>
      <c r="L130">
        <f t="shared" ref="L130:L193" si="14">SUM(B130:K130)</f>
        <v>679.545454545455</v>
      </c>
      <c r="M130">
        <f t="shared" ref="M130:M193" si="15">L130/10</f>
        <v>67.9545454545455</v>
      </c>
      <c r="N130">
        <f t="shared" ref="N130:N193" si="16">M130*30/$M$331</f>
        <v>21.8780487804878</v>
      </c>
      <c r="O130">
        <f t="shared" ref="O130:O193" si="17">LOG10(1+M130)</f>
        <v>1.83856289996452</v>
      </c>
      <c r="P130">
        <f t="shared" ref="P130:P193" si="18">LOG(1+M130,2)</f>
        <v>6.10757375160974</v>
      </c>
      <c r="Q130">
        <f t="shared" ref="Q130:Q193" si="19">30*O130/MAX($O$2:$O$333)</f>
        <v>27.9421515334207</v>
      </c>
      <c r="R130">
        <f t="shared" ref="R130:R193" si="20">N130/2+Q130/2</f>
        <v>24.9101001569543</v>
      </c>
    </row>
    <row r="131" spans="1:18">
      <c r="A131">
        <v>18373080</v>
      </c>
      <c r="B131">
        <v>100</v>
      </c>
      <c r="C131">
        <f>VLOOKUP(A131,'[1]exp2'!$D$1:$H$333,5,FALSE)</f>
        <v>100</v>
      </c>
      <c r="D131" s="1">
        <v>91.6666666666667</v>
      </c>
      <c r="E131">
        <v>100</v>
      </c>
      <c r="F131">
        <v>100</v>
      </c>
      <c r="G131">
        <v>40</v>
      </c>
      <c r="H131">
        <v>77.2727272727272</v>
      </c>
      <c r="I131">
        <v>9.09090909090909</v>
      </c>
      <c r="J131">
        <v>50</v>
      </c>
      <c r="K131">
        <v>61.9047619047619</v>
      </c>
      <c r="L131">
        <f t="shared" si="14"/>
        <v>729.935064935065</v>
      </c>
      <c r="M131">
        <f t="shared" si="15"/>
        <v>72.9935064935065</v>
      </c>
      <c r="N131">
        <f t="shared" si="16"/>
        <v>23.5003484320558</v>
      </c>
      <c r="O131">
        <f t="shared" si="17"/>
        <v>1.86919360867993</v>
      </c>
      <c r="P131">
        <f t="shared" si="18"/>
        <v>6.20932676345776</v>
      </c>
      <c r="Q131">
        <f t="shared" si="19"/>
        <v>28.4076715896116</v>
      </c>
      <c r="R131">
        <f t="shared" si="20"/>
        <v>25.9540100108337</v>
      </c>
    </row>
    <row r="132" spans="1:18">
      <c r="A132">
        <v>18373085</v>
      </c>
      <c r="B132">
        <v>100</v>
      </c>
      <c r="C132">
        <f>VLOOKUP(A132,'[1]exp2'!$D$1:$H$333,5,FALSE)</f>
        <v>58.3333333333333</v>
      </c>
      <c r="D132" s="1">
        <v>66.6666666666667</v>
      </c>
      <c r="E132">
        <v>100</v>
      </c>
      <c r="F132">
        <v>100</v>
      </c>
      <c r="G132">
        <v>100</v>
      </c>
      <c r="H132">
        <v>68.1818181818181</v>
      </c>
      <c r="I132">
        <v>54.5454545454545</v>
      </c>
      <c r="J132">
        <v>75</v>
      </c>
      <c r="K132">
        <v>66.6666666666666</v>
      </c>
      <c r="L132">
        <f t="shared" si="14"/>
        <v>789.393939393939</v>
      </c>
      <c r="M132">
        <f t="shared" si="15"/>
        <v>78.9393939393939</v>
      </c>
      <c r="N132">
        <f t="shared" si="16"/>
        <v>25.4146341463415</v>
      </c>
      <c r="O132">
        <f t="shared" si="17"/>
        <v>1.90276085133246</v>
      </c>
      <c r="P132">
        <f t="shared" si="18"/>
        <v>6.32083472989309</v>
      </c>
      <c r="Q132">
        <f t="shared" si="19"/>
        <v>28.9178205656266</v>
      </c>
      <c r="R132">
        <f t="shared" si="20"/>
        <v>27.1662273559841</v>
      </c>
    </row>
    <row r="133" spans="1:18">
      <c r="A133">
        <v>18373086</v>
      </c>
      <c r="B133">
        <v>100</v>
      </c>
      <c r="C133">
        <f>VLOOKUP(A133,'[1]exp2'!$D$1:$H$333,5,FALSE)</f>
        <v>100</v>
      </c>
      <c r="D133" s="1">
        <v>100</v>
      </c>
      <c r="E133">
        <v>60</v>
      </c>
      <c r="F133">
        <v>100</v>
      </c>
      <c r="G133">
        <v>100</v>
      </c>
      <c r="H133">
        <v>63.6363636363636</v>
      </c>
      <c r="I133">
        <v>0</v>
      </c>
      <c r="J133">
        <v>100</v>
      </c>
      <c r="K133">
        <v>66.6666666666666</v>
      </c>
      <c r="L133">
        <f t="shared" si="14"/>
        <v>790.30303030303</v>
      </c>
      <c r="M133">
        <f t="shared" si="15"/>
        <v>79.030303030303</v>
      </c>
      <c r="N133">
        <f t="shared" si="16"/>
        <v>25.4439024390244</v>
      </c>
      <c r="O133">
        <f t="shared" si="17"/>
        <v>1.90325446132904</v>
      </c>
      <c r="P133">
        <f t="shared" si="18"/>
        <v>6.32247446680864</v>
      </c>
      <c r="Q133">
        <f t="shared" si="19"/>
        <v>28.9253223624501</v>
      </c>
      <c r="R133">
        <f t="shared" si="20"/>
        <v>27.1846124007373</v>
      </c>
    </row>
    <row r="134" spans="1:18">
      <c r="A134">
        <v>18373087</v>
      </c>
      <c r="B134">
        <v>0</v>
      </c>
      <c r="C134">
        <f>VLOOKUP(A134,'[1]exp2'!$D$1:$H$333,5,FALSE)</f>
        <v>100</v>
      </c>
      <c r="D134" s="1">
        <v>50</v>
      </c>
      <c r="E134">
        <v>60</v>
      </c>
      <c r="F134">
        <v>100</v>
      </c>
      <c r="G134">
        <v>100</v>
      </c>
      <c r="H134">
        <v>72.7272727272727</v>
      </c>
      <c r="I134">
        <v>63.6363636363636</v>
      </c>
      <c r="J134">
        <v>50</v>
      </c>
      <c r="K134">
        <v>66.6666666666666</v>
      </c>
      <c r="L134">
        <f t="shared" si="14"/>
        <v>663.030303030303</v>
      </c>
      <c r="M134">
        <f t="shared" si="15"/>
        <v>66.3030303030303</v>
      </c>
      <c r="N134">
        <f t="shared" si="16"/>
        <v>21.3463414634146</v>
      </c>
      <c r="O134">
        <f t="shared" si="17"/>
        <v>1.82803461867059</v>
      </c>
      <c r="P134">
        <f t="shared" si="18"/>
        <v>6.07259955818853</v>
      </c>
      <c r="Q134">
        <f t="shared" si="19"/>
        <v>27.7821445892431</v>
      </c>
      <c r="R134">
        <f t="shared" si="20"/>
        <v>24.5642430263289</v>
      </c>
    </row>
    <row r="135" spans="1:18">
      <c r="A135">
        <v>18373088</v>
      </c>
      <c r="B135">
        <v>0</v>
      </c>
      <c r="C135">
        <f>VLOOKUP(A135,'[1]exp2'!$D$1:$H$333,5,FALSE)</f>
        <v>58.3333333333333</v>
      </c>
      <c r="D135" s="1">
        <v>66.6666666666667</v>
      </c>
      <c r="E135">
        <v>100</v>
      </c>
      <c r="F135">
        <v>100</v>
      </c>
      <c r="G135">
        <v>40</v>
      </c>
      <c r="H135">
        <v>72.7272727272727</v>
      </c>
      <c r="I135">
        <v>54.5454545454545</v>
      </c>
      <c r="J135">
        <v>100</v>
      </c>
      <c r="K135">
        <v>76.1904761904761</v>
      </c>
      <c r="L135">
        <f t="shared" si="14"/>
        <v>668.463203463203</v>
      </c>
      <c r="M135">
        <f t="shared" si="15"/>
        <v>66.8463203463203</v>
      </c>
      <c r="N135">
        <f t="shared" si="16"/>
        <v>21.5212543554007</v>
      </c>
      <c r="O135">
        <f t="shared" si="17"/>
        <v>1.83152629861885</v>
      </c>
      <c r="P135">
        <f t="shared" si="18"/>
        <v>6.08419866790702</v>
      </c>
      <c r="Q135">
        <f t="shared" si="19"/>
        <v>27.8352105192815</v>
      </c>
      <c r="R135">
        <f t="shared" si="20"/>
        <v>24.6782324373411</v>
      </c>
    </row>
    <row r="136" spans="1:18">
      <c r="A136">
        <v>18373089</v>
      </c>
      <c r="B136">
        <v>0</v>
      </c>
      <c r="C136">
        <f>VLOOKUP(A136,'[1]exp2'!$D$1:$H$333,5,FALSE)</f>
        <v>0</v>
      </c>
      <c r="D136" s="1">
        <v>0</v>
      </c>
      <c r="E136">
        <v>100</v>
      </c>
      <c r="F136">
        <v>60</v>
      </c>
      <c r="G136">
        <v>70</v>
      </c>
      <c r="H136">
        <v>0</v>
      </c>
      <c r="I136">
        <v>0</v>
      </c>
      <c r="J136">
        <v>0</v>
      </c>
      <c r="K136">
        <v>0</v>
      </c>
      <c r="L136">
        <f t="shared" si="14"/>
        <v>230</v>
      </c>
      <c r="M136">
        <f t="shared" si="15"/>
        <v>23</v>
      </c>
      <c r="N136">
        <f t="shared" si="16"/>
        <v>7.40487804878049</v>
      </c>
      <c r="O136">
        <f t="shared" si="17"/>
        <v>1.38021124171161</v>
      </c>
      <c r="P136">
        <f t="shared" si="18"/>
        <v>4.58496250072116</v>
      </c>
      <c r="Q136">
        <f t="shared" si="19"/>
        <v>20.9762046567896</v>
      </c>
      <c r="R136">
        <f t="shared" si="20"/>
        <v>14.1905413527851</v>
      </c>
    </row>
    <row r="137" spans="1:18">
      <c r="A137">
        <v>18373098</v>
      </c>
      <c r="B137">
        <v>57.1428571428571</v>
      </c>
      <c r="C137">
        <f>VLOOKUP(A137,'[1]exp2'!$D$1:$H$333,5,FALSE)</f>
        <v>100</v>
      </c>
      <c r="D137" s="1">
        <v>0</v>
      </c>
      <c r="E137">
        <v>60</v>
      </c>
      <c r="F137">
        <v>100</v>
      </c>
      <c r="G137">
        <v>70</v>
      </c>
      <c r="H137">
        <v>63.6363636363636</v>
      </c>
      <c r="I137">
        <v>54.5454545454545</v>
      </c>
      <c r="J137">
        <v>25</v>
      </c>
      <c r="K137">
        <v>0</v>
      </c>
      <c r="L137">
        <f t="shared" si="14"/>
        <v>530.324675324675</v>
      </c>
      <c r="M137">
        <f t="shared" si="15"/>
        <v>53.0324675324675</v>
      </c>
      <c r="N137">
        <f t="shared" si="16"/>
        <v>17.0738675958188</v>
      </c>
      <c r="O137">
        <f t="shared" si="17"/>
        <v>1.73265480117356</v>
      </c>
      <c r="P137">
        <f t="shared" si="18"/>
        <v>5.75575466275992</v>
      </c>
      <c r="Q137">
        <f t="shared" si="19"/>
        <v>26.332579108626</v>
      </c>
      <c r="R137">
        <f t="shared" si="20"/>
        <v>21.7032233522224</v>
      </c>
    </row>
    <row r="138" spans="1:18">
      <c r="A138">
        <v>18373102</v>
      </c>
      <c r="B138">
        <v>100</v>
      </c>
      <c r="C138">
        <f>VLOOKUP(A138,'[1]exp2'!$D$1:$H$333,5,FALSE)</f>
        <v>58.3333333333333</v>
      </c>
      <c r="D138" s="1">
        <v>0</v>
      </c>
      <c r="E138">
        <v>100</v>
      </c>
      <c r="F138">
        <v>100</v>
      </c>
      <c r="G138">
        <v>100</v>
      </c>
      <c r="H138">
        <v>63.6363636363636</v>
      </c>
      <c r="I138">
        <v>100</v>
      </c>
      <c r="J138">
        <v>50</v>
      </c>
      <c r="K138">
        <v>61.9047619047619</v>
      </c>
      <c r="L138">
        <f t="shared" si="14"/>
        <v>733.874458874459</v>
      </c>
      <c r="M138">
        <f t="shared" si="15"/>
        <v>73.3874458874459</v>
      </c>
      <c r="N138">
        <f t="shared" si="16"/>
        <v>23.6271777003484</v>
      </c>
      <c r="O138">
        <f t="shared" si="17"/>
        <v>1.87149964734891</v>
      </c>
      <c r="P138">
        <f t="shared" si="18"/>
        <v>6.21698725810013</v>
      </c>
      <c r="Q138">
        <f t="shared" si="19"/>
        <v>28.4427183546322</v>
      </c>
      <c r="R138">
        <f t="shared" si="20"/>
        <v>26.0349480274903</v>
      </c>
    </row>
    <row r="139" spans="1:18">
      <c r="A139">
        <v>18373105</v>
      </c>
      <c r="B139">
        <v>100</v>
      </c>
      <c r="C139">
        <f>VLOOKUP(A139,'[1]exp2'!$D$1:$H$333,5,FALSE)</f>
        <v>100</v>
      </c>
      <c r="D139" s="1">
        <v>83.3333333333333</v>
      </c>
      <c r="E139">
        <v>100</v>
      </c>
      <c r="F139">
        <v>100</v>
      </c>
      <c r="G139">
        <v>100</v>
      </c>
      <c r="H139">
        <v>0</v>
      </c>
      <c r="I139">
        <v>54.5454545454545</v>
      </c>
      <c r="J139">
        <v>50</v>
      </c>
      <c r="K139">
        <v>80.9523809523809</v>
      </c>
      <c r="L139">
        <f t="shared" si="14"/>
        <v>768.831168831169</v>
      </c>
      <c r="M139">
        <f t="shared" si="15"/>
        <v>76.8831168831169</v>
      </c>
      <c r="N139">
        <f t="shared" si="16"/>
        <v>24.7526132404181</v>
      </c>
      <c r="O139">
        <f t="shared" si="17"/>
        <v>1.8914433236653</v>
      </c>
      <c r="P139">
        <f t="shared" si="18"/>
        <v>6.28323871677088</v>
      </c>
      <c r="Q139">
        <f t="shared" si="19"/>
        <v>28.7458187956216</v>
      </c>
      <c r="R139">
        <f t="shared" si="20"/>
        <v>26.7492160180198</v>
      </c>
    </row>
    <row r="140" spans="1:18">
      <c r="A140">
        <v>18373106</v>
      </c>
      <c r="B140">
        <v>100</v>
      </c>
      <c r="C140">
        <f>VLOOKUP(A140,'[1]exp2'!$D$1:$H$333,5,FALSE)</f>
        <v>58.3333333333333</v>
      </c>
      <c r="D140" s="1">
        <v>66.6666666666667</v>
      </c>
      <c r="E140">
        <v>100</v>
      </c>
      <c r="F140">
        <v>100</v>
      </c>
      <c r="G140">
        <v>40</v>
      </c>
      <c r="H140">
        <v>0</v>
      </c>
      <c r="I140">
        <v>54.5454545454545</v>
      </c>
      <c r="J140">
        <v>25</v>
      </c>
      <c r="K140">
        <v>57.1428571428571</v>
      </c>
      <c r="L140">
        <f t="shared" si="14"/>
        <v>601.688311688312</v>
      </c>
      <c r="M140">
        <f t="shared" si="15"/>
        <v>60.1688311688312</v>
      </c>
      <c r="N140">
        <f t="shared" si="16"/>
        <v>19.3714285714286</v>
      </c>
      <c r="O140">
        <f t="shared" si="17"/>
        <v>1.78653018195641</v>
      </c>
      <c r="P140">
        <f t="shared" si="18"/>
        <v>5.93472480380524</v>
      </c>
      <c r="Q140">
        <f t="shared" si="19"/>
        <v>27.1513675513735</v>
      </c>
      <c r="R140">
        <f t="shared" si="20"/>
        <v>23.261398061401</v>
      </c>
    </row>
    <row r="141" spans="1:18">
      <c r="A141">
        <v>18373109</v>
      </c>
      <c r="B141">
        <v>100</v>
      </c>
      <c r="C141">
        <f>VLOOKUP(A141,'[1]exp2'!$D$1:$H$333,5,FALSE)</f>
        <v>58.3333333333333</v>
      </c>
      <c r="D141" s="1">
        <v>75</v>
      </c>
      <c r="E141">
        <v>100</v>
      </c>
      <c r="F141">
        <v>100</v>
      </c>
      <c r="G141">
        <v>100</v>
      </c>
      <c r="H141">
        <v>86.3636363636363</v>
      </c>
      <c r="I141">
        <v>100</v>
      </c>
      <c r="J141">
        <v>50</v>
      </c>
      <c r="K141">
        <v>66.6666666666666</v>
      </c>
      <c r="L141">
        <f t="shared" si="14"/>
        <v>836.363636363636</v>
      </c>
      <c r="M141">
        <f t="shared" si="15"/>
        <v>83.6363636363636</v>
      </c>
      <c r="N141">
        <f t="shared" si="16"/>
        <v>26.9268292682927</v>
      </c>
      <c r="O141">
        <f t="shared" si="17"/>
        <v>1.92755699582312</v>
      </c>
      <c r="P141">
        <f t="shared" si="18"/>
        <v>6.4032057389215</v>
      </c>
      <c r="Q141">
        <f t="shared" si="19"/>
        <v>29.2946679537774</v>
      </c>
      <c r="R141">
        <f t="shared" si="20"/>
        <v>28.110748611035</v>
      </c>
    </row>
    <row r="142" spans="1:18">
      <c r="A142">
        <v>18373110</v>
      </c>
      <c r="B142">
        <v>0</v>
      </c>
      <c r="C142">
        <f>VLOOKUP(A142,'[1]exp2'!$D$1:$H$333,5,FALSE)</f>
        <v>100</v>
      </c>
      <c r="D142" s="1">
        <v>91.6666666666667</v>
      </c>
      <c r="E142">
        <v>100</v>
      </c>
      <c r="F142">
        <v>100</v>
      </c>
      <c r="G142">
        <v>100</v>
      </c>
      <c r="H142">
        <v>54.5454545454545</v>
      </c>
      <c r="I142">
        <v>100</v>
      </c>
      <c r="J142">
        <v>0</v>
      </c>
      <c r="K142">
        <v>66.6666666666666</v>
      </c>
      <c r="L142">
        <f t="shared" si="14"/>
        <v>712.878787878788</v>
      </c>
      <c r="M142">
        <f t="shared" si="15"/>
        <v>71.2878787878788</v>
      </c>
      <c r="N142">
        <f t="shared" si="16"/>
        <v>22.9512195121951</v>
      </c>
      <c r="O142">
        <f t="shared" si="17"/>
        <v>1.85906548101706</v>
      </c>
      <c r="P142">
        <f t="shared" si="18"/>
        <v>6.17568185162585</v>
      </c>
      <c r="Q142">
        <f t="shared" si="19"/>
        <v>28.2537461090576</v>
      </c>
      <c r="R142">
        <f t="shared" si="20"/>
        <v>25.6024828106263</v>
      </c>
    </row>
    <row r="143" spans="1:18">
      <c r="A143">
        <v>18373111</v>
      </c>
      <c r="B143">
        <v>100</v>
      </c>
      <c r="C143">
        <f>VLOOKUP(A143,'[1]exp2'!$D$1:$H$333,5,FALSE)</f>
        <v>100</v>
      </c>
      <c r="D143" s="1">
        <v>0</v>
      </c>
      <c r="E143">
        <v>100</v>
      </c>
      <c r="F143">
        <v>100</v>
      </c>
      <c r="G143">
        <v>40</v>
      </c>
      <c r="H143">
        <v>0</v>
      </c>
      <c r="I143">
        <v>90.9090909090909</v>
      </c>
      <c r="J143">
        <v>50</v>
      </c>
      <c r="K143">
        <v>0</v>
      </c>
      <c r="L143">
        <f t="shared" si="14"/>
        <v>580.909090909091</v>
      </c>
      <c r="M143">
        <f t="shared" si="15"/>
        <v>58.0909090909091</v>
      </c>
      <c r="N143">
        <f t="shared" si="16"/>
        <v>18.7024390243902</v>
      </c>
      <c r="O143">
        <f t="shared" si="17"/>
        <v>1.77152067148463</v>
      </c>
      <c r="P143">
        <f t="shared" si="18"/>
        <v>5.88486428927852</v>
      </c>
      <c r="Q143">
        <f t="shared" si="19"/>
        <v>26.92325568419</v>
      </c>
      <c r="R143">
        <f t="shared" si="20"/>
        <v>22.8128473542901</v>
      </c>
    </row>
    <row r="144" spans="1:18">
      <c r="A144">
        <v>18373112</v>
      </c>
      <c r="B144">
        <v>100</v>
      </c>
      <c r="C144">
        <f>VLOOKUP(A144,'[1]exp2'!$D$1:$H$333,5,FALSE)</f>
        <v>58.3333333333333</v>
      </c>
      <c r="D144" s="1">
        <v>0</v>
      </c>
      <c r="E144">
        <v>100</v>
      </c>
      <c r="F144">
        <v>100</v>
      </c>
      <c r="G144">
        <v>100</v>
      </c>
      <c r="H144">
        <v>77.2727272727272</v>
      </c>
      <c r="I144">
        <v>100</v>
      </c>
      <c r="J144">
        <v>75</v>
      </c>
      <c r="K144">
        <v>71.4285714285714</v>
      </c>
      <c r="L144">
        <f t="shared" si="14"/>
        <v>782.034632034632</v>
      </c>
      <c r="M144">
        <f t="shared" si="15"/>
        <v>78.2034632034632</v>
      </c>
      <c r="N144">
        <f t="shared" si="16"/>
        <v>25.1777003484321</v>
      </c>
      <c r="O144">
        <f t="shared" si="17"/>
        <v>1.89874417170655</v>
      </c>
      <c r="P144">
        <f t="shared" si="18"/>
        <v>6.30749160899562</v>
      </c>
      <c r="Q144">
        <f t="shared" si="19"/>
        <v>28.8567757839819</v>
      </c>
      <c r="R144">
        <f t="shared" si="20"/>
        <v>27.017238066207</v>
      </c>
    </row>
    <row r="145" spans="1:18">
      <c r="A145">
        <v>18373114</v>
      </c>
      <c r="B145">
        <v>100</v>
      </c>
      <c r="C145">
        <f>VLOOKUP(A145,'[1]exp2'!$D$1:$H$333,5,FALSE)</f>
        <v>41.6666666666667</v>
      </c>
      <c r="D145" s="1">
        <v>75</v>
      </c>
      <c r="E145">
        <v>100</v>
      </c>
      <c r="F145">
        <v>100</v>
      </c>
      <c r="G145">
        <v>40</v>
      </c>
      <c r="H145">
        <v>63.6363636363636</v>
      </c>
      <c r="I145">
        <v>54.5454545454545</v>
      </c>
      <c r="J145">
        <v>75</v>
      </c>
      <c r="K145">
        <v>71.4285714285714</v>
      </c>
      <c r="L145">
        <f t="shared" si="14"/>
        <v>721.277056277056</v>
      </c>
      <c r="M145">
        <f t="shared" si="15"/>
        <v>72.1277056277056</v>
      </c>
      <c r="N145">
        <f t="shared" si="16"/>
        <v>23.2216027874565</v>
      </c>
      <c r="O145">
        <f t="shared" si="17"/>
        <v>1.86408194770487</v>
      </c>
      <c r="P145">
        <f t="shared" si="18"/>
        <v>6.19234619325316</v>
      </c>
      <c r="Q145">
        <f t="shared" si="19"/>
        <v>28.3299854764221</v>
      </c>
      <c r="R145">
        <f t="shared" si="20"/>
        <v>25.7757941319393</v>
      </c>
    </row>
    <row r="146" spans="1:18">
      <c r="A146">
        <v>18373118</v>
      </c>
      <c r="B146">
        <v>100</v>
      </c>
      <c r="C146">
        <f>VLOOKUP(A146,'[1]exp2'!$D$1:$H$333,5,FALSE)</f>
        <v>58.3333333333333</v>
      </c>
      <c r="D146" s="1">
        <v>83.3333333333333</v>
      </c>
      <c r="E146">
        <v>100</v>
      </c>
      <c r="F146">
        <v>100</v>
      </c>
      <c r="G146">
        <v>100</v>
      </c>
      <c r="H146">
        <v>68.1818181818181</v>
      </c>
      <c r="I146">
        <v>54.5454545454545</v>
      </c>
      <c r="J146">
        <v>50</v>
      </c>
      <c r="K146">
        <v>0</v>
      </c>
      <c r="L146">
        <f t="shared" si="14"/>
        <v>714.393939393939</v>
      </c>
      <c r="M146">
        <f t="shared" si="15"/>
        <v>71.4393939393939</v>
      </c>
      <c r="N146">
        <f t="shared" si="16"/>
        <v>23</v>
      </c>
      <c r="O146">
        <f t="shared" si="17"/>
        <v>1.85997480815392</v>
      </c>
      <c r="P146">
        <f t="shared" si="18"/>
        <v>6.17870257098924</v>
      </c>
      <c r="Q146">
        <f t="shared" si="19"/>
        <v>28.2675659009462</v>
      </c>
      <c r="R146">
        <f t="shared" si="20"/>
        <v>25.6337829504731</v>
      </c>
    </row>
    <row r="147" spans="1:18">
      <c r="A147">
        <v>18373122</v>
      </c>
      <c r="B147">
        <v>100</v>
      </c>
      <c r="C147">
        <f>VLOOKUP(A147,'[1]exp2'!$D$1:$H$333,5,FALSE)</f>
        <v>50</v>
      </c>
      <c r="D147" s="1">
        <v>83.3333333333333</v>
      </c>
      <c r="E147">
        <v>100</v>
      </c>
      <c r="F147">
        <v>100</v>
      </c>
      <c r="G147">
        <v>100</v>
      </c>
      <c r="H147">
        <v>72.7272727272727</v>
      </c>
      <c r="I147">
        <v>54.5454545454545</v>
      </c>
      <c r="J147">
        <v>50</v>
      </c>
      <c r="K147">
        <v>80.9523809523809</v>
      </c>
      <c r="L147">
        <f t="shared" si="14"/>
        <v>791.558441558441</v>
      </c>
      <c r="M147">
        <f t="shared" si="15"/>
        <v>79.1558441558442</v>
      </c>
      <c r="N147">
        <f t="shared" si="16"/>
        <v>25.4843205574913</v>
      </c>
      <c r="O147">
        <f t="shared" si="17"/>
        <v>1.90393519221863</v>
      </c>
      <c r="P147">
        <f t="shared" si="18"/>
        <v>6.32473580587583</v>
      </c>
      <c r="Q147">
        <f t="shared" si="19"/>
        <v>28.9356679892823</v>
      </c>
      <c r="R147">
        <f t="shared" si="20"/>
        <v>27.2099942733868</v>
      </c>
    </row>
    <row r="148" spans="1:18">
      <c r="A148">
        <v>18373126</v>
      </c>
      <c r="B148">
        <v>0</v>
      </c>
      <c r="C148">
        <f>VLOOKUP(A148,'[1]exp2'!$D$1:$H$333,5,FALSE)</f>
        <v>91.6666666666667</v>
      </c>
      <c r="D148" s="1">
        <v>66.6666666666667</v>
      </c>
      <c r="E148">
        <v>100</v>
      </c>
      <c r="F148">
        <v>100</v>
      </c>
      <c r="G148">
        <v>0</v>
      </c>
      <c r="H148">
        <v>0</v>
      </c>
      <c r="I148">
        <v>100</v>
      </c>
      <c r="J148">
        <v>75</v>
      </c>
      <c r="K148">
        <v>0</v>
      </c>
      <c r="L148">
        <f t="shared" si="14"/>
        <v>533.333333333333</v>
      </c>
      <c r="M148">
        <f t="shared" si="15"/>
        <v>53.3333333333333</v>
      </c>
      <c r="N148">
        <f t="shared" si="16"/>
        <v>17.1707317073171</v>
      </c>
      <c r="O148">
        <f t="shared" si="17"/>
        <v>1.7350663496843</v>
      </c>
      <c r="P148">
        <f t="shared" si="18"/>
        <v>5.76376565350992</v>
      </c>
      <c r="Q148">
        <f t="shared" si="19"/>
        <v>26.3692293934318</v>
      </c>
      <c r="R148">
        <f t="shared" si="20"/>
        <v>21.7699805503745</v>
      </c>
    </row>
    <row r="149" spans="1:18">
      <c r="A149">
        <v>18373140</v>
      </c>
      <c r="B149">
        <v>100</v>
      </c>
      <c r="C149">
        <f>VLOOKUP(A149,'[1]exp2'!$D$1:$H$333,5,FALSE)</f>
        <v>100</v>
      </c>
      <c r="D149" s="1">
        <v>83.3333333333333</v>
      </c>
      <c r="E149">
        <v>100</v>
      </c>
      <c r="F149">
        <v>100</v>
      </c>
      <c r="G149">
        <v>100</v>
      </c>
      <c r="H149">
        <v>54.5454545454545</v>
      </c>
      <c r="I149">
        <v>9.09090909090909</v>
      </c>
      <c r="J149">
        <v>50</v>
      </c>
      <c r="K149">
        <v>71.4285714285714</v>
      </c>
      <c r="L149">
        <f t="shared" si="14"/>
        <v>768.398268398268</v>
      </c>
      <c r="M149">
        <f t="shared" si="15"/>
        <v>76.8398268398268</v>
      </c>
      <c r="N149">
        <f t="shared" si="16"/>
        <v>24.7386759581882</v>
      </c>
      <c r="O149">
        <f t="shared" si="17"/>
        <v>1.89120186114273</v>
      </c>
      <c r="P149">
        <f t="shared" si="18"/>
        <v>6.2824365956333</v>
      </c>
      <c r="Q149">
        <f t="shared" si="19"/>
        <v>28.7421490912044</v>
      </c>
      <c r="R149">
        <f t="shared" si="20"/>
        <v>26.7404125246963</v>
      </c>
    </row>
    <row r="150" spans="1:18">
      <c r="A150">
        <v>18373142</v>
      </c>
      <c r="B150">
        <v>100</v>
      </c>
      <c r="C150">
        <f>VLOOKUP(A150,'[1]exp2'!$D$1:$H$333,5,FALSE)</f>
        <v>58.3333333333333</v>
      </c>
      <c r="D150" s="1">
        <v>100</v>
      </c>
      <c r="E150">
        <v>100</v>
      </c>
      <c r="F150">
        <v>100</v>
      </c>
      <c r="G150">
        <v>100</v>
      </c>
      <c r="H150">
        <v>0</v>
      </c>
      <c r="I150">
        <v>54.5454545454545</v>
      </c>
      <c r="J150">
        <v>50</v>
      </c>
      <c r="K150">
        <v>61.9047619047619</v>
      </c>
      <c r="L150">
        <f t="shared" si="14"/>
        <v>724.78354978355</v>
      </c>
      <c r="M150">
        <f t="shared" si="15"/>
        <v>72.478354978355</v>
      </c>
      <c r="N150">
        <f t="shared" si="16"/>
        <v>23.3344947735192</v>
      </c>
      <c r="O150">
        <f t="shared" si="17"/>
        <v>1.86615942482729</v>
      </c>
      <c r="P150">
        <f t="shared" si="18"/>
        <v>6.19924742287262</v>
      </c>
      <c r="Q150">
        <f t="shared" si="19"/>
        <v>28.3615586037614</v>
      </c>
      <c r="R150">
        <f t="shared" si="20"/>
        <v>25.8480266886403</v>
      </c>
    </row>
    <row r="151" spans="1:18">
      <c r="A151">
        <v>18373146</v>
      </c>
      <c r="B151">
        <v>50</v>
      </c>
      <c r="C151">
        <f>VLOOKUP(A151,'[1]exp2'!$D$1:$H$333,5,FALSE)</f>
        <v>100</v>
      </c>
      <c r="D151" s="1">
        <v>58.3333333333333</v>
      </c>
      <c r="E151">
        <v>100</v>
      </c>
      <c r="F151">
        <v>100</v>
      </c>
      <c r="G151">
        <v>40</v>
      </c>
      <c r="H151">
        <v>50</v>
      </c>
      <c r="I151">
        <v>45.4545454545455</v>
      </c>
      <c r="J151">
        <v>25</v>
      </c>
      <c r="K151">
        <v>57.1428571428571</v>
      </c>
      <c r="L151">
        <f t="shared" si="14"/>
        <v>625.930735930736</v>
      </c>
      <c r="M151">
        <f t="shared" si="15"/>
        <v>62.5930735930736</v>
      </c>
      <c r="N151">
        <f t="shared" si="16"/>
        <v>20.1519163763066</v>
      </c>
      <c r="O151">
        <f t="shared" si="17"/>
        <v>1.80340981589811</v>
      </c>
      <c r="P151">
        <f t="shared" si="18"/>
        <v>5.99079773402759</v>
      </c>
      <c r="Q151">
        <f t="shared" si="19"/>
        <v>27.4079012220119</v>
      </c>
      <c r="R151">
        <f t="shared" si="20"/>
        <v>23.7799087991593</v>
      </c>
    </row>
    <row r="152" spans="1:18">
      <c r="A152">
        <v>18373148</v>
      </c>
      <c r="B152">
        <v>0</v>
      </c>
      <c r="C152">
        <f>VLOOKUP(A152,'[1]exp2'!$D$1:$H$333,5,FALSE)</f>
        <v>100</v>
      </c>
      <c r="D152" s="1">
        <v>58.3333333333333</v>
      </c>
      <c r="E152">
        <v>100</v>
      </c>
      <c r="F152">
        <v>100</v>
      </c>
      <c r="G152">
        <v>100</v>
      </c>
      <c r="H152">
        <v>63.6363636363636</v>
      </c>
      <c r="I152">
        <v>100</v>
      </c>
      <c r="J152">
        <v>75</v>
      </c>
      <c r="K152">
        <v>76.1904761904761</v>
      </c>
      <c r="L152">
        <f t="shared" si="14"/>
        <v>773.160173160173</v>
      </c>
      <c r="M152">
        <f t="shared" si="15"/>
        <v>77.3160173160173</v>
      </c>
      <c r="N152">
        <f t="shared" si="16"/>
        <v>24.8919860627178</v>
      </c>
      <c r="O152">
        <f t="shared" si="17"/>
        <v>1.89385059373819</v>
      </c>
      <c r="P152">
        <f t="shared" si="18"/>
        <v>6.29123549485799</v>
      </c>
      <c r="Q152">
        <f t="shared" si="19"/>
        <v>28.7824040574909</v>
      </c>
      <c r="R152">
        <f t="shared" si="20"/>
        <v>26.8371950601044</v>
      </c>
    </row>
    <row r="153" spans="1:18">
      <c r="A153">
        <v>18373153</v>
      </c>
      <c r="B153">
        <v>100</v>
      </c>
      <c r="C153">
        <f>VLOOKUP(A153,'[1]exp2'!$D$1:$H$333,5,FALSE)</f>
        <v>100</v>
      </c>
      <c r="D153" s="1">
        <v>66.6666666666667</v>
      </c>
      <c r="E153">
        <v>60</v>
      </c>
      <c r="F153">
        <v>100</v>
      </c>
      <c r="G153">
        <v>0</v>
      </c>
      <c r="H153">
        <v>68.1818181818181</v>
      </c>
      <c r="I153">
        <v>100</v>
      </c>
      <c r="J153">
        <v>50</v>
      </c>
      <c r="K153">
        <v>61.9047619047619</v>
      </c>
      <c r="L153">
        <f t="shared" si="14"/>
        <v>706.753246753247</v>
      </c>
      <c r="M153">
        <f t="shared" si="15"/>
        <v>70.6753246753247</v>
      </c>
      <c r="N153">
        <f t="shared" si="16"/>
        <v>22.7540069686411</v>
      </c>
      <c r="O153">
        <f t="shared" si="17"/>
        <v>1.85536966889278</v>
      </c>
      <c r="P153">
        <f t="shared" si="18"/>
        <v>6.1634046294968</v>
      </c>
      <c r="Q153">
        <f t="shared" si="19"/>
        <v>28.1975778145611</v>
      </c>
      <c r="R153">
        <f t="shared" si="20"/>
        <v>25.4757923916011</v>
      </c>
    </row>
    <row r="154" spans="1:18">
      <c r="A154">
        <v>18373157</v>
      </c>
      <c r="B154">
        <v>7.14285714285714</v>
      </c>
      <c r="C154">
        <f>VLOOKUP(A154,'[1]exp2'!$D$1:$H$333,5,FALSE)</f>
        <v>100</v>
      </c>
      <c r="D154" s="1">
        <v>58.3333333333333</v>
      </c>
      <c r="E154">
        <v>100</v>
      </c>
      <c r="F154">
        <v>60</v>
      </c>
      <c r="G154">
        <v>100</v>
      </c>
      <c r="H154">
        <v>72.7272727272727</v>
      </c>
      <c r="I154">
        <v>54.5454545454545</v>
      </c>
      <c r="J154">
        <v>50</v>
      </c>
      <c r="K154">
        <v>0</v>
      </c>
      <c r="L154">
        <f t="shared" si="14"/>
        <v>602.748917748918</v>
      </c>
      <c r="M154">
        <f t="shared" si="15"/>
        <v>60.2748917748918</v>
      </c>
      <c r="N154">
        <f t="shared" si="16"/>
        <v>19.405574912892</v>
      </c>
      <c r="O154">
        <f t="shared" si="17"/>
        <v>1.787282552864</v>
      </c>
      <c r="P154">
        <f t="shared" si="18"/>
        <v>5.93722412586092</v>
      </c>
      <c r="Q154">
        <f t="shared" si="19"/>
        <v>27.162801950441</v>
      </c>
      <c r="R154">
        <f t="shared" si="20"/>
        <v>23.2841884316665</v>
      </c>
    </row>
    <row r="155" spans="1:18">
      <c r="A155">
        <v>18373161</v>
      </c>
      <c r="B155">
        <v>0</v>
      </c>
      <c r="C155">
        <f>VLOOKUP(A155,'[1]exp2'!$D$1:$H$333,5,FALSE)</f>
        <v>100</v>
      </c>
      <c r="D155" s="1">
        <v>75</v>
      </c>
      <c r="E155">
        <v>100</v>
      </c>
      <c r="F155">
        <v>100</v>
      </c>
      <c r="G155">
        <v>100</v>
      </c>
      <c r="H155">
        <v>68.1818181818181</v>
      </c>
      <c r="I155">
        <v>54.5454545454545</v>
      </c>
      <c r="J155">
        <v>50</v>
      </c>
      <c r="K155">
        <v>57.1428571428571</v>
      </c>
      <c r="L155">
        <f t="shared" si="14"/>
        <v>704.87012987013</v>
      </c>
      <c r="M155">
        <f t="shared" si="15"/>
        <v>70.487012987013</v>
      </c>
      <c r="N155">
        <f t="shared" si="16"/>
        <v>22.6933797909408</v>
      </c>
      <c r="O155">
        <f t="shared" si="17"/>
        <v>1.8542271508868</v>
      </c>
      <c r="P155">
        <f t="shared" si="18"/>
        <v>6.15960926683382</v>
      </c>
      <c r="Q155">
        <f t="shared" si="19"/>
        <v>28.1802140293714</v>
      </c>
      <c r="R155">
        <f t="shared" si="20"/>
        <v>25.4367969101561</v>
      </c>
    </row>
    <row r="156" spans="1:18">
      <c r="A156">
        <v>18373163</v>
      </c>
      <c r="B156">
        <v>7.14285714285714</v>
      </c>
      <c r="C156">
        <f>VLOOKUP(A156,'[1]exp2'!$D$1:$H$333,5,FALSE)</f>
        <v>100</v>
      </c>
      <c r="D156" s="1">
        <v>75</v>
      </c>
      <c r="E156">
        <v>100</v>
      </c>
      <c r="F156">
        <v>100</v>
      </c>
      <c r="G156">
        <v>100</v>
      </c>
      <c r="H156">
        <v>50</v>
      </c>
      <c r="I156">
        <v>54.5454545454545</v>
      </c>
      <c r="J156">
        <v>100</v>
      </c>
      <c r="K156">
        <v>61.9047619047619</v>
      </c>
      <c r="L156">
        <f t="shared" si="14"/>
        <v>748.593073593074</v>
      </c>
      <c r="M156">
        <f t="shared" si="15"/>
        <v>74.8593073593074</v>
      </c>
      <c r="N156">
        <f t="shared" si="16"/>
        <v>24.1010452961672</v>
      </c>
      <c r="O156">
        <f t="shared" si="17"/>
        <v>1.88000887301739</v>
      </c>
      <c r="P156">
        <f t="shared" si="18"/>
        <v>6.245254293914</v>
      </c>
      <c r="Q156">
        <f t="shared" si="19"/>
        <v>28.5720400509774</v>
      </c>
      <c r="R156">
        <f t="shared" si="20"/>
        <v>26.3365426735723</v>
      </c>
    </row>
    <row r="157" spans="1:18">
      <c r="A157">
        <v>18373165</v>
      </c>
      <c r="B157">
        <v>50</v>
      </c>
      <c r="C157">
        <f>VLOOKUP(A157,'[1]exp2'!$D$1:$H$333,5,FALSE)</f>
        <v>58.3333333333333</v>
      </c>
      <c r="D157" s="1">
        <v>58.3333333333333</v>
      </c>
      <c r="E157">
        <v>100</v>
      </c>
      <c r="F157">
        <v>100</v>
      </c>
      <c r="G157">
        <v>100</v>
      </c>
      <c r="H157">
        <v>0</v>
      </c>
      <c r="I157">
        <v>54.5454545454545</v>
      </c>
      <c r="J157">
        <v>25</v>
      </c>
      <c r="K157">
        <v>76.1904761904761</v>
      </c>
      <c r="L157">
        <f t="shared" si="14"/>
        <v>622.402597402597</v>
      </c>
      <c r="M157">
        <f t="shared" si="15"/>
        <v>62.2402597402597</v>
      </c>
      <c r="N157">
        <f t="shared" si="16"/>
        <v>20.0383275261324</v>
      </c>
      <c r="O157">
        <f t="shared" si="17"/>
        <v>1.8009936449972</v>
      </c>
      <c r="P157">
        <f t="shared" si="18"/>
        <v>5.9827713880298</v>
      </c>
      <c r="Q157">
        <f t="shared" si="19"/>
        <v>27.3711806869434</v>
      </c>
      <c r="R157">
        <f t="shared" si="20"/>
        <v>23.7047541065379</v>
      </c>
    </row>
    <row r="158" spans="1:18">
      <c r="A158">
        <v>18373171</v>
      </c>
      <c r="B158">
        <v>100</v>
      </c>
      <c r="C158">
        <f>VLOOKUP(A158,'[1]exp2'!$D$1:$H$333,5,FALSE)</f>
        <v>100</v>
      </c>
      <c r="D158" s="1">
        <v>0</v>
      </c>
      <c r="E158">
        <v>60</v>
      </c>
      <c r="F158">
        <v>100</v>
      </c>
      <c r="G158">
        <v>40</v>
      </c>
      <c r="H158">
        <v>72.7272727272727</v>
      </c>
      <c r="I158">
        <v>54.5454545454545</v>
      </c>
      <c r="J158">
        <v>75</v>
      </c>
      <c r="K158">
        <v>57.1428571428571</v>
      </c>
      <c r="L158">
        <f t="shared" si="14"/>
        <v>659.415584415584</v>
      </c>
      <c r="M158">
        <f t="shared" si="15"/>
        <v>65.9415584415584</v>
      </c>
      <c r="N158">
        <f t="shared" si="16"/>
        <v>21.2299651567944</v>
      </c>
      <c r="O158">
        <f t="shared" si="17"/>
        <v>1.82569581878798</v>
      </c>
      <c r="P158">
        <f t="shared" si="18"/>
        <v>6.06483023315017</v>
      </c>
      <c r="Q158">
        <f t="shared" si="19"/>
        <v>27.7465999251321</v>
      </c>
      <c r="R158">
        <f t="shared" si="20"/>
        <v>24.4882825409632</v>
      </c>
    </row>
    <row r="159" spans="1:18">
      <c r="A159">
        <v>18373172</v>
      </c>
      <c r="B159">
        <v>100</v>
      </c>
      <c r="C159">
        <f>VLOOKUP(A159,'[1]exp2'!$D$1:$H$333,5,FALSE)</f>
        <v>58.3333333333333</v>
      </c>
      <c r="D159" s="1">
        <v>50</v>
      </c>
      <c r="E159">
        <v>100</v>
      </c>
      <c r="F159">
        <v>100</v>
      </c>
      <c r="G159">
        <v>100</v>
      </c>
      <c r="H159">
        <v>72.7272727272727</v>
      </c>
      <c r="I159">
        <v>100</v>
      </c>
      <c r="J159">
        <v>50</v>
      </c>
      <c r="K159">
        <v>52.3809523809523</v>
      </c>
      <c r="L159">
        <f t="shared" si="14"/>
        <v>783.441558441558</v>
      </c>
      <c r="M159">
        <f t="shared" si="15"/>
        <v>78.3441558441558</v>
      </c>
      <c r="N159">
        <f t="shared" si="16"/>
        <v>25.2229965156794</v>
      </c>
      <c r="O159">
        <f t="shared" si="17"/>
        <v>1.8995149439692</v>
      </c>
      <c r="P159">
        <f t="shared" si="18"/>
        <v>6.31005205902967</v>
      </c>
      <c r="Q159">
        <f t="shared" si="19"/>
        <v>28.8684898435668</v>
      </c>
      <c r="R159">
        <f t="shared" si="20"/>
        <v>27.0457431796231</v>
      </c>
    </row>
    <row r="160" spans="1:18">
      <c r="A160">
        <v>18373173</v>
      </c>
      <c r="B160">
        <v>100</v>
      </c>
      <c r="C160">
        <f>VLOOKUP(A160,'[1]exp2'!$D$1:$H$333,5,FALSE)</f>
        <v>58.3333333333333</v>
      </c>
      <c r="D160" s="1">
        <v>0</v>
      </c>
      <c r="E160">
        <v>100</v>
      </c>
      <c r="F160">
        <v>100</v>
      </c>
      <c r="G160">
        <v>100</v>
      </c>
      <c r="H160">
        <v>63.6363636363636</v>
      </c>
      <c r="I160">
        <v>100</v>
      </c>
      <c r="J160">
        <v>50</v>
      </c>
      <c r="K160">
        <v>66.6666666666666</v>
      </c>
      <c r="L160">
        <f t="shared" si="14"/>
        <v>738.636363636364</v>
      </c>
      <c r="M160">
        <f t="shared" si="15"/>
        <v>73.8636363636363</v>
      </c>
      <c r="N160">
        <f t="shared" si="16"/>
        <v>23.780487804878</v>
      </c>
      <c r="O160">
        <f t="shared" si="17"/>
        <v>1.87427091834755</v>
      </c>
      <c r="P160">
        <f t="shared" si="18"/>
        <v>6.22619322108906</v>
      </c>
      <c r="Q160">
        <f t="shared" si="19"/>
        <v>28.484835637748</v>
      </c>
      <c r="R160">
        <f t="shared" si="20"/>
        <v>26.132661721313</v>
      </c>
    </row>
    <row r="161" spans="1:18">
      <c r="A161">
        <v>18373176</v>
      </c>
      <c r="B161">
        <v>0</v>
      </c>
      <c r="C161">
        <f>VLOOKUP(A161,'[1]exp2'!$D$1:$H$333,5,FALSE)</f>
        <v>58.3333333333333</v>
      </c>
      <c r="D161" s="1">
        <v>58.3333333333333</v>
      </c>
      <c r="E161">
        <v>100</v>
      </c>
      <c r="F161">
        <v>100</v>
      </c>
      <c r="G161">
        <v>100</v>
      </c>
      <c r="H161">
        <v>0</v>
      </c>
      <c r="I161">
        <v>0</v>
      </c>
      <c r="J161">
        <v>50</v>
      </c>
      <c r="K161">
        <v>66.6666666666666</v>
      </c>
      <c r="L161">
        <f t="shared" si="14"/>
        <v>533.333333333333</v>
      </c>
      <c r="M161">
        <f t="shared" si="15"/>
        <v>53.3333333333333</v>
      </c>
      <c r="N161">
        <f t="shared" si="16"/>
        <v>17.1707317073171</v>
      </c>
      <c r="O161">
        <f t="shared" si="17"/>
        <v>1.7350663496843</v>
      </c>
      <c r="P161">
        <f t="shared" si="18"/>
        <v>5.76376565350992</v>
      </c>
      <c r="Q161">
        <f t="shared" si="19"/>
        <v>26.3692293934318</v>
      </c>
      <c r="R161">
        <f t="shared" si="20"/>
        <v>21.7699805503745</v>
      </c>
    </row>
    <row r="162" spans="1:18">
      <c r="A162">
        <v>18373181</v>
      </c>
      <c r="B162">
        <v>0</v>
      </c>
      <c r="C162">
        <f>VLOOKUP(A162,'[1]exp2'!$D$1:$H$333,5,FALSE)</f>
        <v>100</v>
      </c>
      <c r="D162" s="1">
        <v>83.3333333333333</v>
      </c>
      <c r="E162">
        <v>0</v>
      </c>
      <c r="F162">
        <v>100</v>
      </c>
      <c r="G162">
        <v>0</v>
      </c>
      <c r="H162">
        <v>81.8181818181818</v>
      </c>
      <c r="I162">
        <v>100</v>
      </c>
      <c r="J162">
        <v>25</v>
      </c>
      <c r="K162">
        <v>0</v>
      </c>
      <c r="L162">
        <f t="shared" si="14"/>
        <v>490.151515151515</v>
      </c>
      <c r="M162">
        <f t="shared" si="15"/>
        <v>49.0151515151515</v>
      </c>
      <c r="N162">
        <f t="shared" si="16"/>
        <v>15.7804878048781</v>
      </c>
      <c r="O162">
        <f t="shared" si="17"/>
        <v>1.69910158878844</v>
      </c>
      <c r="P162">
        <f t="shared" si="18"/>
        <v>5.64429330386408</v>
      </c>
      <c r="Q162">
        <f t="shared" si="19"/>
        <v>25.8226433621165</v>
      </c>
      <c r="R162">
        <f t="shared" si="20"/>
        <v>20.8015655834973</v>
      </c>
    </row>
    <row r="163" spans="1:18">
      <c r="A163">
        <v>18373184</v>
      </c>
      <c r="B163">
        <v>100</v>
      </c>
      <c r="C163">
        <f>VLOOKUP(A163,'[1]exp2'!$D$1:$H$333,5,FALSE)</f>
        <v>100</v>
      </c>
      <c r="D163" s="1">
        <v>75</v>
      </c>
      <c r="E163">
        <v>60</v>
      </c>
      <c r="F163">
        <v>100</v>
      </c>
      <c r="G163">
        <v>100</v>
      </c>
      <c r="H163">
        <v>54.5454545454545</v>
      </c>
      <c r="I163">
        <v>54.5454545454545</v>
      </c>
      <c r="J163">
        <v>75</v>
      </c>
      <c r="K163">
        <v>61.9047619047619</v>
      </c>
      <c r="L163">
        <f t="shared" si="14"/>
        <v>780.995670995671</v>
      </c>
      <c r="M163">
        <f t="shared" si="15"/>
        <v>78.0995670995671</v>
      </c>
      <c r="N163">
        <f t="shared" si="16"/>
        <v>25.1442508710801</v>
      </c>
      <c r="O163">
        <f t="shared" si="17"/>
        <v>1.89817410667361</v>
      </c>
      <c r="P163">
        <f t="shared" si="18"/>
        <v>6.30559789394679</v>
      </c>
      <c r="Q163">
        <f t="shared" si="19"/>
        <v>28.8481120371313</v>
      </c>
      <c r="R163">
        <f t="shared" si="20"/>
        <v>26.9961814541057</v>
      </c>
    </row>
    <row r="164" spans="1:18">
      <c r="A164">
        <v>18373187</v>
      </c>
      <c r="B164">
        <v>50</v>
      </c>
      <c r="C164">
        <f>VLOOKUP(A164,'[1]exp2'!$D$1:$H$333,5,FALSE)</f>
        <v>58.3333333333333</v>
      </c>
      <c r="D164" s="1">
        <v>75</v>
      </c>
      <c r="E164">
        <v>60</v>
      </c>
      <c r="F164">
        <v>100</v>
      </c>
      <c r="G164">
        <v>100</v>
      </c>
      <c r="H164">
        <v>59.090909090909</v>
      </c>
      <c r="I164">
        <v>54.5454545454545</v>
      </c>
      <c r="J164">
        <v>75</v>
      </c>
      <c r="K164">
        <v>76.1904761904761</v>
      </c>
      <c r="L164">
        <f t="shared" si="14"/>
        <v>708.160173160173</v>
      </c>
      <c r="M164">
        <f t="shared" si="15"/>
        <v>70.8160173160173</v>
      </c>
      <c r="N164">
        <f t="shared" si="16"/>
        <v>22.7993031358885</v>
      </c>
      <c r="O164">
        <f t="shared" si="17"/>
        <v>1.85622131689091</v>
      </c>
      <c r="P164">
        <f t="shared" si="18"/>
        <v>6.16623374290873</v>
      </c>
      <c r="Q164">
        <f t="shared" si="19"/>
        <v>28.210521009171</v>
      </c>
      <c r="R164">
        <f t="shared" si="20"/>
        <v>25.5049120725298</v>
      </c>
    </row>
    <row r="165" spans="1:18">
      <c r="A165">
        <v>18373189</v>
      </c>
      <c r="B165">
        <v>0</v>
      </c>
      <c r="C165">
        <f>VLOOKUP(A165,'[1]exp2'!$D$1:$H$333,5,FALSE)</f>
        <v>58.3333333333333</v>
      </c>
      <c r="D165" s="1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50</v>
      </c>
      <c r="K165">
        <v>0</v>
      </c>
      <c r="L165">
        <f t="shared" si="14"/>
        <v>108.333333333333</v>
      </c>
      <c r="M165">
        <f t="shared" si="15"/>
        <v>10.8333333333333</v>
      </c>
      <c r="N165">
        <f t="shared" si="16"/>
        <v>3.48780487804878</v>
      </c>
      <c r="O165">
        <f t="shared" si="17"/>
        <v>1.07310709833543</v>
      </c>
      <c r="P165">
        <f t="shared" si="18"/>
        <v>3.56478461878352</v>
      </c>
      <c r="Q165">
        <f t="shared" si="19"/>
        <v>16.3088905763608</v>
      </c>
      <c r="R165">
        <f t="shared" si="20"/>
        <v>9.8983477272048</v>
      </c>
    </row>
    <row r="166" spans="1:18">
      <c r="A166">
        <v>18373197</v>
      </c>
      <c r="B166">
        <v>100</v>
      </c>
      <c r="C166">
        <f>VLOOKUP(A166,'[1]exp2'!$D$1:$H$333,5,FALSE)</f>
        <v>0</v>
      </c>
      <c r="D166" s="1">
        <v>83.3333333333333</v>
      </c>
      <c r="E166">
        <v>60</v>
      </c>
      <c r="F166">
        <v>100</v>
      </c>
      <c r="G166">
        <v>40</v>
      </c>
      <c r="H166">
        <v>68.1818181818181</v>
      </c>
      <c r="I166">
        <v>0</v>
      </c>
      <c r="J166">
        <v>100</v>
      </c>
      <c r="K166">
        <v>52.3809523809523</v>
      </c>
      <c r="L166">
        <f t="shared" si="14"/>
        <v>603.896103896104</v>
      </c>
      <c r="M166">
        <f t="shared" si="15"/>
        <v>60.3896103896104</v>
      </c>
      <c r="N166">
        <f t="shared" si="16"/>
        <v>19.4425087108014</v>
      </c>
      <c r="O166">
        <f t="shared" si="17"/>
        <v>1.78809487713043</v>
      </c>
      <c r="P166">
        <f t="shared" si="18"/>
        <v>5.93992260866375</v>
      </c>
      <c r="Q166">
        <f t="shared" si="19"/>
        <v>27.1751475099796</v>
      </c>
      <c r="R166">
        <f t="shared" si="20"/>
        <v>23.3088281103905</v>
      </c>
    </row>
    <row r="167" spans="1:18">
      <c r="A167">
        <v>18373201</v>
      </c>
      <c r="B167">
        <v>100</v>
      </c>
      <c r="C167">
        <f>VLOOKUP(A167,'[1]exp2'!$D$1:$H$333,5,FALSE)</f>
        <v>58.3333333333333</v>
      </c>
      <c r="D167" s="1">
        <v>66.6666666666667</v>
      </c>
      <c r="E167">
        <v>100</v>
      </c>
      <c r="F167">
        <v>100</v>
      </c>
      <c r="G167">
        <v>100</v>
      </c>
      <c r="H167">
        <v>50</v>
      </c>
      <c r="I167">
        <v>100</v>
      </c>
      <c r="J167">
        <v>50</v>
      </c>
      <c r="K167">
        <v>76.1904761904761</v>
      </c>
      <c r="L167">
        <f t="shared" si="14"/>
        <v>801.190476190476</v>
      </c>
      <c r="M167">
        <f t="shared" si="15"/>
        <v>80.1190476190476</v>
      </c>
      <c r="N167">
        <f t="shared" si="16"/>
        <v>25.794425087108</v>
      </c>
      <c r="O167">
        <f t="shared" si="17"/>
        <v>1.90912284316998</v>
      </c>
      <c r="P167">
        <f t="shared" si="18"/>
        <v>6.34196880931759</v>
      </c>
      <c r="Q167">
        <f t="shared" si="19"/>
        <v>29.0145089845987</v>
      </c>
      <c r="R167">
        <f t="shared" si="20"/>
        <v>27.4044670358534</v>
      </c>
    </row>
    <row r="168" spans="1:18">
      <c r="A168">
        <v>18373202</v>
      </c>
      <c r="B168">
        <v>0</v>
      </c>
      <c r="C168">
        <f>VLOOKUP(A168,'[1]exp2'!$D$1:$H$333,5,FALSE)</f>
        <v>33.3333333333333</v>
      </c>
      <c r="D168" s="1">
        <v>66.6666666666667</v>
      </c>
      <c r="E168">
        <v>60</v>
      </c>
      <c r="F168">
        <v>100</v>
      </c>
      <c r="G168">
        <v>40</v>
      </c>
      <c r="H168">
        <v>63.6363636363636</v>
      </c>
      <c r="I168">
        <v>9.09090909090909</v>
      </c>
      <c r="J168">
        <v>75</v>
      </c>
      <c r="K168">
        <v>57.1428571428571</v>
      </c>
      <c r="L168">
        <f t="shared" si="14"/>
        <v>504.87012987013</v>
      </c>
      <c r="M168">
        <f t="shared" si="15"/>
        <v>50.487012987013</v>
      </c>
      <c r="N168">
        <f t="shared" si="16"/>
        <v>16.2543554006969</v>
      </c>
      <c r="O168">
        <f t="shared" si="17"/>
        <v>1.71169769701491</v>
      </c>
      <c r="P168">
        <f t="shared" si="18"/>
        <v>5.68613666966782</v>
      </c>
      <c r="Q168">
        <f t="shared" si="19"/>
        <v>26.014076771766</v>
      </c>
      <c r="R168">
        <f t="shared" si="20"/>
        <v>21.1342160862315</v>
      </c>
    </row>
    <row r="169" spans="1:18">
      <c r="A169">
        <v>18373203</v>
      </c>
      <c r="B169">
        <v>100</v>
      </c>
      <c r="C169">
        <f>VLOOKUP(A169,'[1]exp2'!$D$1:$H$333,5,FALSE)</f>
        <v>58.3333333333333</v>
      </c>
      <c r="D169" s="1">
        <v>50</v>
      </c>
      <c r="E169">
        <v>60</v>
      </c>
      <c r="F169">
        <v>100</v>
      </c>
      <c r="G169">
        <v>40</v>
      </c>
      <c r="H169">
        <v>0</v>
      </c>
      <c r="I169">
        <v>0</v>
      </c>
      <c r="J169">
        <v>100</v>
      </c>
      <c r="K169">
        <v>76.1904761904761</v>
      </c>
      <c r="L169">
        <f t="shared" si="14"/>
        <v>584.523809523809</v>
      </c>
      <c r="M169">
        <f t="shared" si="15"/>
        <v>58.4523809523809</v>
      </c>
      <c r="N169">
        <f t="shared" si="16"/>
        <v>18.8188153310105</v>
      </c>
      <c r="O169">
        <f t="shared" si="17"/>
        <v>1.77416925195345</v>
      </c>
      <c r="P169">
        <f t="shared" si="18"/>
        <v>5.89366268314945</v>
      </c>
      <c r="Q169">
        <f t="shared" si="19"/>
        <v>26.963508338483</v>
      </c>
      <c r="R169">
        <f t="shared" si="20"/>
        <v>22.8911618347468</v>
      </c>
    </row>
    <row r="170" spans="1:18">
      <c r="A170">
        <v>18373204</v>
      </c>
      <c r="B170">
        <v>0</v>
      </c>
      <c r="C170">
        <f>VLOOKUP(A170,'[1]exp2'!$D$1:$H$333,5,FALSE)</f>
        <v>100</v>
      </c>
      <c r="D170" s="1">
        <v>0</v>
      </c>
      <c r="E170">
        <v>100</v>
      </c>
      <c r="F170">
        <v>100</v>
      </c>
      <c r="G170">
        <v>100</v>
      </c>
      <c r="H170">
        <v>0</v>
      </c>
      <c r="I170">
        <v>100</v>
      </c>
      <c r="J170">
        <v>50</v>
      </c>
      <c r="K170">
        <v>0</v>
      </c>
      <c r="L170">
        <f t="shared" si="14"/>
        <v>550</v>
      </c>
      <c r="M170">
        <f t="shared" si="15"/>
        <v>55</v>
      </c>
      <c r="N170">
        <f t="shared" si="16"/>
        <v>17.7073170731707</v>
      </c>
      <c r="O170">
        <f t="shared" si="17"/>
        <v>1.7481880270062</v>
      </c>
      <c r="P170">
        <f t="shared" si="18"/>
        <v>5.8073549220576</v>
      </c>
      <c r="Q170">
        <f t="shared" si="19"/>
        <v>26.5686503085979</v>
      </c>
      <c r="R170">
        <f t="shared" si="20"/>
        <v>22.1379836908843</v>
      </c>
    </row>
    <row r="171" spans="1:18">
      <c r="A171">
        <v>18373205</v>
      </c>
      <c r="B171">
        <v>100</v>
      </c>
      <c r="C171">
        <f>VLOOKUP(A171,'[1]exp2'!$D$1:$H$333,5,FALSE)</f>
        <v>100</v>
      </c>
      <c r="D171" s="1">
        <v>83.3333333333333</v>
      </c>
      <c r="E171">
        <v>100</v>
      </c>
      <c r="F171">
        <v>100</v>
      </c>
      <c r="G171">
        <v>40</v>
      </c>
      <c r="H171">
        <v>0</v>
      </c>
      <c r="I171">
        <v>100</v>
      </c>
      <c r="J171">
        <v>50</v>
      </c>
      <c r="K171">
        <v>85.7142857142857</v>
      </c>
      <c r="L171">
        <f t="shared" si="14"/>
        <v>759.047619047619</v>
      </c>
      <c r="M171">
        <f t="shared" si="15"/>
        <v>75.9047619047619</v>
      </c>
      <c r="N171">
        <f t="shared" si="16"/>
        <v>24.4376306620209</v>
      </c>
      <c r="O171">
        <f t="shared" si="17"/>
        <v>1.8859532319332</v>
      </c>
      <c r="P171">
        <f t="shared" si="18"/>
        <v>6.26500102680253</v>
      </c>
      <c r="Q171">
        <f t="shared" si="19"/>
        <v>28.6623813591795</v>
      </c>
      <c r="R171">
        <f t="shared" si="20"/>
        <v>26.5500060106002</v>
      </c>
    </row>
    <row r="172" spans="1:18">
      <c r="A172">
        <v>18373208</v>
      </c>
      <c r="B172">
        <v>0</v>
      </c>
      <c r="C172">
        <f>VLOOKUP(A172,'[1]exp2'!$D$1:$H$333,5,FALSE)</f>
        <v>100</v>
      </c>
      <c r="D172" s="1">
        <v>66.6666666666667</v>
      </c>
      <c r="E172">
        <v>100</v>
      </c>
      <c r="F172">
        <v>100</v>
      </c>
      <c r="G172">
        <v>40</v>
      </c>
      <c r="H172">
        <v>54.5454545454545</v>
      </c>
      <c r="I172">
        <v>9.09090909090909</v>
      </c>
      <c r="J172">
        <v>100</v>
      </c>
      <c r="K172">
        <v>71.4285714285714</v>
      </c>
      <c r="L172">
        <f t="shared" si="14"/>
        <v>641.731601731602</v>
      </c>
      <c r="M172">
        <f t="shared" si="15"/>
        <v>64.1731601731602</v>
      </c>
      <c r="N172">
        <f t="shared" si="16"/>
        <v>20.6606271777004</v>
      </c>
      <c r="O172">
        <f t="shared" si="17"/>
        <v>1.81406877995663</v>
      </c>
      <c r="P172">
        <f t="shared" si="18"/>
        <v>6.02620604619598</v>
      </c>
      <c r="Q172">
        <f t="shared" si="19"/>
        <v>27.5698942595731</v>
      </c>
      <c r="R172">
        <f t="shared" si="20"/>
        <v>24.1152607186367</v>
      </c>
    </row>
    <row r="173" spans="1:18">
      <c r="A173">
        <v>18373211</v>
      </c>
      <c r="B173">
        <v>100</v>
      </c>
      <c r="C173">
        <f>VLOOKUP(A173,'[1]exp2'!$D$1:$H$333,5,FALSE)</f>
        <v>58.3333333333333</v>
      </c>
      <c r="D173" s="1">
        <v>83.3333333333333</v>
      </c>
      <c r="E173">
        <v>100</v>
      </c>
      <c r="F173">
        <v>100</v>
      </c>
      <c r="G173">
        <v>100</v>
      </c>
      <c r="H173">
        <v>72.7272727272727</v>
      </c>
      <c r="I173">
        <v>9.09090909090909</v>
      </c>
      <c r="J173">
        <v>25</v>
      </c>
      <c r="K173">
        <v>71.4285714285714</v>
      </c>
      <c r="L173">
        <f t="shared" si="14"/>
        <v>719.91341991342</v>
      </c>
      <c r="M173">
        <f t="shared" si="15"/>
        <v>71.991341991342</v>
      </c>
      <c r="N173">
        <f t="shared" si="16"/>
        <v>23.1777003484321</v>
      </c>
      <c r="O173">
        <f t="shared" si="17"/>
        <v>1.86327134849877</v>
      </c>
      <c r="P173">
        <f t="shared" si="18"/>
        <v>6.18965344097673</v>
      </c>
      <c r="Q173">
        <f t="shared" si="19"/>
        <v>28.3176661340433</v>
      </c>
      <c r="R173">
        <f t="shared" si="20"/>
        <v>25.7476832412377</v>
      </c>
    </row>
    <row r="174" spans="1:18">
      <c r="A174">
        <v>18373212</v>
      </c>
      <c r="B174">
        <v>0</v>
      </c>
      <c r="C174">
        <f>VLOOKUP(A174,'[1]exp2'!$D$1:$H$333,5,FALSE)</f>
        <v>58.3333333333333</v>
      </c>
      <c r="D174" s="1">
        <v>66.6666666666667</v>
      </c>
      <c r="E174">
        <v>60</v>
      </c>
      <c r="F174">
        <v>100</v>
      </c>
      <c r="G174">
        <v>70</v>
      </c>
      <c r="H174">
        <v>50</v>
      </c>
      <c r="I174">
        <v>54.5454545454545</v>
      </c>
      <c r="J174">
        <v>50</v>
      </c>
      <c r="K174">
        <v>71.4285714285714</v>
      </c>
      <c r="L174">
        <f t="shared" si="14"/>
        <v>580.974025974026</v>
      </c>
      <c r="M174">
        <f t="shared" si="15"/>
        <v>58.0974025974026</v>
      </c>
      <c r="N174">
        <f t="shared" si="16"/>
        <v>18.7045296167247</v>
      </c>
      <c r="O174">
        <f t="shared" si="17"/>
        <v>1.77156839353093</v>
      </c>
      <c r="P174">
        <f t="shared" si="18"/>
        <v>5.88502281848486</v>
      </c>
      <c r="Q174">
        <f t="shared" si="19"/>
        <v>26.9239809553511</v>
      </c>
      <c r="R174">
        <f t="shared" si="20"/>
        <v>22.8142552860379</v>
      </c>
    </row>
    <row r="175" spans="1:18">
      <c r="A175">
        <v>18373214</v>
      </c>
      <c r="B175">
        <v>92.8571428571429</v>
      </c>
      <c r="C175">
        <f>VLOOKUP(A175,'[1]exp2'!$D$1:$H$333,5,FALSE)</f>
        <v>100</v>
      </c>
      <c r="D175" s="1">
        <v>83.3333333333333</v>
      </c>
      <c r="E175">
        <v>100</v>
      </c>
      <c r="F175">
        <v>100</v>
      </c>
      <c r="G175">
        <v>40</v>
      </c>
      <c r="H175">
        <v>86.3636363636363</v>
      </c>
      <c r="I175">
        <v>54.5454545454545</v>
      </c>
      <c r="J175">
        <v>100</v>
      </c>
      <c r="K175">
        <v>76.1904761904761</v>
      </c>
      <c r="L175">
        <f t="shared" si="14"/>
        <v>833.290043290043</v>
      </c>
      <c r="M175">
        <f t="shared" si="15"/>
        <v>83.3290043290043</v>
      </c>
      <c r="N175">
        <f t="shared" si="16"/>
        <v>26.8278745644599</v>
      </c>
      <c r="O175">
        <f t="shared" si="17"/>
        <v>1.92597697265045</v>
      </c>
      <c r="P175">
        <f t="shared" si="18"/>
        <v>6.39795701555365</v>
      </c>
      <c r="Q175">
        <f t="shared" si="19"/>
        <v>29.2706550429775</v>
      </c>
      <c r="R175">
        <f t="shared" si="20"/>
        <v>28.0492648037187</v>
      </c>
    </row>
    <row r="176" spans="1:18">
      <c r="A176">
        <v>18373233</v>
      </c>
      <c r="B176">
        <v>100</v>
      </c>
      <c r="C176">
        <f>VLOOKUP(A176,'[1]exp2'!$D$1:$H$333,5,FALSE)</f>
        <v>58.3333333333333</v>
      </c>
      <c r="D176" s="1">
        <v>0</v>
      </c>
      <c r="E176">
        <v>100</v>
      </c>
      <c r="F176">
        <v>100</v>
      </c>
      <c r="G176">
        <v>100</v>
      </c>
      <c r="H176">
        <v>72.7272727272727</v>
      </c>
      <c r="I176">
        <v>0</v>
      </c>
      <c r="J176">
        <v>100</v>
      </c>
      <c r="K176">
        <v>61.9047619047619</v>
      </c>
      <c r="L176">
        <f t="shared" si="14"/>
        <v>692.965367965368</v>
      </c>
      <c r="M176">
        <f t="shared" si="15"/>
        <v>69.2965367965368</v>
      </c>
      <c r="N176">
        <f t="shared" si="16"/>
        <v>22.3101045296167</v>
      </c>
      <c r="O176">
        <f t="shared" si="17"/>
        <v>1.84693392975379</v>
      </c>
      <c r="P176">
        <f t="shared" si="18"/>
        <v>6.13538171064984</v>
      </c>
      <c r="Q176">
        <f t="shared" si="19"/>
        <v>28.0693729534042</v>
      </c>
      <c r="R176">
        <f t="shared" si="20"/>
        <v>25.1897387415105</v>
      </c>
    </row>
    <row r="177" spans="1:18">
      <c r="A177">
        <v>18373235</v>
      </c>
      <c r="B177">
        <v>100</v>
      </c>
      <c r="C177">
        <f>VLOOKUP(A177,'[1]exp2'!$D$1:$H$333,5,FALSE)</f>
        <v>0</v>
      </c>
      <c r="D177" s="1">
        <v>58.3333333333333</v>
      </c>
      <c r="E177">
        <v>100</v>
      </c>
      <c r="F177">
        <v>100</v>
      </c>
      <c r="G177">
        <v>100</v>
      </c>
      <c r="H177">
        <v>77.2727272727272</v>
      </c>
      <c r="I177">
        <v>54.5454545454545</v>
      </c>
      <c r="J177">
        <v>50</v>
      </c>
      <c r="K177">
        <v>61.9047619047619</v>
      </c>
      <c r="L177">
        <f t="shared" si="14"/>
        <v>702.056277056277</v>
      </c>
      <c r="M177">
        <f t="shared" si="15"/>
        <v>70.2056277056277</v>
      </c>
      <c r="N177">
        <f t="shared" si="16"/>
        <v>22.602787456446</v>
      </c>
      <c r="O177">
        <f t="shared" si="17"/>
        <v>1.85251431926767</v>
      </c>
      <c r="P177">
        <f t="shared" si="18"/>
        <v>6.15391936335641</v>
      </c>
      <c r="Q177">
        <f t="shared" si="19"/>
        <v>28.1541827194532</v>
      </c>
      <c r="R177">
        <f t="shared" si="20"/>
        <v>25.3784850879496</v>
      </c>
    </row>
    <row r="178" spans="1:18">
      <c r="A178">
        <v>18373248</v>
      </c>
      <c r="B178">
        <v>50</v>
      </c>
      <c r="C178">
        <f>VLOOKUP(A178,'[1]exp2'!$D$1:$H$333,5,FALSE)</f>
        <v>100</v>
      </c>
      <c r="D178" s="1">
        <v>100</v>
      </c>
      <c r="E178">
        <v>100</v>
      </c>
      <c r="F178">
        <v>100</v>
      </c>
      <c r="G178">
        <v>100</v>
      </c>
      <c r="H178">
        <v>81.8181818181818</v>
      </c>
      <c r="I178">
        <v>54.5454545454545</v>
      </c>
      <c r="J178">
        <v>100</v>
      </c>
      <c r="K178">
        <v>61.9047619047619</v>
      </c>
      <c r="L178">
        <f t="shared" si="14"/>
        <v>848.268398268398</v>
      </c>
      <c r="M178">
        <f t="shared" si="15"/>
        <v>84.8268398268398</v>
      </c>
      <c r="N178">
        <f t="shared" si="16"/>
        <v>27.3101045296167</v>
      </c>
      <c r="O178">
        <f t="shared" si="17"/>
        <v>1.93362312195016</v>
      </c>
      <c r="P178">
        <f t="shared" si="18"/>
        <v>6.42335697373005</v>
      </c>
      <c r="Q178">
        <f t="shared" si="19"/>
        <v>29.3868598583709</v>
      </c>
      <c r="R178">
        <f t="shared" si="20"/>
        <v>28.3484821939938</v>
      </c>
    </row>
    <row r="179" spans="1:18">
      <c r="A179">
        <v>18373249</v>
      </c>
      <c r="B179">
        <v>100</v>
      </c>
      <c r="C179">
        <f>VLOOKUP(A179,'[1]exp2'!$D$1:$H$333,5,FALSE)</f>
        <v>58.3333333333333</v>
      </c>
      <c r="D179" s="1">
        <v>91.6666666666667</v>
      </c>
      <c r="E179">
        <v>100</v>
      </c>
      <c r="F179">
        <v>100</v>
      </c>
      <c r="G179">
        <v>40</v>
      </c>
      <c r="H179">
        <v>68.1818181818181</v>
      </c>
      <c r="I179">
        <v>18.1818181818182</v>
      </c>
      <c r="J179">
        <v>100</v>
      </c>
      <c r="K179">
        <v>66.6666666666666</v>
      </c>
      <c r="L179">
        <f t="shared" si="14"/>
        <v>743.030303030303</v>
      </c>
      <c r="M179">
        <f t="shared" si="15"/>
        <v>74.3030303030303</v>
      </c>
      <c r="N179">
        <f t="shared" si="16"/>
        <v>23.9219512195122</v>
      </c>
      <c r="O179">
        <f t="shared" si="17"/>
        <v>1.87681245319146</v>
      </c>
      <c r="P179">
        <f t="shared" si="18"/>
        <v>6.2346360170912</v>
      </c>
      <c r="Q179">
        <f t="shared" si="19"/>
        <v>28.5234614316969</v>
      </c>
      <c r="R179">
        <f t="shared" si="20"/>
        <v>26.2227063256046</v>
      </c>
    </row>
    <row r="180" spans="1:18">
      <c r="A180">
        <v>18373251</v>
      </c>
      <c r="B180">
        <v>57.1428571428571</v>
      </c>
      <c r="C180">
        <f>VLOOKUP(A180,'[1]exp2'!$D$1:$H$333,5,FALSE)</f>
        <v>58.3333333333333</v>
      </c>
      <c r="D180" s="1">
        <v>91.6666666666667</v>
      </c>
      <c r="E180">
        <v>100</v>
      </c>
      <c r="F180">
        <v>100</v>
      </c>
      <c r="G180">
        <v>70</v>
      </c>
      <c r="H180">
        <v>63.6363636363636</v>
      </c>
      <c r="I180">
        <v>36.3636363636364</v>
      </c>
      <c r="J180">
        <v>50</v>
      </c>
      <c r="K180">
        <v>61.9047619047619</v>
      </c>
      <c r="L180">
        <f t="shared" si="14"/>
        <v>689.047619047619</v>
      </c>
      <c r="M180">
        <f t="shared" si="15"/>
        <v>68.9047619047619</v>
      </c>
      <c r="N180">
        <f t="shared" si="16"/>
        <v>22.1839721254355</v>
      </c>
      <c r="O180">
        <f t="shared" si="17"/>
        <v>1.84450676084613</v>
      </c>
      <c r="P180">
        <f t="shared" si="18"/>
        <v>6.12731883006445</v>
      </c>
      <c r="Q180">
        <f t="shared" si="19"/>
        <v>28.0324852725877</v>
      </c>
      <c r="R180">
        <f t="shared" si="20"/>
        <v>25.1082286990116</v>
      </c>
    </row>
    <row r="181" spans="1:18">
      <c r="A181">
        <v>18373252</v>
      </c>
      <c r="B181">
        <v>100</v>
      </c>
      <c r="C181">
        <f>VLOOKUP(A181,'[1]exp2'!$D$1:$H$333,5,FALSE)</f>
        <v>50</v>
      </c>
      <c r="D181" s="1">
        <v>75</v>
      </c>
      <c r="E181">
        <v>100</v>
      </c>
      <c r="F181">
        <v>100</v>
      </c>
      <c r="G181">
        <v>40</v>
      </c>
      <c r="H181">
        <v>63.6363636363636</v>
      </c>
      <c r="I181">
        <v>9.09090909090909</v>
      </c>
      <c r="J181">
        <v>25</v>
      </c>
      <c r="K181">
        <v>61.9047619047619</v>
      </c>
      <c r="L181">
        <f t="shared" si="14"/>
        <v>624.632034632035</v>
      </c>
      <c r="M181">
        <f t="shared" si="15"/>
        <v>62.4632034632035</v>
      </c>
      <c r="N181">
        <f t="shared" si="16"/>
        <v>20.1101045296167</v>
      </c>
      <c r="O181">
        <f t="shared" si="17"/>
        <v>1.80252199041297</v>
      </c>
      <c r="P181">
        <f t="shared" si="18"/>
        <v>5.98784844160512</v>
      </c>
      <c r="Q181">
        <f t="shared" si="19"/>
        <v>27.3944082083969</v>
      </c>
      <c r="R181">
        <f t="shared" si="20"/>
        <v>23.7522563690068</v>
      </c>
    </row>
    <row r="182" spans="1:18">
      <c r="A182">
        <v>18373256</v>
      </c>
      <c r="B182">
        <v>100</v>
      </c>
      <c r="C182">
        <f>VLOOKUP(A182,'[1]exp2'!$D$1:$H$333,5,FALSE)</f>
        <v>41.6666666666667</v>
      </c>
      <c r="D182" s="1">
        <v>50</v>
      </c>
      <c r="E182">
        <v>60</v>
      </c>
      <c r="F182">
        <v>100</v>
      </c>
      <c r="G182">
        <v>40</v>
      </c>
      <c r="H182">
        <v>0</v>
      </c>
      <c r="I182">
        <v>0</v>
      </c>
      <c r="J182">
        <v>75</v>
      </c>
      <c r="K182">
        <v>0</v>
      </c>
      <c r="L182">
        <f t="shared" si="14"/>
        <v>466.666666666667</v>
      </c>
      <c r="M182">
        <f t="shared" si="15"/>
        <v>46.6666666666667</v>
      </c>
      <c r="N182">
        <f t="shared" si="16"/>
        <v>15.0243902439024</v>
      </c>
      <c r="O182">
        <f t="shared" si="17"/>
        <v>1.6782147827454</v>
      </c>
      <c r="P182">
        <f t="shared" si="18"/>
        <v>5.57490883605723</v>
      </c>
      <c r="Q182">
        <f t="shared" si="19"/>
        <v>25.5052094034985</v>
      </c>
      <c r="R182">
        <f t="shared" si="20"/>
        <v>20.2647998237005</v>
      </c>
    </row>
    <row r="183" spans="1:18">
      <c r="A183">
        <v>18373287</v>
      </c>
      <c r="B183">
        <v>50</v>
      </c>
      <c r="C183">
        <f>VLOOKUP(A183,'[1]exp2'!$D$1:$H$333,5,FALSE)</f>
        <v>58.3333333333333</v>
      </c>
      <c r="D183" s="1">
        <v>0</v>
      </c>
      <c r="E183">
        <v>60</v>
      </c>
      <c r="F183">
        <v>100</v>
      </c>
      <c r="G183">
        <v>100</v>
      </c>
      <c r="H183">
        <v>68.1818181818181</v>
      </c>
      <c r="I183">
        <v>9.09090909090909</v>
      </c>
      <c r="J183">
        <v>50</v>
      </c>
      <c r="K183">
        <v>42.8571428571428</v>
      </c>
      <c r="L183">
        <f t="shared" si="14"/>
        <v>538.463203463203</v>
      </c>
      <c r="M183">
        <f t="shared" si="15"/>
        <v>53.8463203463203</v>
      </c>
      <c r="N183">
        <f t="shared" si="16"/>
        <v>17.3358885017422</v>
      </c>
      <c r="O183">
        <f t="shared" si="17"/>
        <v>1.73914749596006</v>
      </c>
      <c r="P183">
        <f t="shared" si="18"/>
        <v>5.77732292798274</v>
      </c>
      <c r="Q183">
        <f t="shared" si="19"/>
        <v>26.4312539277405</v>
      </c>
      <c r="R183">
        <f t="shared" si="20"/>
        <v>21.8835712147414</v>
      </c>
    </row>
    <row r="184" spans="1:18">
      <c r="A184">
        <v>18373292</v>
      </c>
      <c r="B184">
        <v>100</v>
      </c>
      <c r="C184">
        <f>VLOOKUP(A184,'[1]exp2'!$D$1:$H$333,5,FALSE)</f>
        <v>58.3333333333333</v>
      </c>
      <c r="D184" s="1">
        <v>100</v>
      </c>
      <c r="E184">
        <v>100</v>
      </c>
      <c r="F184">
        <v>100</v>
      </c>
      <c r="G184">
        <v>0</v>
      </c>
      <c r="H184">
        <v>63.6363636363636</v>
      </c>
      <c r="I184">
        <v>0</v>
      </c>
      <c r="J184">
        <v>75</v>
      </c>
      <c r="K184">
        <v>57.1428571428571</v>
      </c>
      <c r="L184">
        <f t="shared" si="14"/>
        <v>654.112554112554</v>
      </c>
      <c r="M184">
        <f t="shared" si="15"/>
        <v>65.4112554112554</v>
      </c>
      <c r="N184">
        <f t="shared" si="16"/>
        <v>21.0592334494774</v>
      </c>
      <c r="O184">
        <f t="shared" si="17"/>
        <v>1.822241690042</v>
      </c>
      <c r="P184">
        <f t="shared" si="18"/>
        <v>6.05335586582554</v>
      </c>
      <c r="Q184">
        <f t="shared" si="19"/>
        <v>27.6941046915788</v>
      </c>
      <c r="R184">
        <f t="shared" si="20"/>
        <v>24.3766690705281</v>
      </c>
    </row>
    <row r="185" spans="1:18">
      <c r="A185">
        <v>18373293</v>
      </c>
      <c r="B185">
        <v>100</v>
      </c>
      <c r="C185">
        <f>VLOOKUP(A185,'[1]exp2'!$D$1:$H$333,5,FALSE)</f>
        <v>58.3333333333333</v>
      </c>
      <c r="D185" s="1">
        <v>91.6666666666667</v>
      </c>
      <c r="E185">
        <v>100</v>
      </c>
      <c r="F185">
        <v>100</v>
      </c>
      <c r="G185">
        <v>70</v>
      </c>
      <c r="H185">
        <v>86.3636363636363</v>
      </c>
      <c r="I185">
        <v>9.09090909090909</v>
      </c>
      <c r="J185">
        <v>50</v>
      </c>
      <c r="K185">
        <v>71.4285714285714</v>
      </c>
      <c r="L185">
        <f t="shared" si="14"/>
        <v>736.883116883117</v>
      </c>
      <c r="M185">
        <f t="shared" si="15"/>
        <v>73.6883116883117</v>
      </c>
      <c r="N185">
        <f t="shared" si="16"/>
        <v>23.7240418118467</v>
      </c>
      <c r="O185">
        <f t="shared" si="17"/>
        <v>1.87325264242524</v>
      </c>
      <c r="P185">
        <f t="shared" si="18"/>
        <v>6.22281058169441</v>
      </c>
      <c r="Q185">
        <f t="shared" si="19"/>
        <v>28.4693600616204</v>
      </c>
      <c r="R185">
        <f t="shared" si="20"/>
        <v>26.0967009367335</v>
      </c>
    </row>
    <row r="186" spans="1:18">
      <c r="A186">
        <v>18373298</v>
      </c>
      <c r="B186">
        <v>100</v>
      </c>
      <c r="C186">
        <f>VLOOKUP(A186,'[1]exp2'!$D$1:$H$333,5,FALSE)</f>
        <v>100</v>
      </c>
      <c r="D186" s="1">
        <v>75</v>
      </c>
      <c r="E186">
        <v>100</v>
      </c>
      <c r="F186">
        <v>100</v>
      </c>
      <c r="G186">
        <v>40</v>
      </c>
      <c r="H186">
        <v>50</v>
      </c>
      <c r="I186">
        <v>9.09090909090909</v>
      </c>
      <c r="J186">
        <v>50</v>
      </c>
      <c r="K186">
        <v>66.6666666666666</v>
      </c>
      <c r="L186">
        <f t="shared" si="14"/>
        <v>690.757575757576</v>
      </c>
      <c r="M186">
        <f t="shared" si="15"/>
        <v>69.0757575757576</v>
      </c>
      <c r="N186">
        <f t="shared" si="16"/>
        <v>22.2390243902439</v>
      </c>
      <c r="O186">
        <f t="shared" si="17"/>
        <v>1.84556780153318</v>
      </c>
      <c r="P186">
        <f t="shared" si="18"/>
        <v>6.13084353093258</v>
      </c>
      <c r="Q186">
        <f t="shared" si="19"/>
        <v>28.0486107799942</v>
      </c>
      <c r="R186">
        <f t="shared" si="20"/>
        <v>25.1438175851191</v>
      </c>
    </row>
    <row r="187" spans="1:18">
      <c r="A187">
        <v>18373301</v>
      </c>
      <c r="B187">
        <v>100</v>
      </c>
      <c r="C187">
        <f>VLOOKUP(A187,'[1]exp2'!$D$1:$H$333,5,FALSE)</f>
        <v>100</v>
      </c>
      <c r="D187" s="1">
        <v>66.6666666666667</v>
      </c>
      <c r="E187">
        <v>100</v>
      </c>
      <c r="F187">
        <v>100</v>
      </c>
      <c r="G187">
        <v>40</v>
      </c>
      <c r="H187">
        <v>31.8181818181818</v>
      </c>
      <c r="I187">
        <v>0</v>
      </c>
      <c r="J187">
        <v>75</v>
      </c>
      <c r="K187">
        <v>71.4285714285714</v>
      </c>
      <c r="L187">
        <f t="shared" si="14"/>
        <v>684.91341991342</v>
      </c>
      <c r="M187">
        <f t="shared" si="15"/>
        <v>68.491341991342</v>
      </c>
      <c r="N187">
        <f t="shared" si="16"/>
        <v>22.0508710801394</v>
      </c>
      <c r="O187">
        <f t="shared" si="17"/>
        <v>1.84193069869639</v>
      </c>
      <c r="P187">
        <f t="shared" si="18"/>
        <v>6.11876133683504</v>
      </c>
      <c r="Q187">
        <f t="shared" si="19"/>
        <v>27.9933347387936</v>
      </c>
      <c r="R187">
        <f t="shared" si="20"/>
        <v>25.0221029094665</v>
      </c>
    </row>
    <row r="188" spans="1:18">
      <c r="A188">
        <v>18373304</v>
      </c>
      <c r="B188">
        <v>0</v>
      </c>
      <c r="C188">
        <f>VLOOKUP(A188,'[1]exp2'!$D$1:$H$333,5,FALSE)</f>
        <v>100</v>
      </c>
      <c r="D188" s="1">
        <v>75</v>
      </c>
      <c r="E188">
        <v>100</v>
      </c>
      <c r="F188">
        <v>100</v>
      </c>
      <c r="G188">
        <v>100</v>
      </c>
      <c r="H188">
        <v>0</v>
      </c>
      <c r="I188">
        <v>54.5454545454545</v>
      </c>
      <c r="J188">
        <v>50</v>
      </c>
      <c r="K188">
        <v>66.6666666666666</v>
      </c>
      <c r="L188">
        <f t="shared" si="14"/>
        <v>646.212121212121</v>
      </c>
      <c r="M188">
        <f t="shared" si="15"/>
        <v>64.6212121212121</v>
      </c>
      <c r="N188">
        <f t="shared" si="16"/>
        <v>20.8048780487805</v>
      </c>
      <c r="O188">
        <f t="shared" si="17"/>
        <v>1.81704424818797</v>
      </c>
      <c r="P188">
        <f t="shared" si="18"/>
        <v>6.03609033770911</v>
      </c>
      <c r="Q188">
        <f t="shared" si="19"/>
        <v>27.6151148958671</v>
      </c>
      <c r="R188">
        <f t="shared" si="20"/>
        <v>24.2099964723238</v>
      </c>
    </row>
    <row r="189" spans="1:18">
      <c r="A189">
        <v>18373310</v>
      </c>
      <c r="B189">
        <v>100</v>
      </c>
      <c r="C189">
        <f>VLOOKUP(A189,'[1]exp2'!$D$1:$H$333,5,FALSE)</f>
        <v>100</v>
      </c>
      <c r="D189" s="1">
        <v>91.6666666666667</v>
      </c>
      <c r="E189">
        <v>100</v>
      </c>
      <c r="F189">
        <v>100</v>
      </c>
      <c r="G189">
        <v>100</v>
      </c>
      <c r="H189">
        <v>68.1818181818181</v>
      </c>
      <c r="I189">
        <v>45.4545454545455</v>
      </c>
      <c r="J189">
        <v>50</v>
      </c>
      <c r="K189">
        <v>61.9047619047619</v>
      </c>
      <c r="L189">
        <f t="shared" si="14"/>
        <v>817.207792207792</v>
      </c>
      <c r="M189">
        <f t="shared" si="15"/>
        <v>81.7207792207792</v>
      </c>
      <c r="N189">
        <f t="shared" si="16"/>
        <v>26.3101045296167</v>
      </c>
      <c r="O189">
        <f t="shared" si="17"/>
        <v>1.91761461677611</v>
      </c>
      <c r="P189">
        <f t="shared" si="18"/>
        <v>6.37017787063522</v>
      </c>
      <c r="Q189">
        <f t="shared" si="19"/>
        <v>29.1435654476083</v>
      </c>
      <c r="R189">
        <f t="shared" si="20"/>
        <v>27.7268349886125</v>
      </c>
    </row>
    <row r="190" spans="1:18">
      <c r="A190">
        <v>18373317</v>
      </c>
      <c r="B190">
        <v>100</v>
      </c>
      <c r="C190">
        <f>VLOOKUP(A190,'[1]exp2'!$D$1:$H$333,5,FALSE)</f>
        <v>100</v>
      </c>
      <c r="D190" s="1">
        <v>75</v>
      </c>
      <c r="E190">
        <v>60</v>
      </c>
      <c r="F190">
        <v>100</v>
      </c>
      <c r="G190">
        <v>100</v>
      </c>
      <c r="H190">
        <v>0</v>
      </c>
      <c r="I190">
        <v>100</v>
      </c>
      <c r="J190">
        <v>100</v>
      </c>
      <c r="K190">
        <v>61.9047619047619</v>
      </c>
      <c r="L190">
        <f t="shared" si="14"/>
        <v>796.904761904762</v>
      </c>
      <c r="M190">
        <f t="shared" si="15"/>
        <v>79.6904761904762</v>
      </c>
      <c r="N190">
        <f t="shared" si="16"/>
        <v>25.6564459930314</v>
      </c>
      <c r="O190">
        <f t="shared" si="17"/>
        <v>1.90682227843948</v>
      </c>
      <c r="P190">
        <f t="shared" si="18"/>
        <v>6.33432649870523</v>
      </c>
      <c r="Q190">
        <f t="shared" si="19"/>
        <v>28.9795454115204</v>
      </c>
      <c r="R190">
        <f t="shared" si="20"/>
        <v>27.3179957022759</v>
      </c>
    </row>
    <row r="191" spans="1:18">
      <c r="A191">
        <v>18373326</v>
      </c>
      <c r="B191">
        <v>100</v>
      </c>
      <c r="C191">
        <f>VLOOKUP(A191,'[1]exp2'!$D$1:$H$333,5,FALSE)</f>
        <v>58.3333333333333</v>
      </c>
      <c r="D191" s="1">
        <v>83.3333333333333</v>
      </c>
      <c r="E191">
        <v>100</v>
      </c>
      <c r="F191">
        <v>100</v>
      </c>
      <c r="G191">
        <v>70</v>
      </c>
      <c r="H191">
        <v>0</v>
      </c>
      <c r="I191">
        <v>54.5454545454545</v>
      </c>
      <c r="J191">
        <v>75</v>
      </c>
      <c r="K191">
        <v>61.9047619047619</v>
      </c>
      <c r="L191">
        <f t="shared" si="14"/>
        <v>703.116883116883</v>
      </c>
      <c r="M191">
        <f t="shared" si="15"/>
        <v>70.3116883116883</v>
      </c>
      <c r="N191">
        <f t="shared" si="16"/>
        <v>22.6369337979094</v>
      </c>
      <c r="O191">
        <f t="shared" si="17"/>
        <v>1.85316071853689</v>
      </c>
      <c r="P191">
        <f t="shared" si="18"/>
        <v>6.15606665524936</v>
      </c>
      <c r="Q191">
        <f t="shared" si="19"/>
        <v>28.164006580433</v>
      </c>
      <c r="R191">
        <f t="shared" si="20"/>
        <v>25.4004701891712</v>
      </c>
    </row>
    <row r="192" spans="1:18">
      <c r="A192">
        <v>18373330</v>
      </c>
      <c r="B192">
        <v>100</v>
      </c>
      <c r="C192">
        <f>VLOOKUP(A192,'[1]exp2'!$D$1:$H$333,5,FALSE)</f>
        <v>50</v>
      </c>
      <c r="D192" s="1">
        <v>0</v>
      </c>
      <c r="E192">
        <v>100</v>
      </c>
      <c r="F192">
        <v>100</v>
      </c>
      <c r="G192">
        <v>70</v>
      </c>
      <c r="H192">
        <v>72.7272727272727</v>
      </c>
      <c r="I192">
        <v>0</v>
      </c>
      <c r="J192">
        <v>50</v>
      </c>
      <c r="K192">
        <v>52.3809523809523</v>
      </c>
      <c r="L192">
        <f t="shared" si="14"/>
        <v>595.108225108225</v>
      </c>
      <c r="M192">
        <f t="shared" si="15"/>
        <v>59.5108225108225</v>
      </c>
      <c r="N192">
        <f t="shared" si="16"/>
        <v>19.1595818815331</v>
      </c>
      <c r="O192">
        <f t="shared" si="17"/>
        <v>1.78183305624566</v>
      </c>
      <c r="P192">
        <f t="shared" si="18"/>
        <v>5.91912128994148</v>
      </c>
      <c r="Q192">
        <f t="shared" si="19"/>
        <v>27.0799814713085</v>
      </c>
      <c r="R192">
        <f t="shared" si="20"/>
        <v>23.1197816764208</v>
      </c>
    </row>
    <row r="193" spans="1:18">
      <c r="A193">
        <v>18373336</v>
      </c>
      <c r="B193">
        <v>100</v>
      </c>
      <c r="C193">
        <f>VLOOKUP(A193,'[1]exp2'!$D$1:$H$333,5,FALSE)</f>
        <v>100</v>
      </c>
      <c r="D193" s="1">
        <v>0</v>
      </c>
      <c r="E193">
        <v>100</v>
      </c>
      <c r="F193">
        <v>100</v>
      </c>
      <c r="G193">
        <v>70</v>
      </c>
      <c r="H193">
        <v>77.2727272727272</v>
      </c>
      <c r="I193">
        <v>9.09090909090909</v>
      </c>
      <c r="J193">
        <v>50</v>
      </c>
      <c r="K193">
        <v>61.9047619047619</v>
      </c>
      <c r="L193">
        <f t="shared" si="14"/>
        <v>668.268398268398</v>
      </c>
      <c r="M193">
        <f t="shared" si="15"/>
        <v>66.8268398268398</v>
      </c>
      <c r="N193">
        <f t="shared" si="16"/>
        <v>21.5149825783972</v>
      </c>
      <c r="O193">
        <f t="shared" si="17"/>
        <v>1.83140158298368</v>
      </c>
      <c r="P193">
        <f t="shared" si="18"/>
        <v>6.08378437153469</v>
      </c>
      <c r="Q193">
        <f t="shared" si="19"/>
        <v>27.8333151132682</v>
      </c>
      <c r="R193">
        <f t="shared" si="20"/>
        <v>24.6741488458327</v>
      </c>
    </row>
    <row r="194" spans="1:18">
      <c r="A194">
        <v>18373339</v>
      </c>
      <c r="B194">
        <v>100</v>
      </c>
      <c r="C194">
        <f>VLOOKUP(A194,'[1]exp2'!$D$1:$H$333,5,FALSE)</f>
        <v>58.3333333333333</v>
      </c>
      <c r="D194" s="1">
        <v>83.3333333333333</v>
      </c>
      <c r="E194">
        <v>60</v>
      </c>
      <c r="F194">
        <v>100</v>
      </c>
      <c r="G194">
        <v>100</v>
      </c>
      <c r="H194">
        <v>72.7272727272727</v>
      </c>
      <c r="I194">
        <v>54.5454545454545</v>
      </c>
      <c r="J194">
        <v>50</v>
      </c>
      <c r="K194">
        <v>71.4285714285714</v>
      </c>
      <c r="L194">
        <f t="shared" ref="L194:L257" si="21">SUM(B194:K194)</f>
        <v>750.367965367965</v>
      </c>
      <c r="M194">
        <f t="shared" ref="M194:M257" si="22">L194/10</f>
        <v>75.0367965367965</v>
      </c>
      <c r="N194">
        <f t="shared" ref="N194:N257" si="23">M194*30/$M$331</f>
        <v>24.1581881533101</v>
      </c>
      <c r="O194">
        <f t="shared" ref="O194:O257" si="24">LOG10(1+M194)</f>
        <v>1.88102381156402</v>
      </c>
      <c r="P194">
        <f t="shared" ref="P194:P257" si="25">LOG(1+M194,2)</f>
        <v>6.24862584678662</v>
      </c>
      <c r="Q194">
        <f t="shared" ref="Q194:Q257" si="26">30*O194/MAX($O$2:$O$333)</f>
        <v>28.5874649062638</v>
      </c>
      <c r="R194">
        <f t="shared" ref="R194:R257" si="27">N194/2+Q194/2</f>
        <v>26.3728265297869</v>
      </c>
    </row>
    <row r="195" spans="1:18">
      <c r="A195">
        <v>18373342</v>
      </c>
      <c r="B195">
        <v>0</v>
      </c>
      <c r="C195">
        <f>VLOOKUP(A195,'[1]exp2'!$D$1:$H$333,5,FALSE)</f>
        <v>100</v>
      </c>
      <c r="D195" s="1">
        <v>91.6666666666667</v>
      </c>
      <c r="E195">
        <v>100</v>
      </c>
      <c r="F195">
        <v>100</v>
      </c>
      <c r="G195">
        <v>70</v>
      </c>
      <c r="H195">
        <v>63.6363636363636</v>
      </c>
      <c r="I195">
        <v>9.09090909090909</v>
      </c>
      <c r="J195">
        <v>25</v>
      </c>
      <c r="K195">
        <v>0</v>
      </c>
      <c r="L195">
        <f t="shared" si="21"/>
        <v>559.393939393939</v>
      </c>
      <c r="M195">
        <f t="shared" si="22"/>
        <v>55.9393939393939</v>
      </c>
      <c r="N195">
        <f t="shared" si="23"/>
        <v>18.009756097561</v>
      </c>
      <c r="O195">
        <f t="shared" si="24"/>
        <v>1.75541284022264</v>
      </c>
      <c r="P195">
        <f t="shared" si="25"/>
        <v>5.8313552320616</v>
      </c>
      <c r="Q195">
        <f t="shared" si="26"/>
        <v>26.6784517332314</v>
      </c>
      <c r="R195">
        <f t="shared" si="27"/>
        <v>22.3441039153962</v>
      </c>
    </row>
    <row r="196" spans="1:18">
      <c r="A196">
        <v>18373357</v>
      </c>
      <c r="B196">
        <v>100</v>
      </c>
      <c r="C196">
        <f>VLOOKUP(A196,'[1]exp2'!$D$1:$H$333,5,FALSE)</f>
        <v>58.3333333333333</v>
      </c>
      <c r="D196" s="1">
        <v>66.6666666666667</v>
      </c>
      <c r="E196">
        <v>100</v>
      </c>
      <c r="F196">
        <v>100</v>
      </c>
      <c r="G196">
        <v>100</v>
      </c>
      <c r="H196">
        <v>0</v>
      </c>
      <c r="I196">
        <v>0</v>
      </c>
      <c r="J196">
        <v>75</v>
      </c>
      <c r="K196">
        <v>38.095238095238</v>
      </c>
      <c r="L196">
        <f t="shared" si="21"/>
        <v>638.095238095238</v>
      </c>
      <c r="M196">
        <f t="shared" si="22"/>
        <v>63.8095238095238</v>
      </c>
      <c r="N196">
        <f t="shared" si="23"/>
        <v>20.5435540069686</v>
      </c>
      <c r="O196">
        <f t="shared" si="24"/>
        <v>1.81163883046942</v>
      </c>
      <c r="P196">
        <f t="shared" si="25"/>
        <v>6.01813392872523</v>
      </c>
      <c r="Q196">
        <f t="shared" si="26"/>
        <v>27.5329643200036</v>
      </c>
      <c r="R196">
        <f t="shared" si="27"/>
        <v>24.0382591634861</v>
      </c>
    </row>
    <row r="197" spans="1:18">
      <c r="A197">
        <v>18373358</v>
      </c>
      <c r="B197">
        <v>0</v>
      </c>
      <c r="C197">
        <f>VLOOKUP(A197,'[1]exp2'!$D$1:$H$333,5,FALSE)</f>
        <v>25</v>
      </c>
      <c r="D197" s="1">
        <v>66.6666666666667</v>
      </c>
      <c r="E197">
        <v>100</v>
      </c>
      <c r="F197">
        <v>100</v>
      </c>
      <c r="G197">
        <v>40</v>
      </c>
      <c r="H197">
        <v>27.2727272727272</v>
      </c>
      <c r="I197">
        <v>100</v>
      </c>
      <c r="J197">
        <v>50</v>
      </c>
      <c r="K197">
        <v>57.1428571428571</v>
      </c>
      <c r="L197">
        <f t="shared" si="21"/>
        <v>566.082251082251</v>
      </c>
      <c r="M197">
        <f t="shared" si="22"/>
        <v>56.6082251082251</v>
      </c>
      <c r="N197">
        <f t="shared" si="23"/>
        <v>18.2250871080139</v>
      </c>
      <c r="O197">
        <f t="shared" si="24"/>
        <v>1.76048449495265</v>
      </c>
      <c r="P197">
        <f t="shared" si="25"/>
        <v>5.84820290439679</v>
      </c>
      <c r="Q197">
        <f t="shared" si="26"/>
        <v>26.7555298386331</v>
      </c>
      <c r="R197">
        <f t="shared" si="27"/>
        <v>22.4903084733235</v>
      </c>
    </row>
    <row r="198" spans="1:18">
      <c r="A198">
        <v>18373360</v>
      </c>
      <c r="B198">
        <v>100</v>
      </c>
      <c r="C198">
        <f>VLOOKUP(A198,'[1]exp2'!$D$1:$H$333,5,FALSE)</f>
        <v>58.3333333333333</v>
      </c>
      <c r="D198" s="1">
        <v>83.3333333333333</v>
      </c>
      <c r="E198">
        <v>100</v>
      </c>
      <c r="F198">
        <v>100</v>
      </c>
      <c r="G198">
        <v>100</v>
      </c>
      <c r="H198">
        <v>50</v>
      </c>
      <c r="I198">
        <v>9.09090909090909</v>
      </c>
      <c r="J198">
        <v>100</v>
      </c>
      <c r="K198">
        <v>47.6190476190476</v>
      </c>
      <c r="L198">
        <f t="shared" si="21"/>
        <v>748.376623376623</v>
      </c>
      <c r="M198">
        <f t="shared" si="22"/>
        <v>74.8376623376623</v>
      </c>
      <c r="N198">
        <f t="shared" si="23"/>
        <v>24.0940766550523</v>
      </c>
      <c r="O198">
        <f t="shared" si="24"/>
        <v>1.87988493760136</v>
      </c>
      <c r="P198">
        <f t="shared" si="25"/>
        <v>6.24484258937354</v>
      </c>
      <c r="Q198">
        <f t="shared" si="26"/>
        <v>28.5701565025956</v>
      </c>
      <c r="R198">
        <f t="shared" si="27"/>
        <v>26.3321165788239</v>
      </c>
    </row>
    <row r="199" spans="1:18">
      <c r="A199">
        <v>18373366</v>
      </c>
      <c r="B199">
        <v>100</v>
      </c>
      <c r="C199">
        <f>VLOOKUP(A199,'[1]exp2'!$D$1:$H$333,5,FALSE)</f>
        <v>100</v>
      </c>
      <c r="D199" s="1">
        <v>100</v>
      </c>
      <c r="E199">
        <v>100</v>
      </c>
      <c r="F199">
        <v>100</v>
      </c>
      <c r="G199">
        <v>100</v>
      </c>
      <c r="H199">
        <v>0</v>
      </c>
      <c r="I199">
        <v>54.5454545454545</v>
      </c>
      <c r="J199">
        <v>100</v>
      </c>
      <c r="K199">
        <v>61.9047619047619</v>
      </c>
      <c r="L199">
        <f t="shared" si="21"/>
        <v>816.450216450216</v>
      </c>
      <c r="M199">
        <f t="shared" si="22"/>
        <v>81.6450216450216</v>
      </c>
      <c r="N199">
        <f t="shared" si="23"/>
        <v>26.2857142857143</v>
      </c>
      <c r="O199">
        <f t="shared" si="24"/>
        <v>1.91721669774759</v>
      </c>
      <c r="P199">
        <f t="shared" si="25"/>
        <v>6.36885601223488</v>
      </c>
      <c r="Q199">
        <f t="shared" si="26"/>
        <v>29.1375179450762</v>
      </c>
      <c r="R199">
        <f t="shared" si="27"/>
        <v>27.7116161153952</v>
      </c>
    </row>
    <row r="200" spans="1:18">
      <c r="A200">
        <v>18373368</v>
      </c>
      <c r="B200">
        <v>100</v>
      </c>
      <c r="C200">
        <f>VLOOKUP(A200,'[1]exp2'!$D$1:$H$333,5,FALSE)</f>
        <v>58.3333333333333</v>
      </c>
      <c r="D200" s="1">
        <v>0</v>
      </c>
      <c r="E200">
        <v>100</v>
      </c>
      <c r="F200">
        <v>100</v>
      </c>
      <c r="G200">
        <v>70</v>
      </c>
      <c r="H200">
        <v>0</v>
      </c>
      <c r="I200">
        <v>54.5454545454545</v>
      </c>
      <c r="J200">
        <v>75</v>
      </c>
      <c r="K200">
        <v>0</v>
      </c>
      <c r="L200">
        <f t="shared" si="21"/>
        <v>557.878787878788</v>
      </c>
      <c r="M200">
        <f t="shared" si="22"/>
        <v>55.7878787878788</v>
      </c>
      <c r="N200">
        <f t="shared" si="23"/>
        <v>17.9609756097561</v>
      </c>
      <c r="O200">
        <f t="shared" si="24"/>
        <v>1.75425564667387</v>
      </c>
      <c r="P200">
        <f t="shared" si="25"/>
        <v>5.82751111830073</v>
      </c>
      <c r="Q200">
        <f t="shared" si="26"/>
        <v>26.6608649117559</v>
      </c>
      <c r="R200">
        <f t="shared" si="27"/>
        <v>22.310920260756</v>
      </c>
    </row>
    <row r="201" spans="1:18">
      <c r="A201">
        <v>18373377</v>
      </c>
      <c r="B201">
        <v>100</v>
      </c>
      <c r="C201">
        <f>VLOOKUP(A201,'[1]exp2'!$D$1:$H$333,5,FALSE)</f>
        <v>58.3333333333333</v>
      </c>
      <c r="D201" s="1">
        <v>91.6666666666667</v>
      </c>
      <c r="E201">
        <v>100</v>
      </c>
      <c r="F201">
        <v>100</v>
      </c>
      <c r="G201">
        <v>100</v>
      </c>
      <c r="H201">
        <v>59.090909090909</v>
      </c>
      <c r="I201">
        <v>45.4545454545455</v>
      </c>
      <c r="J201">
        <v>75</v>
      </c>
      <c r="K201">
        <v>57.1428571428571</v>
      </c>
      <c r="L201">
        <f t="shared" si="21"/>
        <v>786.688311688312</v>
      </c>
      <c r="M201">
        <f t="shared" si="22"/>
        <v>78.6688311688312</v>
      </c>
      <c r="N201">
        <f t="shared" si="23"/>
        <v>25.3275261324042</v>
      </c>
      <c r="O201">
        <f t="shared" si="24"/>
        <v>1.90128844562483</v>
      </c>
      <c r="P201">
        <f t="shared" si="25"/>
        <v>6.31594350400585</v>
      </c>
      <c r="Q201">
        <f t="shared" si="26"/>
        <v>28.8954432058953</v>
      </c>
      <c r="R201">
        <f t="shared" si="27"/>
        <v>27.1114846691497</v>
      </c>
    </row>
    <row r="202" spans="1:18">
      <c r="A202">
        <v>18373384</v>
      </c>
      <c r="B202">
        <v>0</v>
      </c>
      <c r="C202">
        <f>VLOOKUP(A202,'[1]exp2'!$D$1:$H$333,5,FALSE)</f>
        <v>0</v>
      </c>
      <c r="D202" s="1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f t="shared" si="21"/>
        <v>0</v>
      </c>
      <c r="M202">
        <f t="shared" si="22"/>
        <v>0</v>
      </c>
      <c r="N202">
        <f t="shared" si="23"/>
        <v>0</v>
      </c>
      <c r="O202">
        <f t="shared" si="24"/>
        <v>0</v>
      </c>
      <c r="P202">
        <f t="shared" si="25"/>
        <v>0</v>
      </c>
      <c r="Q202">
        <f t="shared" si="26"/>
        <v>0</v>
      </c>
      <c r="R202">
        <f t="shared" si="27"/>
        <v>0</v>
      </c>
    </row>
    <row r="203" spans="1:18">
      <c r="A203">
        <v>18373388</v>
      </c>
      <c r="B203">
        <v>57.1428571428571</v>
      </c>
      <c r="C203">
        <f>VLOOKUP(A203,'[1]exp2'!$D$1:$H$333,5,FALSE)</f>
        <v>58.3333333333333</v>
      </c>
      <c r="D203" s="1">
        <v>100</v>
      </c>
      <c r="E203">
        <v>100</v>
      </c>
      <c r="F203">
        <v>100</v>
      </c>
      <c r="G203">
        <v>40</v>
      </c>
      <c r="H203">
        <v>72.7272727272727</v>
      </c>
      <c r="I203">
        <v>9.09090909090909</v>
      </c>
      <c r="J203">
        <v>100</v>
      </c>
      <c r="K203">
        <v>57.1428571428571</v>
      </c>
      <c r="L203">
        <f t="shared" si="21"/>
        <v>694.437229437229</v>
      </c>
      <c r="M203">
        <f t="shared" si="22"/>
        <v>69.4437229437229</v>
      </c>
      <c r="N203">
        <f t="shared" si="23"/>
        <v>22.3574912891986</v>
      </c>
      <c r="O203">
        <f t="shared" si="24"/>
        <v>1.84784230032178</v>
      </c>
      <c r="P203">
        <f t="shared" si="25"/>
        <v>6.1383992523602</v>
      </c>
      <c r="Q203">
        <f t="shared" si="26"/>
        <v>28.0831782075294</v>
      </c>
      <c r="R203">
        <f t="shared" si="27"/>
        <v>25.220334748364</v>
      </c>
    </row>
    <row r="204" spans="1:18">
      <c r="A204">
        <v>18373391</v>
      </c>
      <c r="B204">
        <v>100</v>
      </c>
      <c r="C204">
        <f>VLOOKUP(A204,'[1]exp2'!$D$1:$H$333,5,FALSE)</f>
        <v>100</v>
      </c>
      <c r="D204" s="1">
        <v>83.3333333333333</v>
      </c>
      <c r="E204">
        <v>100</v>
      </c>
      <c r="F204">
        <v>100</v>
      </c>
      <c r="G204">
        <v>100</v>
      </c>
      <c r="H204">
        <v>63.6363636363636</v>
      </c>
      <c r="I204">
        <v>54.5454545454545</v>
      </c>
      <c r="J204">
        <v>75</v>
      </c>
      <c r="K204">
        <v>71.4285714285714</v>
      </c>
      <c r="L204">
        <f t="shared" si="21"/>
        <v>847.943722943723</v>
      </c>
      <c r="M204">
        <f t="shared" si="22"/>
        <v>84.7943722943723</v>
      </c>
      <c r="N204">
        <f t="shared" si="23"/>
        <v>27.2996515679443</v>
      </c>
      <c r="O204">
        <f t="shared" si="24"/>
        <v>1.93345880111609</v>
      </c>
      <c r="P204">
        <f t="shared" si="25"/>
        <v>6.42281111173478</v>
      </c>
      <c r="Q204">
        <f t="shared" si="26"/>
        <v>29.3843625395978</v>
      </c>
      <c r="R204">
        <f t="shared" si="27"/>
        <v>28.342007053771</v>
      </c>
    </row>
    <row r="205" spans="1:18">
      <c r="A205">
        <v>18373392</v>
      </c>
      <c r="B205">
        <v>0</v>
      </c>
      <c r="C205">
        <f>VLOOKUP(A205,'[1]exp2'!$D$1:$H$333,5,FALSE)</f>
        <v>100</v>
      </c>
      <c r="D205" s="1">
        <v>75</v>
      </c>
      <c r="E205">
        <v>100</v>
      </c>
      <c r="F205">
        <v>100</v>
      </c>
      <c r="G205">
        <v>100</v>
      </c>
      <c r="H205">
        <v>77.2727272727272</v>
      </c>
      <c r="I205">
        <v>54.5454545454545</v>
      </c>
      <c r="J205">
        <v>100</v>
      </c>
      <c r="K205">
        <v>66.6666666666666</v>
      </c>
      <c r="L205">
        <f t="shared" si="21"/>
        <v>773.484848484848</v>
      </c>
      <c r="M205">
        <f t="shared" si="22"/>
        <v>77.3484848484848</v>
      </c>
      <c r="N205">
        <f t="shared" si="23"/>
        <v>24.9024390243903</v>
      </c>
      <c r="O205">
        <f t="shared" si="24"/>
        <v>1.8940306022302</v>
      </c>
      <c r="P205">
        <f t="shared" si="25"/>
        <v>6.29183347012493</v>
      </c>
      <c r="Q205">
        <f t="shared" si="26"/>
        <v>28.7851397944958</v>
      </c>
      <c r="R205">
        <f t="shared" si="27"/>
        <v>26.843789409443</v>
      </c>
    </row>
    <row r="206" spans="1:18">
      <c r="A206">
        <v>18373404</v>
      </c>
      <c r="B206">
        <v>100</v>
      </c>
      <c r="C206">
        <f>VLOOKUP(A206,'[1]exp2'!$D$1:$H$333,5,FALSE)</f>
        <v>58.3333333333333</v>
      </c>
      <c r="D206" s="1">
        <v>0</v>
      </c>
      <c r="E206">
        <v>100</v>
      </c>
      <c r="F206">
        <v>100</v>
      </c>
      <c r="G206">
        <v>100</v>
      </c>
      <c r="H206">
        <v>0</v>
      </c>
      <c r="I206">
        <v>54.5454545454545</v>
      </c>
      <c r="J206">
        <v>100</v>
      </c>
      <c r="K206">
        <v>61.9047619047619</v>
      </c>
      <c r="L206">
        <f t="shared" si="21"/>
        <v>674.78354978355</v>
      </c>
      <c r="M206">
        <f t="shared" si="22"/>
        <v>67.478354978355</v>
      </c>
      <c r="N206">
        <f t="shared" si="23"/>
        <v>21.7247386759582</v>
      </c>
      <c r="O206">
        <f t="shared" si="24"/>
        <v>1.83555331895292</v>
      </c>
      <c r="P206">
        <f t="shared" si="25"/>
        <v>6.09757613989343</v>
      </c>
      <c r="Q206">
        <f t="shared" si="26"/>
        <v>27.8964124571672</v>
      </c>
      <c r="R206">
        <f t="shared" si="27"/>
        <v>24.8105755665627</v>
      </c>
    </row>
    <row r="207" spans="1:18">
      <c r="A207">
        <v>18373407</v>
      </c>
      <c r="B207">
        <v>100</v>
      </c>
      <c r="C207">
        <f>VLOOKUP(A207,'[1]exp2'!$D$1:$H$333,5,FALSE)</f>
        <v>100</v>
      </c>
      <c r="D207" s="1">
        <v>83.3333333333333</v>
      </c>
      <c r="E207">
        <v>60</v>
      </c>
      <c r="F207">
        <v>100</v>
      </c>
      <c r="G207">
        <v>40</v>
      </c>
      <c r="H207">
        <v>0</v>
      </c>
      <c r="I207">
        <v>0</v>
      </c>
      <c r="J207">
        <v>75</v>
      </c>
      <c r="K207">
        <v>42.8571428571428</v>
      </c>
      <c r="L207">
        <f t="shared" si="21"/>
        <v>601.190476190476</v>
      </c>
      <c r="M207">
        <f t="shared" si="22"/>
        <v>60.1190476190476</v>
      </c>
      <c r="N207">
        <f t="shared" si="23"/>
        <v>19.3554006968641</v>
      </c>
      <c r="O207">
        <f t="shared" si="24"/>
        <v>1.78617657827354</v>
      </c>
      <c r="P207">
        <f t="shared" si="25"/>
        <v>5.93355015779666</v>
      </c>
      <c r="Q207">
        <f t="shared" si="26"/>
        <v>27.1459935455726</v>
      </c>
      <c r="R207">
        <f t="shared" si="27"/>
        <v>23.2506971212184</v>
      </c>
    </row>
    <row r="208" spans="1:18">
      <c r="A208">
        <v>18373414</v>
      </c>
      <c r="B208">
        <v>100</v>
      </c>
      <c r="C208">
        <f>VLOOKUP(A208,'[1]exp2'!$D$1:$H$333,5,FALSE)</f>
        <v>100</v>
      </c>
      <c r="D208" s="1">
        <v>50</v>
      </c>
      <c r="E208">
        <v>100</v>
      </c>
      <c r="F208">
        <v>100</v>
      </c>
      <c r="G208">
        <v>100</v>
      </c>
      <c r="H208">
        <v>54.5454545454545</v>
      </c>
      <c r="I208">
        <v>100</v>
      </c>
      <c r="J208">
        <v>25</v>
      </c>
      <c r="K208">
        <v>71.4285714285714</v>
      </c>
      <c r="L208">
        <f t="shared" si="21"/>
        <v>800.974025974026</v>
      </c>
      <c r="M208">
        <f t="shared" si="22"/>
        <v>80.0974025974026</v>
      </c>
      <c r="N208">
        <f t="shared" si="23"/>
        <v>25.787456445993</v>
      </c>
      <c r="O208">
        <f t="shared" si="24"/>
        <v>1.90900694476998</v>
      </c>
      <c r="P208">
        <f t="shared" si="25"/>
        <v>6.34158380316647</v>
      </c>
      <c r="Q208">
        <f t="shared" si="26"/>
        <v>29.0127475813553</v>
      </c>
      <c r="R208">
        <f t="shared" si="27"/>
        <v>27.4001020136741</v>
      </c>
    </row>
    <row r="209" spans="1:18">
      <c r="A209">
        <v>18373420</v>
      </c>
      <c r="B209">
        <v>0</v>
      </c>
      <c r="C209">
        <f>VLOOKUP(A209,'[1]exp2'!$D$1:$H$333,5,FALSE)</f>
        <v>58.3333333333333</v>
      </c>
      <c r="D209" s="1">
        <v>66.6666666666667</v>
      </c>
      <c r="E209">
        <v>100</v>
      </c>
      <c r="F209">
        <v>60</v>
      </c>
      <c r="G209">
        <v>100</v>
      </c>
      <c r="H209">
        <v>0</v>
      </c>
      <c r="I209">
        <v>54.5454545454545</v>
      </c>
      <c r="J209">
        <v>75</v>
      </c>
      <c r="K209">
        <v>61.9047619047619</v>
      </c>
      <c r="L209">
        <f t="shared" si="21"/>
        <v>576.450216450216</v>
      </c>
      <c r="M209">
        <f t="shared" si="22"/>
        <v>57.6450216450216</v>
      </c>
      <c r="N209">
        <f t="shared" si="23"/>
        <v>18.5588850174216</v>
      </c>
      <c r="O209">
        <f t="shared" si="24"/>
        <v>1.76823115091255</v>
      </c>
      <c r="P209">
        <f t="shared" si="25"/>
        <v>5.87393673847142</v>
      </c>
      <c r="Q209">
        <f t="shared" si="26"/>
        <v>26.8732621363494</v>
      </c>
      <c r="R209">
        <f t="shared" si="27"/>
        <v>22.7160735768855</v>
      </c>
    </row>
    <row r="210" spans="1:18">
      <c r="A210">
        <v>18373425</v>
      </c>
      <c r="B210">
        <v>100</v>
      </c>
      <c r="C210">
        <f>VLOOKUP(A210,'[1]exp2'!$D$1:$H$333,5,FALSE)</f>
        <v>58.3333333333333</v>
      </c>
      <c r="D210" s="1">
        <v>91.6666666666667</v>
      </c>
      <c r="E210">
        <v>100</v>
      </c>
      <c r="F210">
        <v>100</v>
      </c>
      <c r="G210">
        <v>100</v>
      </c>
      <c r="H210">
        <v>68.1818181818181</v>
      </c>
      <c r="I210">
        <v>54.5454545454545</v>
      </c>
      <c r="J210">
        <v>50</v>
      </c>
      <c r="K210">
        <v>85.7142857142857</v>
      </c>
      <c r="L210">
        <f t="shared" si="21"/>
        <v>808.441558441558</v>
      </c>
      <c r="M210">
        <f t="shared" si="22"/>
        <v>80.8441558441558</v>
      </c>
      <c r="N210">
        <f t="shared" si="23"/>
        <v>26.0278745644599</v>
      </c>
      <c r="O210">
        <f t="shared" si="24"/>
        <v>1.9129876736655</v>
      </c>
      <c r="P210">
        <f t="shared" si="25"/>
        <v>6.35480749832264</v>
      </c>
      <c r="Q210">
        <f t="shared" si="26"/>
        <v>29.0732459902018</v>
      </c>
      <c r="R210">
        <f t="shared" si="27"/>
        <v>27.5505602773308</v>
      </c>
    </row>
    <row r="211" spans="1:18">
      <c r="A211">
        <v>18373434</v>
      </c>
      <c r="B211">
        <v>100</v>
      </c>
      <c r="C211">
        <f>VLOOKUP(A211,'[1]exp2'!$D$1:$H$333,5,FALSE)</f>
        <v>25</v>
      </c>
      <c r="D211" s="1">
        <v>83.3333333333333</v>
      </c>
      <c r="E211">
        <v>100</v>
      </c>
      <c r="F211">
        <v>100</v>
      </c>
      <c r="G211">
        <v>70</v>
      </c>
      <c r="H211">
        <v>0</v>
      </c>
      <c r="I211">
        <v>54.5454545454545</v>
      </c>
      <c r="J211">
        <v>75</v>
      </c>
      <c r="K211">
        <v>76.1904761904761</v>
      </c>
      <c r="L211">
        <f t="shared" si="21"/>
        <v>684.069264069264</v>
      </c>
      <c r="M211">
        <f t="shared" si="22"/>
        <v>68.4069264069264</v>
      </c>
      <c r="N211">
        <f t="shared" si="23"/>
        <v>22.0236933797909</v>
      </c>
      <c r="O211">
        <f t="shared" si="24"/>
        <v>1.84140281267686</v>
      </c>
      <c r="P211">
        <f t="shared" si="25"/>
        <v>6.11700773743587</v>
      </c>
      <c r="Q211">
        <f t="shared" si="26"/>
        <v>27.9853120210773</v>
      </c>
      <c r="R211">
        <f t="shared" si="27"/>
        <v>25.0045027004341</v>
      </c>
    </row>
    <row r="212" spans="1:18">
      <c r="A212">
        <v>18373436</v>
      </c>
      <c r="B212">
        <v>100</v>
      </c>
      <c r="C212">
        <f>VLOOKUP(A212,'[1]exp2'!$D$1:$H$333,5,FALSE)</f>
        <v>100</v>
      </c>
      <c r="D212" s="1">
        <v>75</v>
      </c>
      <c r="E212">
        <v>100</v>
      </c>
      <c r="F212">
        <v>100</v>
      </c>
      <c r="G212">
        <v>100</v>
      </c>
      <c r="H212">
        <v>68.1818181818181</v>
      </c>
      <c r="I212">
        <v>54.5454545454545</v>
      </c>
      <c r="J212">
        <v>0</v>
      </c>
      <c r="K212">
        <v>76.1904761904761</v>
      </c>
      <c r="L212">
        <f t="shared" si="21"/>
        <v>773.917748917749</v>
      </c>
      <c r="M212">
        <f t="shared" si="22"/>
        <v>77.3917748917749</v>
      </c>
      <c r="N212">
        <f t="shared" si="23"/>
        <v>24.9163763066202</v>
      </c>
      <c r="O212">
        <f t="shared" si="24"/>
        <v>1.89427049755041</v>
      </c>
      <c r="P212">
        <f t="shared" si="25"/>
        <v>6.29263038512898</v>
      </c>
      <c r="Q212">
        <f t="shared" si="26"/>
        <v>28.7887856808507</v>
      </c>
      <c r="R212">
        <f t="shared" si="27"/>
        <v>26.8525809937354</v>
      </c>
    </row>
    <row r="213" spans="1:18">
      <c r="A213">
        <v>18373439</v>
      </c>
      <c r="B213">
        <v>100</v>
      </c>
      <c r="C213">
        <f>VLOOKUP(A213,'[1]exp2'!$D$1:$H$333,5,FALSE)</f>
        <v>100</v>
      </c>
      <c r="D213" s="1">
        <v>0</v>
      </c>
      <c r="E213">
        <v>100</v>
      </c>
      <c r="F213">
        <v>60</v>
      </c>
      <c r="G213">
        <v>40</v>
      </c>
      <c r="H213">
        <v>0</v>
      </c>
      <c r="I213">
        <v>18.1818181818182</v>
      </c>
      <c r="J213">
        <v>75</v>
      </c>
      <c r="K213">
        <v>61.9047619047619</v>
      </c>
      <c r="L213">
        <f t="shared" si="21"/>
        <v>555.08658008658</v>
      </c>
      <c r="M213">
        <f t="shared" si="22"/>
        <v>55.508658008658</v>
      </c>
      <c r="N213">
        <f t="shared" si="23"/>
        <v>17.8710801393728</v>
      </c>
      <c r="O213">
        <f t="shared" si="24"/>
        <v>1.75211499361262</v>
      </c>
      <c r="P213">
        <f t="shared" si="25"/>
        <v>5.82040002275516</v>
      </c>
      <c r="Q213">
        <f t="shared" si="26"/>
        <v>26.6283316477489</v>
      </c>
      <c r="R213">
        <f t="shared" si="27"/>
        <v>22.2497058935609</v>
      </c>
    </row>
    <row r="214" spans="1:18">
      <c r="A214">
        <v>18373441</v>
      </c>
      <c r="B214">
        <v>100</v>
      </c>
      <c r="C214">
        <f>VLOOKUP(A214,'[1]exp2'!$D$1:$H$333,5,FALSE)</f>
        <v>100</v>
      </c>
      <c r="D214" s="1">
        <v>75</v>
      </c>
      <c r="E214">
        <v>100</v>
      </c>
      <c r="F214">
        <v>100</v>
      </c>
      <c r="G214">
        <v>0</v>
      </c>
      <c r="H214">
        <v>63.6363636363636</v>
      </c>
      <c r="I214">
        <v>100</v>
      </c>
      <c r="J214">
        <v>50</v>
      </c>
      <c r="K214">
        <v>57.1428571428571</v>
      </c>
      <c r="L214">
        <f t="shared" si="21"/>
        <v>745.779220779221</v>
      </c>
      <c r="M214">
        <f t="shared" si="22"/>
        <v>74.5779220779221</v>
      </c>
      <c r="N214">
        <f t="shared" si="23"/>
        <v>24.0104529616725</v>
      </c>
      <c r="O214">
        <f t="shared" si="24"/>
        <v>1.87839494735213</v>
      </c>
      <c r="P214">
        <f t="shared" si="25"/>
        <v>6.2398929489035</v>
      </c>
      <c r="Q214">
        <f t="shared" si="26"/>
        <v>28.5475118961325</v>
      </c>
      <c r="R214">
        <f t="shared" si="27"/>
        <v>26.2789824289025</v>
      </c>
    </row>
    <row r="215" spans="1:18">
      <c r="A215">
        <v>18373442</v>
      </c>
      <c r="B215">
        <v>100</v>
      </c>
      <c r="C215">
        <f>VLOOKUP(A215,'[1]exp2'!$D$1:$H$333,5,FALSE)</f>
        <v>58.3333333333333</v>
      </c>
      <c r="D215" s="1">
        <v>83.3333333333333</v>
      </c>
      <c r="E215">
        <v>100</v>
      </c>
      <c r="F215">
        <v>100</v>
      </c>
      <c r="G215">
        <v>70</v>
      </c>
      <c r="H215">
        <v>0</v>
      </c>
      <c r="I215">
        <v>54.5454545454545</v>
      </c>
      <c r="J215">
        <v>100</v>
      </c>
      <c r="K215">
        <v>66.6666666666666</v>
      </c>
      <c r="L215">
        <f t="shared" si="21"/>
        <v>732.878787878788</v>
      </c>
      <c r="M215">
        <f t="shared" si="22"/>
        <v>73.2878787878788</v>
      </c>
      <c r="N215">
        <f t="shared" si="23"/>
        <v>23.5951219512195</v>
      </c>
      <c r="O215">
        <f t="shared" si="24"/>
        <v>1.87091795770431</v>
      </c>
      <c r="P215">
        <f t="shared" si="25"/>
        <v>6.21505492692723</v>
      </c>
      <c r="Q215">
        <f t="shared" si="26"/>
        <v>28.4338779390037</v>
      </c>
      <c r="R215">
        <f t="shared" si="27"/>
        <v>26.0144999451116</v>
      </c>
    </row>
    <row r="216" spans="1:18">
      <c r="A216">
        <v>18373444</v>
      </c>
      <c r="B216">
        <v>100</v>
      </c>
      <c r="C216">
        <f>VLOOKUP(A216,'[1]exp2'!$D$1:$H$333,5,FALSE)</f>
        <v>0</v>
      </c>
      <c r="D216" s="1">
        <v>100</v>
      </c>
      <c r="E216">
        <v>100</v>
      </c>
      <c r="F216">
        <v>100</v>
      </c>
      <c r="G216">
        <v>100</v>
      </c>
      <c r="H216">
        <v>59.090909090909</v>
      </c>
      <c r="I216">
        <v>54.5454545454545</v>
      </c>
      <c r="J216">
        <v>25</v>
      </c>
      <c r="K216">
        <v>76.1904761904761</v>
      </c>
      <c r="L216">
        <f t="shared" si="21"/>
        <v>714.82683982684</v>
      </c>
      <c r="M216">
        <f t="shared" si="22"/>
        <v>71.482683982684</v>
      </c>
      <c r="N216">
        <f t="shared" si="23"/>
        <v>23.01393728223</v>
      </c>
      <c r="O216">
        <f t="shared" si="24"/>
        <v>1.86023426658498</v>
      </c>
      <c r="P216">
        <f t="shared" si="25"/>
        <v>6.17956447324082</v>
      </c>
      <c r="Q216">
        <f t="shared" si="26"/>
        <v>28.2715091039758</v>
      </c>
      <c r="R216">
        <f t="shared" si="27"/>
        <v>25.6427231931029</v>
      </c>
    </row>
    <row r="217" spans="1:18">
      <c r="A217">
        <v>18373447</v>
      </c>
      <c r="B217">
        <v>100</v>
      </c>
      <c r="C217">
        <f>VLOOKUP(A217,'[1]exp2'!$D$1:$H$333,5,FALSE)</f>
        <v>58.3333333333333</v>
      </c>
      <c r="D217" s="1">
        <v>75</v>
      </c>
      <c r="E217">
        <v>100</v>
      </c>
      <c r="F217">
        <v>100</v>
      </c>
      <c r="G217">
        <v>70</v>
      </c>
      <c r="H217">
        <v>40.9090909090909</v>
      </c>
      <c r="I217">
        <v>54.5454545454545</v>
      </c>
      <c r="J217">
        <v>25</v>
      </c>
      <c r="K217">
        <v>52.3809523809523</v>
      </c>
      <c r="L217">
        <f t="shared" si="21"/>
        <v>676.168831168831</v>
      </c>
      <c r="M217">
        <f t="shared" si="22"/>
        <v>67.6168831168831</v>
      </c>
      <c r="N217">
        <f t="shared" si="23"/>
        <v>21.7693379790941</v>
      </c>
      <c r="O217">
        <f t="shared" si="24"/>
        <v>1.83643098658692</v>
      </c>
      <c r="P217">
        <f t="shared" si="25"/>
        <v>6.10049168866482</v>
      </c>
      <c r="Q217">
        <f t="shared" si="26"/>
        <v>27.9097510935695</v>
      </c>
      <c r="R217">
        <f t="shared" si="27"/>
        <v>24.8395445363318</v>
      </c>
    </row>
    <row r="218" spans="1:18">
      <c r="A218">
        <v>18373448</v>
      </c>
      <c r="B218">
        <v>100</v>
      </c>
      <c r="C218">
        <f>VLOOKUP(A218,'[1]exp2'!$D$1:$H$333,5,FALSE)</f>
        <v>100</v>
      </c>
      <c r="D218" s="1">
        <v>91.6666666666667</v>
      </c>
      <c r="E218">
        <v>60</v>
      </c>
      <c r="F218">
        <v>100</v>
      </c>
      <c r="G218">
        <v>100</v>
      </c>
      <c r="H218">
        <v>63.6363636363636</v>
      </c>
      <c r="I218">
        <v>54.5454545454545</v>
      </c>
      <c r="J218">
        <v>25</v>
      </c>
      <c r="K218">
        <v>0</v>
      </c>
      <c r="L218">
        <f t="shared" si="21"/>
        <v>694.848484848485</v>
      </c>
      <c r="M218">
        <f t="shared" si="22"/>
        <v>69.4848484848485</v>
      </c>
      <c r="N218">
        <f t="shared" si="23"/>
        <v>22.3707317073171</v>
      </c>
      <c r="O218">
        <f t="shared" si="24"/>
        <v>1.84809577051454</v>
      </c>
      <c r="P218">
        <f t="shared" si="25"/>
        <v>6.13924126211476</v>
      </c>
      <c r="Q218">
        <f t="shared" si="26"/>
        <v>28.0870304023799</v>
      </c>
      <c r="R218">
        <f t="shared" si="27"/>
        <v>25.2288810548485</v>
      </c>
    </row>
    <row r="219" spans="1:18">
      <c r="A219">
        <v>18373461</v>
      </c>
      <c r="B219">
        <v>0</v>
      </c>
      <c r="C219">
        <f>VLOOKUP(A219,'[1]exp2'!$D$1:$H$333,5,FALSE)</f>
        <v>91.6666666666667</v>
      </c>
      <c r="D219" s="1">
        <v>91.6666666666667</v>
      </c>
      <c r="E219">
        <v>100</v>
      </c>
      <c r="F219">
        <v>100</v>
      </c>
      <c r="G219">
        <v>70</v>
      </c>
      <c r="H219">
        <v>72.7272727272727</v>
      </c>
      <c r="I219">
        <v>54.5454545454545</v>
      </c>
      <c r="J219">
        <v>100</v>
      </c>
      <c r="K219">
        <v>0</v>
      </c>
      <c r="L219">
        <f t="shared" si="21"/>
        <v>680.606060606061</v>
      </c>
      <c r="M219">
        <f t="shared" si="22"/>
        <v>68.0606060606061</v>
      </c>
      <c r="N219">
        <f t="shared" si="23"/>
        <v>21.9121951219512</v>
      </c>
      <c r="O219">
        <f t="shared" si="24"/>
        <v>1.83923038530249</v>
      </c>
      <c r="P219">
        <f t="shared" si="25"/>
        <v>6.10979108990684</v>
      </c>
      <c r="Q219">
        <f t="shared" si="26"/>
        <v>27.9522958567181</v>
      </c>
      <c r="R219">
        <f t="shared" si="27"/>
        <v>24.9322454893346</v>
      </c>
    </row>
    <row r="220" spans="1:18">
      <c r="A220">
        <v>18373462</v>
      </c>
      <c r="B220">
        <v>100</v>
      </c>
      <c r="C220">
        <f>VLOOKUP(A220,'[1]exp2'!$D$1:$H$333,5,FALSE)</f>
        <v>58.3333333333333</v>
      </c>
      <c r="D220" s="1">
        <v>66.6666666666667</v>
      </c>
      <c r="E220">
        <v>100</v>
      </c>
      <c r="F220">
        <v>100</v>
      </c>
      <c r="G220">
        <v>70</v>
      </c>
      <c r="H220">
        <v>68.1818181818181</v>
      </c>
      <c r="I220">
        <v>0</v>
      </c>
      <c r="J220">
        <v>50</v>
      </c>
      <c r="K220">
        <v>0</v>
      </c>
      <c r="L220">
        <f t="shared" si="21"/>
        <v>613.181818181818</v>
      </c>
      <c r="M220">
        <f t="shared" si="22"/>
        <v>61.3181818181818</v>
      </c>
      <c r="N220">
        <f t="shared" si="23"/>
        <v>19.7414634146342</v>
      </c>
      <c r="O220">
        <f t="shared" si="24"/>
        <v>1.79461477396731</v>
      </c>
      <c r="P220">
        <f t="shared" si="25"/>
        <v>5.96158123714193</v>
      </c>
      <c r="Q220">
        <f t="shared" si="26"/>
        <v>27.2742357410114</v>
      </c>
      <c r="R220">
        <f t="shared" si="27"/>
        <v>23.5078495778228</v>
      </c>
    </row>
    <row r="221" spans="1:18">
      <c r="A221">
        <v>18373463</v>
      </c>
      <c r="B221">
        <v>100</v>
      </c>
      <c r="C221">
        <f>VLOOKUP(A221,'[1]exp2'!$D$1:$H$333,5,FALSE)</f>
        <v>33.3333333333333</v>
      </c>
      <c r="D221" s="1">
        <v>91.6666666666667</v>
      </c>
      <c r="E221">
        <v>100</v>
      </c>
      <c r="F221">
        <v>100</v>
      </c>
      <c r="G221">
        <v>100</v>
      </c>
      <c r="H221">
        <v>72.7272727272727</v>
      </c>
      <c r="I221">
        <v>54.5454545454545</v>
      </c>
      <c r="J221">
        <v>50</v>
      </c>
      <c r="K221">
        <v>61.9047619047619</v>
      </c>
      <c r="L221">
        <f t="shared" si="21"/>
        <v>764.177489177489</v>
      </c>
      <c r="M221">
        <f t="shared" si="22"/>
        <v>76.4177489177489</v>
      </c>
      <c r="N221">
        <f t="shared" si="23"/>
        <v>24.602787456446</v>
      </c>
      <c r="O221">
        <f t="shared" si="24"/>
        <v>1.88884053915016</v>
      </c>
      <c r="P221">
        <f t="shared" si="25"/>
        <v>6.27459245376512</v>
      </c>
      <c r="Q221">
        <f t="shared" si="26"/>
        <v>28.7062621400771</v>
      </c>
      <c r="R221">
        <f t="shared" si="27"/>
        <v>26.6545247982616</v>
      </c>
    </row>
    <row r="222" spans="1:18">
      <c r="A222">
        <v>18373464</v>
      </c>
      <c r="B222">
        <v>100</v>
      </c>
      <c r="C222">
        <f>VLOOKUP(A222,'[1]exp2'!$D$1:$H$333,5,FALSE)</f>
        <v>58.3333333333333</v>
      </c>
      <c r="D222" s="1">
        <v>83.3333333333333</v>
      </c>
      <c r="E222">
        <v>100</v>
      </c>
      <c r="F222">
        <v>100</v>
      </c>
      <c r="G222">
        <v>100</v>
      </c>
      <c r="H222">
        <v>50</v>
      </c>
      <c r="I222">
        <v>54.5454545454545</v>
      </c>
      <c r="J222">
        <v>100</v>
      </c>
      <c r="K222">
        <v>57.1428571428571</v>
      </c>
      <c r="L222">
        <f t="shared" si="21"/>
        <v>803.354978354978</v>
      </c>
      <c r="M222">
        <f t="shared" si="22"/>
        <v>80.3354978354978</v>
      </c>
      <c r="N222">
        <f t="shared" si="23"/>
        <v>25.8641114982578</v>
      </c>
      <c r="O222">
        <f t="shared" si="24"/>
        <v>1.91028012922773</v>
      </c>
      <c r="P222">
        <f t="shared" si="25"/>
        <v>6.34581323038666</v>
      </c>
      <c r="Q222">
        <f t="shared" si="26"/>
        <v>29.0320972120093</v>
      </c>
      <c r="R222">
        <f t="shared" si="27"/>
        <v>27.4481043551335</v>
      </c>
    </row>
    <row r="223" spans="1:18">
      <c r="A223">
        <v>18373466</v>
      </c>
      <c r="B223">
        <v>100</v>
      </c>
      <c r="C223">
        <f>VLOOKUP(A223,'[1]exp2'!$D$1:$H$333,5,FALSE)</f>
        <v>91.6666666666667</v>
      </c>
      <c r="D223" s="1">
        <v>75</v>
      </c>
      <c r="E223">
        <v>100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f t="shared" si="21"/>
        <v>366.666666666667</v>
      </c>
      <c r="M223">
        <f t="shared" si="22"/>
        <v>36.6666666666667</v>
      </c>
      <c r="N223">
        <f t="shared" si="23"/>
        <v>11.8048780487805</v>
      </c>
      <c r="O223">
        <f t="shared" si="24"/>
        <v>1.57595718876376</v>
      </c>
      <c r="P223">
        <f t="shared" si="25"/>
        <v>5.23521646169403</v>
      </c>
      <c r="Q223">
        <f t="shared" si="26"/>
        <v>23.9511167006962</v>
      </c>
      <c r="R223">
        <f t="shared" si="27"/>
        <v>17.8779973747383</v>
      </c>
    </row>
    <row r="224" spans="1:18">
      <c r="A224">
        <v>18373477</v>
      </c>
      <c r="B224">
        <v>100</v>
      </c>
      <c r="C224">
        <f>VLOOKUP(A224,'[1]exp2'!$D$1:$H$333,5,FALSE)</f>
        <v>58.3333333333333</v>
      </c>
      <c r="D224" s="1">
        <v>0</v>
      </c>
      <c r="E224">
        <v>100</v>
      </c>
      <c r="F224">
        <v>100</v>
      </c>
      <c r="G224">
        <v>40</v>
      </c>
      <c r="H224">
        <v>77.2727272727272</v>
      </c>
      <c r="I224">
        <v>54.5454545454545</v>
      </c>
      <c r="J224">
        <v>75</v>
      </c>
      <c r="K224">
        <v>61.9047619047619</v>
      </c>
      <c r="L224">
        <f t="shared" si="21"/>
        <v>667.056277056277</v>
      </c>
      <c r="M224">
        <f t="shared" si="22"/>
        <v>66.7056277056277</v>
      </c>
      <c r="N224">
        <f t="shared" si="23"/>
        <v>21.4759581881533</v>
      </c>
      <c r="O224">
        <f t="shared" si="24"/>
        <v>1.83062476883168</v>
      </c>
      <c r="P224">
        <f t="shared" si="25"/>
        <v>6.08120385077866</v>
      </c>
      <c r="Q224">
        <f t="shared" si="26"/>
        <v>27.8215092301249</v>
      </c>
      <c r="R224">
        <f t="shared" si="27"/>
        <v>24.6487337091391</v>
      </c>
    </row>
    <row r="225" spans="1:18">
      <c r="A225">
        <v>18373480</v>
      </c>
      <c r="B225">
        <v>100</v>
      </c>
      <c r="C225">
        <f>VLOOKUP(A225,'[1]exp2'!$D$1:$H$333,5,FALSE)</f>
        <v>8.33333333333333</v>
      </c>
      <c r="D225" s="1">
        <v>0</v>
      </c>
      <c r="E225">
        <v>100</v>
      </c>
      <c r="F225">
        <v>100</v>
      </c>
      <c r="G225">
        <v>40</v>
      </c>
      <c r="H225">
        <v>50</v>
      </c>
      <c r="I225">
        <v>9.09090909090909</v>
      </c>
      <c r="J225">
        <v>75</v>
      </c>
      <c r="K225">
        <v>0</v>
      </c>
      <c r="L225">
        <f t="shared" si="21"/>
        <v>482.424242424242</v>
      </c>
      <c r="M225">
        <f t="shared" si="22"/>
        <v>48.2424242424242</v>
      </c>
      <c r="N225">
        <f t="shared" si="23"/>
        <v>15.5317073170732</v>
      </c>
      <c r="O225">
        <f t="shared" si="24"/>
        <v>1.69233942543701</v>
      </c>
      <c r="P225">
        <f t="shared" si="25"/>
        <v>5.62182988344472</v>
      </c>
      <c r="Q225">
        <f t="shared" si="26"/>
        <v>25.7198732077404</v>
      </c>
      <c r="R225">
        <f t="shared" si="27"/>
        <v>20.6257902624068</v>
      </c>
    </row>
    <row r="226" spans="1:18">
      <c r="A226">
        <v>18373482</v>
      </c>
      <c r="B226">
        <v>92.8571428571429</v>
      </c>
      <c r="C226">
        <f>VLOOKUP(A226,'[1]exp2'!$D$1:$H$333,5,FALSE)</f>
        <v>100</v>
      </c>
      <c r="D226" s="1">
        <v>83.3333333333333</v>
      </c>
      <c r="E226">
        <v>100</v>
      </c>
      <c r="F226">
        <v>100</v>
      </c>
      <c r="G226">
        <v>40</v>
      </c>
      <c r="H226">
        <v>0</v>
      </c>
      <c r="I226">
        <v>100</v>
      </c>
      <c r="J226">
        <v>75</v>
      </c>
      <c r="K226">
        <v>61.9047619047619</v>
      </c>
      <c r="L226">
        <f t="shared" si="21"/>
        <v>753.095238095238</v>
      </c>
      <c r="M226">
        <f t="shared" si="22"/>
        <v>75.3095238095238</v>
      </c>
      <c r="N226">
        <f t="shared" si="23"/>
        <v>24.2459930313589</v>
      </c>
      <c r="O226">
        <f t="shared" si="24"/>
        <v>1.88257874345694</v>
      </c>
      <c r="P226">
        <f t="shared" si="25"/>
        <v>6.25379121872734</v>
      </c>
      <c r="Q226">
        <f t="shared" si="26"/>
        <v>28.6110964842625</v>
      </c>
      <c r="R226">
        <f t="shared" si="27"/>
        <v>26.4285447578107</v>
      </c>
    </row>
    <row r="227" spans="1:18">
      <c r="A227">
        <v>18373483</v>
      </c>
      <c r="B227">
        <v>100</v>
      </c>
      <c r="C227">
        <f>VLOOKUP(A227,'[1]exp2'!$D$1:$H$333,5,FALSE)</f>
        <v>0</v>
      </c>
      <c r="D227" s="1">
        <v>75</v>
      </c>
      <c r="E227">
        <v>100</v>
      </c>
      <c r="F227">
        <v>100</v>
      </c>
      <c r="G227">
        <v>100</v>
      </c>
      <c r="H227">
        <v>72.7272727272727</v>
      </c>
      <c r="I227">
        <v>54.5454545454545</v>
      </c>
      <c r="J227">
        <v>50</v>
      </c>
      <c r="K227">
        <v>76.1904761904761</v>
      </c>
      <c r="L227">
        <f t="shared" si="21"/>
        <v>728.463203463203</v>
      </c>
      <c r="M227">
        <f t="shared" si="22"/>
        <v>72.8463203463203</v>
      </c>
      <c r="N227">
        <f t="shared" si="23"/>
        <v>23.4529616724739</v>
      </c>
      <c r="O227">
        <f t="shared" si="24"/>
        <v>1.86832885993095</v>
      </c>
      <c r="P227">
        <f t="shared" si="25"/>
        <v>6.20645413029349</v>
      </c>
      <c r="Q227">
        <f t="shared" si="26"/>
        <v>28.3945292921232</v>
      </c>
      <c r="R227">
        <f t="shared" si="27"/>
        <v>25.9237454822986</v>
      </c>
    </row>
    <row r="228" spans="1:18">
      <c r="A228">
        <v>18373487</v>
      </c>
      <c r="B228">
        <v>100</v>
      </c>
      <c r="C228">
        <f>VLOOKUP(A228,'[1]exp2'!$D$1:$H$333,5,FALSE)</f>
        <v>100</v>
      </c>
      <c r="D228" s="1">
        <v>66.6666666666667</v>
      </c>
      <c r="E228">
        <v>100</v>
      </c>
      <c r="F228">
        <v>100</v>
      </c>
      <c r="G228">
        <v>70</v>
      </c>
      <c r="H228">
        <v>50</v>
      </c>
      <c r="I228">
        <v>54.5454545454545</v>
      </c>
      <c r="J228">
        <v>50</v>
      </c>
      <c r="K228">
        <v>47.6190476190476</v>
      </c>
      <c r="L228">
        <f t="shared" si="21"/>
        <v>738.831168831169</v>
      </c>
      <c r="M228">
        <f t="shared" si="22"/>
        <v>73.8831168831169</v>
      </c>
      <c r="N228">
        <f t="shared" si="23"/>
        <v>23.7867595818815</v>
      </c>
      <c r="O228">
        <f t="shared" si="24"/>
        <v>1.87438391287971</v>
      </c>
      <c r="P228">
        <f t="shared" si="25"/>
        <v>6.22656858080001</v>
      </c>
      <c r="Q228">
        <f t="shared" si="26"/>
        <v>28.4865529085252</v>
      </c>
      <c r="R228">
        <f t="shared" si="27"/>
        <v>26.1366562452033</v>
      </c>
    </row>
    <row r="229" spans="1:18">
      <c r="A229">
        <v>18373488</v>
      </c>
      <c r="B229">
        <v>100</v>
      </c>
      <c r="C229">
        <f>VLOOKUP(A229,'[1]exp2'!$D$1:$H$333,5,FALSE)</f>
        <v>58.3333333333333</v>
      </c>
      <c r="D229" s="1">
        <v>75</v>
      </c>
      <c r="E229">
        <v>100</v>
      </c>
      <c r="F229">
        <v>100</v>
      </c>
      <c r="G229">
        <v>100</v>
      </c>
      <c r="H229">
        <v>54.5454545454545</v>
      </c>
      <c r="I229">
        <v>54.5454545454545</v>
      </c>
      <c r="J229">
        <v>25</v>
      </c>
      <c r="K229">
        <v>61.9047619047619</v>
      </c>
      <c r="L229">
        <f t="shared" si="21"/>
        <v>729.329004329004</v>
      </c>
      <c r="M229">
        <f t="shared" si="22"/>
        <v>72.9329004329004</v>
      </c>
      <c r="N229">
        <f t="shared" si="23"/>
        <v>23.4808362369338</v>
      </c>
      <c r="O229">
        <f t="shared" si="24"/>
        <v>1.86883774416986</v>
      </c>
      <c r="P229">
        <f t="shared" si="25"/>
        <v>6.20814460714377</v>
      </c>
      <c r="Q229">
        <f t="shared" si="26"/>
        <v>28.4022632241616</v>
      </c>
      <c r="R229">
        <f t="shared" si="27"/>
        <v>25.9415497305477</v>
      </c>
    </row>
    <row r="230" spans="1:18">
      <c r="A230">
        <v>18373489</v>
      </c>
      <c r="B230">
        <v>100</v>
      </c>
      <c r="C230">
        <f>VLOOKUP(A230,'[1]exp2'!$D$1:$H$333,5,FALSE)</f>
        <v>100</v>
      </c>
      <c r="D230" s="1">
        <v>75</v>
      </c>
      <c r="E230">
        <v>100</v>
      </c>
      <c r="F230">
        <v>100</v>
      </c>
      <c r="G230">
        <v>100</v>
      </c>
      <c r="H230">
        <v>72.7272727272727</v>
      </c>
      <c r="I230">
        <v>54.5454545454545</v>
      </c>
      <c r="J230">
        <v>25</v>
      </c>
      <c r="K230">
        <v>42.8571428571428</v>
      </c>
      <c r="L230">
        <f t="shared" si="21"/>
        <v>770.12987012987</v>
      </c>
      <c r="M230">
        <f t="shared" si="22"/>
        <v>77.012987012987</v>
      </c>
      <c r="N230">
        <f t="shared" si="23"/>
        <v>24.794425087108</v>
      </c>
      <c r="O230">
        <f t="shared" si="24"/>
        <v>1.89216690677487</v>
      </c>
      <c r="P230">
        <f t="shared" si="25"/>
        <v>6.28564240783157</v>
      </c>
      <c r="Q230">
        <f t="shared" si="26"/>
        <v>28.7568156828617</v>
      </c>
      <c r="R230">
        <f t="shared" si="27"/>
        <v>26.7756203849848</v>
      </c>
    </row>
    <row r="231" spans="1:18">
      <c r="A231">
        <v>18373494</v>
      </c>
      <c r="B231">
        <v>100</v>
      </c>
      <c r="C231">
        <f>VLOOKUP(A231,'[1]exp2'!$D$1:$H$333,5,FALSE)</f>
        <v>58.3333333333333</v>
      </c>
      <c r="D231" s="1">
        <v>83.3333333333333</v>
      </c>
      <c r="E231">
        <v>100</v>
      </c>
      <c r="F231">
        <v>100</v>
      </c>
      <c r="G231">
        <v>100</v>
      </c>
      <c r="H231">
        <v>86.3636363636363</v>
      </c>
      <c r="I231">
        <v>54.5454545454545</v>
      </c>
      <c r="J231">
        <v>75</v>
      </c>
      <c r="K231">
        <v>76.1904761904761</v>
      </c>
      <c r="L231">
        <f t="shared" si="21"/>
        <v>833.766233766234</v>
      </c>
      <c r="M231">
        <f t="shared" si="22"/>
        <v>83.3766233766234</v>
      </c>
      <c r="N231">
        <f t="shared" si="23"/>
        <v>26.8432055749129</v>
      </c>
      <c r="O231">
        <f t="shared" si="24"/>
        <v>1.92622214159289</v>
      </c>
      <c r="P231">
        <f t="shared" si="25"/>
        <v>6.39877144915151</v>
      </c>
      <c r="Q231">
        <f t="shared" si="26"/>
        <v>29.2743810769037</v>
      </c>
      <c r="R231">
        <f t="shared" si="27"/>
        <v>28.0587933259083</v>
      </c>
    </row>
    <row r="232" spans="1:18">
      <c r="A232">
        <v>18373502</v>
      </c>
      <c r="B232">
        <v>100</v>
      </c>
      <c r="C232">
        <f>VLOOKUP(A232,'[1]exp2'!$D$1:$H$333,5,FALSE)</f>
        <v>58.3333333333333</v>
      </c>
      <c r="D232" s="1">
        <v>83.3333333333333</v>
      </c>
      <c r="E232">
        <v>100</v>
      </c>
      <c r="F232">
        <v>100</v>
      </c>
      <c r="G232">
        <v>100</v>
      </c>
      <c r="H232">
        <v>86.3636363636363</v>
      </c>
      <c r="I232">
        <v>54.5454545454545</v>
      </c>
      <c r="J232">
        <v>50</v>
      </c>
      <c r="K232">
        <v>57.1428571428571</v>
      </c>
      <c r="L232">
        <f t="shared" si="21"/>
        <v>789.718614718615</v>
      </c>
      <c r="M232">
        <f t="shared" si="22"/>
        <v>78.9718614718614</v>
      </c>
      <c r="N232">
        <f t="shared" si="23"/>
        <v>25.4250871080139</v>
      </c>
      <c r="O232">
        <f t="shared" si="24"/>
        <v>1.9029372050275</v>
      </c>
      <c r="P232">
        <f t="shared" si="25"/>
        <v>6.32142056418729</v>
      </c>
      <c r="Q232">
        <f t="shared" si="26"/>
        <v>28.920500757678</v>
      </c>
      <c r="R232">
        <f t="shared" si="27"/>
        <v>27.1727939328459</v>
      </c>
    </row>
    <row r="233" spans="1:18">
      <c r="A233">
        <v>18373513</v>
      </c>
      <c r="B233">
        <v>0</v>
      </c>
      <c r="C233">
        <f>VLOOKUP(A233,'[1]exp2'!$D$1:$H$333,5,FALSE)</f>
        <v>33.3333333333333</v>
      </c>
      <c r="D233" s="1">
        <v>91.6666666666667</v>
      </c>
      <c r="E233">
        <v>100</v>
      </c>
      <c r="F233">
        <v>100</v>
      </c>
      <c r="G233">
        <v>100</v>
      </c>
      <c r="H233">
        <v>0</v>
      </c>
      <c r="I233">
        <v>0</v>
      </c>
      <c r="J233">
        <v>75</v>
      </c>
      <c r="K233">
        <v>52.3809523809523</v>
      </c>
      <c r="L233">
        <f t="shared" si="21"/>
        <v>552.380952380952</v>
      </c>
      <c r="M233">
        <f t="shared" si="22"/>
        <v>55.2380952380952</v>
      </c>
      <c r="N233">
        <f t="shared" si="23"/>
        <v>17.7839721254355</v>
      </c>
      <c r="O233">
        <f t="shared" si="24"/>
        <v>1.7500306028796</v>
      </c>
      <c r="P233">
        <f t="shared" si="25"/>
        <v>5.8134758266184</v>
      </c>
      <c r="Q233">
        <f t="shared" si="26"/>
        <v>26.5966534485869</v>
      </c>
      <c r="R233">
        <f t="shared" si="27"/>
        <v>22.1903127870112</v>
      </c>
    </row>
    <row r="234" spans="1:18">
      <c r="A234">
        <v>18373515</v>
      </c>
      <c r="B234">
        <v>100</v>
      </c>
      <c r="C234">
        <f>VLOOKUP(A234,'[1]exp2'!$D$1:$H$333,5,FALSE)</f>
        <v>50</v>
      </c>
      <c r="D234" s="1">
        <v>83.3333333333333</v>
      </c>
      <c r="E234">
        <v>60</v>
      </c>
      <c r="F234">
        <v>100</v>
      </c>
      <c r="G234">
        <v>100</v>
      </c>
      <c r="H234">
        <v>68.1818181818181</v>
      </c>
      <c r="I234">
        <v>54.5454545454545</v>
      </c>
      <c r="J234">
        <v>50</v>
      </c>
      <c r="K234">
        <v>61.9047619047619</v>
      </c>
      <c r="L234">
        <f t="shared" si="21"/>
        <v>727.965367965368</v>
      </c>
      <c r="M234">
        <f t="shared" si="22"/>
        <v>72.7965367965368</v>
      </c>
      <c r="N234">
        <f t="shared" si="23"/>
        <v>23.4369337979094</v>
      </c>
      <c r="O234">
        <f t="shared" si="24"/>
        <v>1.86803598126146</v>
      </c>
      <c r="P234">
        <f t="shared" si="25"/>
        <v>6.20548120841291</v>
      </c>
      <c r="Q234">
        <f t="shared" si="26"/>
        <v>28.3900781742616</v>
      </c>
      <c r="R234">
        <f t="shared" si="27"/>
        <v>25.9135059860855</v>
      </c>
    </row>
    <row r="235" spans="1:18">
      <c r="A235">
        <v>18373519</v>
      </c>
      <c r="B235">
        <v>100</v>
      </c>
      <c r="C235">
        <f>VLOOKUP(A235,'[1]exp2'!$D$1:$H$333,5,FALSE)</f>
        <v>100</v>
      </c>
      <c r="D235" s="1">
        <v>83.3333333333333</v>
      </c>
      <c r="E235">
        <v>100</v>
      </c>
      <c r="F235">
        <v>100</v>
      </c>
      <c r="G235">
        <v>100</v>
      </c>
      <c r="H235">
        <v>72.7272727272727</v>
      </c>
      <c r="I235">
        <v>54.5454545454545</v>
      </c>
      <c r="J235">
        <v>50</v>
      </c>
      <c r="K235">
        <v>71.4285714285714</v>
      </c>
      <c r="L235">
        <f t="shared" si="21"/>
        <v>832.034632034632</v>
      </c>
      <c r="M235">
        <f t="shared" si="22"/>
        <v>83.2034632034632</v>
      </c>
      <c r="N235">
        <f t="shared" si="23"/>
        <v>26.787456445993</v>
      </c>
      <c r="O235">
        <f t="shared" si="24"/>
        <v>1.92532995396073</v>
      </c>
      <c r="P235">
        <f t="shared" si="25"/>
        <v>6.39580766599035</v>
      </c>
      <c r="Q235">
        <f t="shared" si="26"/>
        <v>29.2608217681554</v>
      </c>
      <c r="R235">
        <f t="shared" si="27"/>
        <v>28.0241391070742</v>
      </c>
    </row>
    <row r="236" spans="1:18">
      <c r="A236">
        <v>18373520</v>
      </c>
      <c r="B236">
        <v>100</v>
      </c>
      <c r="C236">
        <f>VLOOKUP(A236,'[1]exp2'!$D$1:$H$333,5,FALSE)</f>
        <v>58.3333333333333</v>
      </c>
      <c r="D236" s="1">
        <v>0</v>
      </c>
      <c r="E236">
        <v>60</v>
      </c>
      <c r="F236">
        <v>100</v>
      </c>
      <c r="G236">
        <v>100</v>
      </c>
      <c r="H236">
        <v>0</v>
      </c>
      <c r="I236">
        <v>9.09090909090909</v>
      </c>
      <c r="J236">
        <v>50</v>
      </c>
      <c r="K236">
        <v>57.1428571428571</v>
      </c>
      <c r="L236">
        <f t="shared" si="21"/>
        <v>534.567099567099</v>
      </c>
      <c r="M236">
        <f t="shared" si="22"/>
        <v>53.45670995671</v>
      </c>
      <c r="N236">
        <f t="shared" si="23"/>
        <v>17.2104529616725</v>
      </c>
      <c r="O236">
        <f t="shared" si="24"/>
        <v>1.73605139956715</v>
      </c>
      <c r="P236">
        <f t="shared" si="25"/>
        <v>5.76703791839066</v>
      </c>
      <c r="Q236">
        <f t="shared" si="26"/>
        <v>26.384200006129</v>
      </c>
      <c r="R236">
        <f t="shared" si="27"/>
        <v>21.7973264839008</v>
      </c>
    </row>
    <row r="237" spans="1:18">
      <c r="A237">
        <v>18373521</v>
      </c>
      <c r="B237">
        <v>7.14285714285714</v>
      </c>
      <c r="C237">
        <f>VLOOKUP(A237,'[1]exp2'!$D$1:$H$333,5,FALSE)</f>
        <v>25</v>
      </c>
      <c r="D237" s="1">
        <v>66.6666666666667</v>
      </c>
      <c r="E237">
        <v>100</v>
      </c>
      <c r="F237">
        <v>60</v>
      </c>
      <c r="G237">
        <v>40</v>
      </c>
      <c r="H237">
        <v>72.7272727272727</v>
      </c>
      <c r="I237">
        <v>54.5454545454545</v>
      </c>
      <c r="J237">
        <v>75</v>
      </c>
      <c r="K237">
        <v>61.9047619047619</v>
      </c>
      <c r="L237">
        <f t="shared" si="21"/>
        <v>562.987012987013</v>
      </c>
      <c r="M237">
        <f t="shared" si="22"/>
        <v>56.2987012987013</v>
      </c>
      <c r="N237">
        <f t="shared" si="23"/>
        <v>18.1254355400697</v>
      </c>
      <c r="O237">
        <f t="shared" si="24"/>
        <v>1.75814477859567</v>
      </c>
      <c r="P237">
        <f t="shared" si="25"/>
        <v>5.84043053489648</v>
      </c>
      <c r="Q237">
        <f t="shared" si="26"/>
        <v>26.7199712461078</v>
      </c>
      <c r="R237">
        <f t="shared" si="27"/>
        <v>22.4227033930888</v>
      </c>
    </row>
    <row r="238" spans="1:18">
      <c r="A238">
        <v>18373528</v>
      </c>
      <c r="B238">
        <v>100</v>
      </c>
      <c r="C238">
        <f>VLOOKUP(A238,'[1]exp2'!$D$1:$H$333,5,FALSE)</f>
        <v>100</v>
      </c>
      <c r="D238" s="1">
        <v>75</v>
      </c>
      <c r="E238">
        <v>100</v>
      </c>
      <c r="F238">
        <v>100</v>
      </c>
      <c r="G238">
        <v>0</v>
      </c>
      <c r="H238">
        <v>72.7272727272727</v>
      </c>
      <c r="I238">
        <v>9.09090909090909</v>
      </c>
      <c r="J238">
        <v>75</v>
      </c>
      <c r="K238">
        <v>71.4285714285714</v>
      </c>
      <c r="L238">
        <f t="shared" si="21"/>
        <v>703.246753246753</v>
      </c>
      <c r="M238">
        <f t="shared" si="22"/>
        <v>70.3246753246753</v>
      </c>
      <c r="N238">
        <f t="shared" si="23"/>
        <v>22.6411149825784</v>
      </c>
      <c r="O238">
        <f t="shared" si="24"/>
        <v>1.85323980339224</v>
      </c>
      <c r="P238">
        <f t="shared" si="25"/>
        <v>6.1563293694522</v>
      </c>
      <c r="Q238">
        <f t="shared" si="26"/>
        <v>28.1652084979806</v>
      </c>
      <c r="R238">
        <f t="shared" si="27"/>
        <v>25.4031617402795</v>
      </c>
    </row>
    <row r="239" spans="1:18">
      <c r="A239">
        <v>18373531</v>
      </c>
      <c r="B239">
        <v>100</v>
      </c>
      <c r="C239">
        <f>VLOOKUP(A239,'[1]exp2'!$D$1:$H$333,5,FALSE)</f>
        <v>58.3333333333333</v>
      </c>
      <c r="D239" s="1">
        <v>91.6666666666667</v>
      </c>
      <c r="E239">
        <v>100</v>
      </c>
      <c r="F239">
        <v>100</v>
      </c>
      <c r="G239">
        <v>100</v>
      </c>
      <c r="H239">
        <v>77.2727272727272</v>
      </c>
      <c r="I239">
        <v>100</v>
      </c>
      <c r="J239">
        <v>75</v>
      </c>
      <c r="K239">
        <v>57.1428571428571</v>
      </c>
      <c r="L239">
        <f t="shared" si="21"/>
        <v>859.415584415584</v>
      </c>
      <c r="M239">
        <f t="shared" si="22"/>
        <v>85.9415584415584</v>
      </c>
      <c r="N239">
        <f t="shared" si="23"/>
        <v>27.6689895470383</v>
      </c>
      <c r="O239">
        <f t="shared" si="24"/>
        <v>1.93922742072373</v>
      </c>
      <c r="P239">
        <f t="shared" si="25"/>
        <v>6.44197405127811</v>
      </c>
      <c r="Q239">
        <f t="shared" si="26"/>
        <v>29.4720329930908</v>
      </c>
      <c r="R239">
        <f t="shared" si="27"/>
        <v>28.5705112700645</v>
      </c>
    </row>
    <row r="240" spans="1:18">
      <c r="A240">
        <v>18373541</v>
      </c>
      <c r="B240">
        <v>100</v>
      </c>
      <c r="C240">
        <f>VLOOKUP(A240,'[1]exp2'!$D$1:$H$333,5,FALSE)</f>
        <v>100</v>
      </c>
      <c r="D240" s="1">
        <v>91.6666666666667</v>
      </c>
      <c r="E240">
        <v>100</v>
      </c>
      <c r="F240">
        <v>100</v>
      </c>
      <c r="G240">
        <v>40</v>
      </c>
      <c r="H240">
        <v>68.1818181818181</v>
      </c>
      <c r="I240">
        <v>54.5454545454545</v>
      </c>
      <c r="J240">
        <v>100</v>
      </c>
      <c r="K240">
        <v>61.9047619047619</v>
      </c>
      <c r="L240">
        <f t="shared" si="21"/>
        <v>816.298701298701</v>
      </c>
      <c r="M240">
        <f t="shared" si="22"/>
        <v>81.6298701298701</v>
      </c>
      <c r="N240">
        <f t="shared" si="23"/>
        <v>26.2808362369338</v>
      </c>
      <c r="O240">
        <f t="shared" si="24"/>
        <v>1.91713707017233</v>
      </c>
      <c r="P240">
        <f t="shared" si="25"/>
        <v>6.36859149515552</v>
      </c>
      <c r="Q240">
        <f t="shared" si="26"/>
        <v>29.1363077793679</v>
      </c>
      <c r="R240">
        <f t="shared" si="27"/>
        <v>27.7085720081509</v>
      </c>
    </row>
    <row r="241" spans="1:18">
      <c r="A241">
        <v>18373542</v>
      </c>
      <c r="B241">
        <v>100</v>
      </c>
      <c r="C241">
        <f>VLOOKUP(A241,'[1]exp2'!$D$1:$H$333,5,FALSE)</f>
        <v>58.3333333333333</v>
      </c>
      <c r="D241" s="1">
        <v>91.6666666666667</v>
      </c>
      <c r="E241">
        <v>100</v>
      </c>
      <c r="F241">
        <v>100</v>
      </c>
      <c r="G241">
        <v>100</v>
      </c>
      <c r="H241">
        <v>59.090909090909</v>
      </c>
      <c r="I241">
        <v>54.5454545454545</v>
      </c>
      <c r="J241">
        <v>25</v>
      </c>
      <c r="K241">
        <v>61.9047619047619</v>
      </c>
      <c r="L241">
        <f t="shared" si="21"/>
        <v>750.541125541125</v>
      </c>
      <c r="M241">
        <f t="shared" si="22"/>
        <v>75.0541125541125</v>
      </c>
      <c r="N241">
        <f t="shared" si="23"/>
        <v>24.1637630662021</v>
      </c>
      <c r="O241">
        <f t="shared" si="24"/>
        <v>1.88112270308681</v>
      </c>
      <c r="P241">
        <f t="shared" si="25"/>
        <v>6.24895435731452</v>
      </c>
      <c r="Q241">
        <f t="shared" si="26"/>
        <v>28.5889678420161</v>
      </c>
      <c r="R241">
        <f t="shared" si="27"/>
        <v>26.3763654541091</v>
      </c>
    </row>
    <row r="242" spans="1:18">
      <c r="A242">
        <v>18373546</v>
      </c>
      <c r="B242">
        <v>100</v>
      </c>
      <c r="C242">
        <f>VLOOKUP(A242,'[1]exp2'!$D$1:$H$333,5,FALSE)</f>
        <v>100</v>
      </c>
      <c r="D242" s="1">
        <v>58.3333333333333</v>
      </c>
      <c r="E242">
        <v>100</v>
      </c>
      <c r="F242">
        <v>100</v>
      </c>
      <c r="G242">
        <v>70</v>
      </c>
      <c r="H242">
        <v>81.8181818181818</v>
      </c>
      <c r="I242">
        <v>100</v>
      </c>
      <c r="J242">
        <v>100</v>
      </c>
      <c r="K242">
        <v>66.6666666666666</v>
      </c>
      <c r="L242">
        <f t="shared" si="21"/>
        <v>876.818181818182</v>
      </c>
      <c r="M242">
        <f t="shared" si="22"/>
        <v>87.6818181818182</v>
      </c>
      <c r="N242">
        <f t="shared" si="23"/>
        <v>28.2292682926829</v>
      </c>
      <c r="O242">
        <f t="shared" si="24"/>
        <v>1.94783458857231</v>
      </c>
      <c r="P242">
        <f t="shared" si="25"/>
        <v>6.47056644397173</v>
      </c>
      <c r="Q242">
        <f t="shared" si="26"/>
        <v>29.6028431972471</v>
      </c>
      <c r="R242">
        <f t="shared" si="27"/>
        <v>28.916055744965</v>
      </c>
    </row>
    <row r="243" spans="1:18">
      <c r="A243">
        <v>18373552</v>
      </c>
      <c r="B243">
        <v>100</v>
      </c>
      <c r="C243">
        <f>VLOOKUP(A243,'[1]exp2'!$D$1:$H$333,5,FALSE)</f>
        <v>100</v>
      </c>
      <c r="D243" s="1">
        <v>66.6666666666667</v>
      </c>
      <c r="E243">
        <v>100</v>
      </c>
      <c r="F243">
        <v>100</v>
      </c>
      <c r="G243">
        <v>100</v>
      </c>
      <c r="H243">
        <v>72.7272727272727</v>
      </c>
      <c r="I243">
        <v>54.5454545454545</v>
      </c>
      <c r="J243">
        <v>25</v>
      </c>
      <c r="K243">
        <v>76.1904761904761</v>
      </c>
      <c r="L243">
        <f t="shared" si="21"/>
        <v>795.12987012987</v>
      </c>
      <c r="M243">
        <f t="shared" si="22"/>
        <v>79.512987012987</v>
      </c>
      <c r="N243">
        <f t="shared" si="23"/>
        <v>25.5993031358885</v>
      </c>
      <c r="O243">
        <f t="shared" si="24"/>
        <v>1.90586593916491</v>
      </c>
      <c r="P243">
        <f t="shared" si="25"/>
        <v>6.33114960840079</v>
      </c>
      <c r="Q243">
        <f t="shared" si="26"/>
        <v>28.965011137535</v>
      </c>
      <c r="R243">
        <f t="shared" si="27"/>
        <v>27.2821571367117</v>
      </c>
    </row>
    <row r="244" spans="1:18">
      <c r="A244">
        <v>18373556</v>
      </c>
      <c r="B244">
        <v>100</v>
      </c>
      <c r="C244">
        <f>VLOOKUP(A244,'[1]exp2'!$D$1:$H$333,5,FALSE)</f>
        <v>100</v>
      </c>
      <c r="D244" s="1">
        <v>66.6666666666667</v>
      </c>
      <c r="E244">
        <v>60</v>
      </c>
      <c r="F244">
        <v>100</v>
      </c>
      <c r="G244">
        <v>100</v>
      </c>
      <c r="H244">
        <v>40.9090909090909</v>
      </c>
      <c r="I244">
        <v>100</v>
      </c>
      <c r="J244">
        <v>100</v>
      </c>
      <c r="K244">
        <v>76.1904761904761</v>
      </c>
      <c r="L244">
        <f t="shared" si="21"/>
        <v>843.766233766234</v>
      </c>
      <c r="M244">
        <f t="shared" si="22"/>
        <v>84.3766233766234</v>
      </c>
      <c r="N244">
        <f t="shared" si="23"/>
        <v>27.1651567944251</v>
      </c>
      <c r="O244">
        <f t="shared" si="24"/>
        <v>1.93133897457312</v>
      </c>
      <c r="P244">
        <f t="shared" si="25"/>
        <v>6.41576920038541</v>
      </c>
      <c r="Q244">
        <f t="shared" si="26"/>
        <v>29.3521457933068</v>
      </c>
      <c r="R244">
        <f t="shared" si="27"/>
        <v>28.2586512938659</v>
      </c>
    </row>
    <row r="245" spans="1:18">
      <c r="A245">
        <v>18373560</v>
      </c>
      <c r="B245">
        <v>7.14285714285714</v>
      </c>
      <c r="C245">
        <f>VLOOKUP(A245,'[1]exp2'!$D$1:$H$333,5,FALSE)</f>
        <v>100</v>
      </c>
      <c r="D245" s="1">
        <v>0</v>
      </c>
      <c r="E245">
        <v>100</v>
      </c>
      <c r="F245">
        <v>100</v>
      </c>
      <c r="G245">
        <v>100</v>
      </c>
      <c r="H245">
        <v>59.090909090909</v>
      </c>
      <c r="I245">
        <v>54.5454545454545</v>
      </c>
      <c r="J245">
        <v>50</v>
      </c>
      <c r="K245">
        <v>66.6666666666666</v>
      </c>
      <c r="L245">
        <f t="shared" si="21"/>
        <v>637.445887445887</v>
      </c>
      <c r="M245">
        <f t="shared" si="22"/>
        <v>63.7445887445887</v>
      </c>
      <c r="N245">
        <f t="shared" si="23"/>
        <v>20.5226480836237</v>
      </c>
      <c r="O245">
        <f t="shared" si="24"/>
        <v>1.81120347659004</v>
      </c>
      <c r="P245">
        <f t="shared" si="25"/>
        <v>6.01668771444211</v>
      </c>
      <c r="Q245">
        <f t="shared" si="26"/>
        <v>27.5263478892747</v>
      </c>
      <c r="R245">
        <f t="shared" si="27"/>
        <v>24.0244979864492</v>
      </c>
    </row>
    <row r="246" spans="1:18">
      <c r="A246">
        <v>18373563</v>
      </c>
      <c r="B246">
        <v>100</v>
      </c>
      <c r="C246">
        <f>VLOOKUP(A246,'[1]exp2'!$D$1:$H$333,5,FALSE)</f>
        <v>58.3333333333333</v>
      </c>
      <c r="D246" s="1">
        <v>66.6666666666667</v>
      </c>
      <c r="E246">
        <v>60</v>
      </c>
      <c r="F246">
        <v>100</v>
      </c>
      <c r="G246">
        <v>100</v>
      </c>
      <c r="H246">
        <v>0</v>
      </c>
      <c r="I246">
        <v>9.09090909090909</v>
      </c>
      <c r="J246">
        <v>50</v>
      </c>
      <c r="K246">
        <v>76.1904761904761</v>
      </c>
      <c r="L246">
        <f t="shared" si="21"/>
        <v>620.281385281385</v>
      </c>
      <c r="M246">
        <f t="shared" si="22"/>
        <v>62.0281385281385</v>
      </c>
      <c r="N246">
        <f t="shared" si="23"/>
        <v>19.9700348432056</v>
      </c>
      <c r="O246">
        <f t="shared" si="24"/>
        <v>1.79953448086993</v>
      </c>
      <c r="P246">
        <f t="shared" si="25"/>
        <v>5.97792414972038</v>
      </c>
      <c r="Q246">
        <f t="shared" si="26"/>
        <v>27.3490045703922</v>
      </c>
      <c r="R246">
        <f t="shared" si="27"/>
        <v>23.6595197067989</v>
      </c>
    </row>
    <row r="247" spans="1:18">
      <c r="A247">
        <v>18373567</v>
      </c>
      <c r="B247">
        <v>100</v>
      </c>
      <c r="C247">
        <f>VLOOKUP(A247,'[1]exp2'!$D$1:$H$333,5,FALSE)</f>
        <v>100</v>
      </c>
      <c r="D247" s="1">
        <v>0</v>
      </c>
      <c r="E247">
        <v>100</v>
      </c>
      <c r="F247">
        <v>60</v>
      </c>
      <c r="G247">
        <v>40</v>
      </c>
      <c r="H247">
        <v>54.5454545454545</v>
      </c>
      <c r="I247">
        <v>54.5454545454545</v>
      </c>
      <c r="J247">
        <v>75</v>
      </c>
      <c r="K247">
        <v>57.1428571428571</v>
      </c>
      <c r="L247">
        <f t="shared" si="21"/>
        <v>641.233766233766</v>
      </c>
      <c r="M247">
        <f t="shared" si="22"/>
        <v>64.1233766233766</v>
      </c>
      <c r="N247">
        <f t="shared" si="23"/>
        <v>20.6445993031359</v>
      </c>
      <c r="O247">
        <f t="shared" si="24"/>
        <v>1.81373691047577</v>
      </c>
      <c r="P247">
        <f t="shared" si="25"/>
        <v>6.02510359964366</v>
      </c>
      <c r="Q247">
        <f t="shared" si="26"/>
        <v>27.5648505663038</v>
      </c>
      <c r="R247">
        <f t="shared" si="27"/>
        <v>24.1047249347198</v>
      </c>
    </row>
    <row r="248" spans="1:18">
      <c r="A248">
        <v>18373575</v>
      </c>
      <c r="B248">
        <v>100</v>
      </c>
      <c r="C248">
        <f>VLOOKUP(A248,'[1]exp2'!$D$1:$H$333,5,FALSE)</f>
        <v>58.3333333333333</v>
      </c>
      <c r="D248" s="1">
        <v>83.3333333333333</v>
      </c>
      <c r="E248">
        <v>100</v>
      </c>
      <c r="F248">
        <v>100</v>
      </c>
      <c r="G248">
        <v>100</v>
      </c>
      <c r="H248">
        <v>77.2727272727272</v>
      </c>
      <c r="I248">
        <v>100</v>
      </c>
      <c r="J248">
        <v>50</v>
      </c>
      <c r="K248">
        <v>76.1904761904761</v>
      </c>
      <c r="L248">
        <f t="shared" si="21"/>
        <v>845.12987012987</v>
      </c>
      <c r="M248">
        <f t="shared" si="22"/>
        <v>84.512987012987</v>
      </c>
      <c r="N248">
        <f t="shared" si="23"/>
        <v>27.2090592334495</v>
      </c>
      <c r="O248">
        <f t="shared" si="24"/>
        <v>1.93203207683065</v>
      </c>
      <c r="P248">
        <f t="shared" si="25"/>
        <v>6.41807163624733</v>
      </c>
      <c r="Q248">
        <f t="shared" si="26"/>
        <v>29.3626794379857</v>
      </c>
      <c r="R248">
        <f t="shared" si="27"/>
        <v>28.2858693357176</v>
      </c>
    </row>
    <row r="249" spans="1:18">
      <c r="A249">
        <v>18373580</v>
      </c>
      <c r="B249">
        <v>100</v>
      </c>
      <c r="C249">
        <f>VLOOKUP(A249,'[1]exp2'!$D$1:$H$333,5,FALSE)</f>
        <v>58.3333333333333</v>
      </c>
      <c r="D249" s="1">
        <v>91.6666666666667</v>
      </c>
      <c r="E249">
        <v>100</v>
      </c>
      <c r="F249">
        <v>100</v>
      </c>
      <c r="G249">
        <v>100</v>
      </c>
      <c r="H249">
        <v>72.7272727272727</v>
      </c>
      <c r="I249">
        <v>9.09090909090909</v>
      </c>
      <c r="J249">
        <v>50</v>
      </c>
      <c r="K249">
        <v>61.9047619047619</v>
      </c>
      <c r="L249">
        <f t="shared" si="21"/>
        <v>743.722943722944</v>
      </c>
      <c r="M249">
        <f t="shared" si="22"/>
        <v>74.3722943722944</v>
      </c>
      <c r="N249">
        <f t="shared" si="23"/>
        <v>23.9442508710801</v>
      </c>
      <c r="O249">
        <f t="shared" si="24"/>
        <v>1.87721173562552</v>
      </c>
      <c r="P249">
        <f t="shared" si="25"/>
        <v>6.23596240462669</v>
      </c>
      <c r="Q249">
        <f t="shared" si="26"/>
        <v>28.5295296550236</v>
      </c>
      <c r="R249">
        <f t="shared" si="27"/>
        <v>26.2368902630518</v>
      </c>
    </row>
    <row r="250" spans="1:18">
      <c r="A250">
        <v>18373584</v>
      </c>
      <c r="B250">
        <v>100</v>
      </c>
      <c r="C250">
        <f>VLOOKUP(A250,'[1]exp2'!$D$1:$H$333,5,FALSE)</f>
        <v>58.3333333333333</v>
      </c>
      <c r="D250" s="1">
        <v>91.6666666666667</v>
      </c>
      <c r="E250">
        <v>100</v>
      </c>
      <c r="F250">
        <v>100</v>
      </c>
      <c r="G250">
        <v>100</v>
      </c>
      <c r="H250">
        <v>0</v>
      </c>
      <c r="I250">
        <v>45.4545454545455</v>
      </c>
      <c r="J250">
        <v>50</v>
      </c>
      <c r="K250">
        <v>66.6666666666666</v>
      </c>
      <c r="L250">
        <f t="shared" si="21"/>
        <v>712.121212121212</v>
      </c>
      <c r="M250">
        <f t="shared" si="22"/>
        <v>71.2121212121212</v>
      </c>
      <c r="N250">
        <f t="shared" si="23"/>
        <v>22.9268292682927</v>
      </c>
      <c r="O250">
        <f t="shared" si="24"/>
        <v>1.85861010246857</v>
      </c>
      <c r="P250">
        <f t="shared" si="25"/>
        <v>6.17416911683182</v>
      </c>
      <c r="Q250">
        <f t="shared" si="26"/>
        <v>28.2468253469737</v>
      </c>
      <c r="R250">
        <f t="shared" si="27"/>
        <v>25.5868273076332</v>
      </c>
    </row>
    <row r="251" spans="1:18">
      <c r="A251">
        <v>18373589</v>
      </c>
      <c r="B251">
        <v>85.7142857142857</v>
      </c>
      <c r="C251">
        <f>VLOOKUP(A251,'[1]exp2'!$D$1:$H$333,5,FALSE)</f>
        <v>58.3333333333333</v>
      </c>
      <c r="D251" s="1">
        <v>91.6666666666667</v>
      </c>
      <c r="E251">
        <v>100</v>
      </c>
      <c r="F251">
        <v>100</v>
      </c>
      <c r="G251">
        <v>100</v>
      </c>
      <c r="H251">
        <v>0</v>
      </c>
      <c r="I251">
        <v>54.5454545454545</v>
      </c>
      <c r="J251">
        <v>75</v>
      </c>
      <c r="K251">
        <v>61.9047619047619</v>
      </c>
      <c r="L251">
        <f t="shared" si="21"/>
        <v>727.164502164502</v>
      </c>
      <c r="M251">
        <f t="shared" si="22"/>
        <v>72.7164502164502</v>
      </c>
      <c r="N251">
        <f t="shared" si="23"/>
        <v>23.411149825784</v>
      </c>
      <c r="O251">
        <f t="shared" si="24"/>
        <v>1.86756441378895</v>
      </c>
      <c r="P251">
        <f t="shared" si="25"/>
        <v>6.20391469517737</v>
      </c>
      <c r="Q251">
        <f t="shared" si="26"/>
        <v>28.3829113757935</v>
      </c>
      <c r="R251">
        <f t="shared" si="27"/>
        <v>25.8970306007888</v>
      </c>
    </row>
    <row r="252" spans="1:18">
      <c r="A252">
        <v>18373597</v>
      </c>
      <c r="B252">
        <v>100</v>
      </c>
      <c r="C252">
        <f>VLOOKUP(A252,'[1]exp2'!$D$1:$H$333,5,FALSE)</f>
        <v>100</v>
      </c>
      <c r="D252" s="1">
        <v>83.3333333333333</v>
      </c>
      <c r="E252">
        <v>60</v>
      </c>
      <c r="F252">
        <v>100</v>
      </c>
      <c r="G252">
        <v>100</v>
      </c>
      <c r="H252">
        <v>63.6363636363636</v>
      </c>
      <c r="I252">
        <v>54.5454545454545</v>
      </c>
      <c r="J252">
        <v>75</v>
      </c>
      <c r="K252">
        <v>61.9047619047619</v>
      </c>
      <c r="L252">
        <f t="shared" si="21"/>
        <v>798.419913419913</v>
      </c>
      <c r="M252">
        <f t="shared" si="22"/>
        <v>79.8419913419913</v>
      </c>
      <c r="N252">
        <f t="shared" si="23"/>
        <v>25.7052264808362</v>
      </c>
      <c r="O252">
        <f t="shared" si="24"/>
        <v>1.90763700274266</v>
      </c>
      <c r="P252">
        <f t="shared" si="25"/>
        <v>6.33703295425756</v>
      </c>
      <c r="Q252">
        <f t="shared" si="26"/>
        <v>28.99192744639</v>
      </c>
      <c r="R252">
        <f t="shared" si="27"/>
        <v>27.3485769636131</v>
      </c>
    </row>
    <row r="253" spans="1:18">
      <c r="A253">
        <v>18373599</v>
      </c>
      <c r="B253">
        <v>100</v>
      </c>
      <c r="C253">
        <f>VLOOKUP(A253,'[1]exp2'!$D$1:$H$333,5,FALSE)</f>
        <v>100</v>
      </c>
      <c r="D253" s="1">
        <v>83.3333333333333</v>
      </c>
      <c r="E253">
        <v>100</v>
      </c>
      <c r="F253">
        <v>100</v>
      </c>
      <c r="G253">
        <v>100</v>
      </c>
      <c r="H253">
        <v>81.8181818181818</v>
      </c>
      <c r="I253">
        <v>9.09090909090909</v>
      </c>
      <c r="J253">
        <v>50</v>
      </c>
      <c r="K253">
        <v>61.9047619047619</v>
      </c>
      <c r="L253">
        <f t="shared" si="21"/>
        <v>786.147186147186</v>
      </c>
      <c r="M253">
        <f t="shared" si="22"/>
        <v>78.6147186147186</v>
      </c>
      <c r="N253">
        <f t="shared" si="23"/>
        <v>25.3101045296167</v>
      </c>
      <c r="O253">
        <f t="shared" si="24"/>
        <v>1.90099336449952</v>
      </c>
      <c r="P253">
        <f t="shared" si="25"/>
        <v>6.3149632657254</v>
      </c>
      <c r="Q253">
        <f t="shared" si="26"/>
        <v>28.8909586155022</v>
      </c>
      <c r="R253">
        <f t="shared" si="27"/>
        <v>27.1005315725595</v>
      </c>
    </row>
    <row r="254" spans="1:18">
      <c r="A254">
        <v>18373604</v>
      </c>
      <c r="B254">
        <v>100</v>
      </c>
      <c r="C254">
        <f>VLOOKUP(A254,'[1]exp2'!$D$1:$H$333,5,FALSE)</f>
        <v>100</v>
      </c>
      <c r="D254" s="1">
        <v>0</v>
      </c>
      <c r="E254">
        <v>100</v>
      </c>
      <c r="F254">
        <v>100</v>
      </c>
      <c r="G254">
        <v>70</v>
      </c>
      <c r="H254">
        <v>86.3636363636363</v>
      </c>
      <c r="I254">
        <v>9.09090909090909</v>
      </c>
      <c r="J254">
        <v>75</v>
      </c>
      <c r="K254">
        <v>90.4761904761904</v>
      </c>
      <c r="L254">
        <f t="shared" si="21"/>
        <v>730.930735930736</v>
      </c>
      <c r="M254">
        <f t="shared" si="22"/>
        <v>73.0930735930736</v>
      </c>
      <c r="N254">
        <f t="shared" si="23"/>
        <v>23.5324041811847</v>
      </c>
      <c r="O254">
        <f t="shared" si="24"/>
        <v>1.86977761093607</v>
      </c>
      <c r="P254">
        <f t="shared" si="25"/>
        <v>6.2112667769599</v>
      </c>
      <c r="Q254">
        <f t="shared" si="26"/>
        <v>28.4165471518984</v>
      </c>
      <c r="R254">
        <f t="shared" si="27"/>
        <v>25.9744756665416</v>
      </c>
    </row>
    <row r="255" spans="1:18">
      <c r="A255">
        <v>18373610</v>
      </c>
      <c r="B255">
        <v>100</v>
      </c>
      <c r="C255">
        <f>VLOOKUP(A255,'[1]exp2'!$D$1:$H$333,5,FALSE)</f>
        <v>58.3333333333333</v>
      </c>
      <c r="D255" s="1">
        <v>91.6666666666667</v>
      </c>
      <c r="E255">
        <v>100</v>
      </c>
      <c r="F255">
        <v>100</v>
      </c>
      <c r="G255">
        <v>100</v>
      </c>
      <c r="H255">
        <v>81.8181818181818</v>
      </c>
      <c r="I255">
        <v>9.09090909090909</v>
      </c>
      <c r="J255">
        <v>100</v>
      </c>
      <c r="K255">
        <v>61.9047619047619</v>
      </c>
      <c r="L255">
        <f t="shared" si="21"/>
        <v>802.813852813853</v>
      </c>
      <c r="M255">
        <f t="shared" si="22"/>
        <v>80.2813852813853</v>
      </c>
      <c r="N255">
        <f t="shared" si="23"/>
        <v>25.8466898954704</v>
      </c>
      <c r="O255">
        <f t="shared" si="24"/>
        <v>1.90999109669839</v>
      </c>
      <c r="P255">
        <f t="shared" si="25"/>
        <v>6.34485308510711</v>
      </c>
      <c r="Q255">
        <f t="shared" si="26"/>
        <v>29.0277045471007</v>
      </c>
      <c r="R255">
        <f t="shared" si="27"/>
        <v>27.4371972212856</v>
      </c>
    </row>
    <row r="256" spans="1:18">
      <c r="A256">
        <v>18373614</v>
      </c>
      <c r="B256">
        <v>42.8571428571429</v>
      </c>
      <c r="C256">
        <f>VLOOKUP(A256,'[1]exp2'!$D$1:$H$333,5,FALSE)</f>
        <v>100</v>
      </c>
      <c r="D256" s="1">
        <v>0</v>
      </c>
      <c r="E256">
        <v>60</v>
      </c>
      <c r="F256">
        <v>100</v>
      </c>
      <c r="G256">
        <v>40</v>
      </c>
      <c r="H256">
        <v>68.1818181818181</v>
      </c>
      <c r="I256">
        <v>0</v>
      </c>
      <c r="J256">
        <v>75</v>
      </c>
      <c r="K256">
        <v>57.1428571428571</v>
      </c>
      <c r="L256">
        <f t="shared" si="21"/>
        <v>543.181818181818</v>
      </c>
      <c r="M256">
        <f t="shared" si="22"/>
        <v>54.3181818181818</v>
      </c>
      <c r="N256">
        <f t="shared" si="23"/>
        <v>17.4878048780488</v>
      </c>
      <c r="O256">
        <f t="shared" si="24"/>
        <v>1.74286789740786</v>
      </c>
      <c r="P256">
        <f t="shared" si="25"/>
        <v>5.78968183407643</v>
      </c>
      <c r="Q256">
        <f t="shared" si="26"/>
        <v>26.4877959263969</v>
      </c>
      <c r="R256">
        <f t="shared" si="27"/>
        <v>21.9878004022228</v>
      </c>
    </row>
    <row r="257" spans="1:18">
      <c r="A257">
        <v>18373622</v>
      </c>
      <c r="B257">
        <v>0</v>
      </c>
      <c r="C257">
        <f>VLOOKUP(A257,'[1]exp2'!$D$1:$H$333,5,FALSE)</f>
        <v>58.3333333333333</v>
      </c>
      <c r="D257" s="1">
        <v>50</v>
      </c>
      <c r="E257">
        <v>60</v>
      </c>
      <c r="F257">
        <v>60</v>
      </c>
      <c r="G257">
        <v>40</v>
      </c>
      <c r="H257">
        <v>77.2727272727272</v>
      </c>
      <c r="I257">
        <v>9.09090909090909</v>
      </c>
      <c r="J257">
        <v>100</v>
      </c>
      <c r="K257">
        <v>38.095238095238</v>
      </c>
      <c r="L257">
        <f t="shared" si="21"/>
        <v>492.792207792208</v>
      </c>
      <c r="M257">
        <f t="shared" si="22"/>
        <v>49.2792207792208</v>
      </c>
      <c r="N257">
        <f t="shared" si="23"/>
        <v>15.8655052264808</v>
      </c>
      <c r="O257">
        <f t="shared" si="24"/>
        <v>1.70138853842707</v>
      </c>
      <c r="P257">
        <f t="shared" si="25"/>
        <v>5.65189038612023</v>
      </c>
      <c r="Q257">
        <f t="shared" si="26"/>
        <v>25.8574000154532</v>
      </c>
      <c r="R257">
        <f t="shared" si="27"/>
        <v>20.861452620967</v>
      </c>
    </row>
    <row r="258" spans="1:18">
      <c r="A258">
        <v>18373625</v>
      </c>
      <c r="B258">
        <v>100</v>
      </c>
      <c r="C258">
        <f>VLOOKUP(A258,'[1]exp2'!$D$1:$H$333,5,FALSE)</f>
        <v>100</v>
      </c>
      <c r="D258" s="1">
        <v>66.6666666666667</v>
      </c>
      <c r="E258">
        <v>100</v>
      </c>
      <c r="F258">
        <v>100</v>
      </c>
      <c r="G258">
        <v>100</v>
      </c>
      <c r="H258">
        <v>54.5454545454545</v>
      </c>
      <c r="I258">
        <v>54.5454545454545</v>
      </c>
      <c r="J258">
        <v>50</v>
      </c>
      <c r="K258">
        <v>61.9047619047619</v>
      </c>
      <c r="L258">
        <f t="shared" ref="L258:L321" si="28">SUM(B258:K258)</f>
        <v>787.662337662338</v>
      </c>
      <c r="M258">
        <f t="shared" ref="M258:M321" si="29">L258/10</f>
        <v>78.7662337662338</v>
      </c>
      <c r="N258">
        <f t="shared" ref="N258:N321" si="30">M258*30/$M$331</f>
        <v>25.3588850174216</v>
      </c>
      <c r="O258">
        <f t="shared" ref="O258:O321" si="31">LOG10(1+M258)</f>
        <v>1.90181908693457</v>
      </c>
      <c r="P258">
        <f t="shared" ref="P258:P321" si="32">LOG(1+M258,2)</f>
        <v>6.31770625628097</v>
      </c>
      <c r="Q258">
        <f t="shared" ref="Q258:Q321" si="33">30*O258/MAX($O$2:$O$333)</f>
        <v>28.9035077980215</v>
      </c>
      <c r="R258">
        <f t="shared" ref="R258:R321" si="34">N258/2+Q258/2</f>
        <v>27.1311964077215</v>
      </c>
    </row>
    <row r="259" spans="1:18">
      <c r="A259">
        <v>18373629</v>
      </c>
      <c r="B259">
        <v>100</v>
      </c>
      <c r="C259">
        <f>VLOOKUP(A259,'[1]exp2'!$D$1:$H$333,5,FALSE)</f>
        <v>100</v>
      </c>
      <c r="D259" s="1">
        <v>83.3333333333333</v>
      </c>
      <c r="E259">
        <v>100</v>
      </c>
      <c r="F259">
        <v>100</v>
      </c>
      <c r="G259">
        <v>100</v>
      </c>
      <c r="H259">
        <v>68.1818181818181</v>
      </c>
      <c r="I259">
        <v>9.09090909090909</v>
      </c>
      <c r="J259">
        <v>75</v>
      </c>
      <c r="K259">
        <v>66.6666666666666</v>
      </c>
      <c r="L259">
        <f t="shared" si="28"/>
        <v>802.272727272727</v>
      </c>
      <c r="M259">
        <f t="shared" si="29"/>
        <v>80.2272727272727</v>
      </c>
      <c r="N259">
        <f t="shared" si="30"/>
        <v>25.8292682926829</v>
      </c>
      <c r="O259">
        <f t="shared" si="31"/>
        <v>1.90970187168344</v>
      </c>
      <c r="P259">
        <f t="shared" si="32"/>
        <v>6.34389230040419</v>
      </c>
      <c r="Q259">
        <f t="shared" si="33"/>
        <v>29.0233089568301</v>
      </c>
      <c r="R259">
        <f t="shared" si="34"/>
        <v>27.4262886247565</v>
      </c>
    </row>
    <row r="260" spans="1:18">
      <c r="A260">
        <v>18373631</v>
      </c>
      <c r="B260">
        <v>100</v>
      </c>
      <c r="C260">
        <f>VLOOKUP(A260,'[1]exp2'!$D$1:$H$333,5,FALSE)</f>
        <v>58.3333333333333</v>
      </c>
      <c r="D260" s="1">
        <v>75</v>
      </c>
      <c r="E260">
        <v>100</v>
      </c>
      <c r="F260">
        <v>100</v>
      </c>
      <c r="G260">
        <v>40</v>
      </c>
      <c r="H260">
        <v>86.3636363636363</v>
      </c>
      <c r="I260">
        <v>54.5454545454545</v>
      </c>
      <c r="J260">
        <v>100</v>
      </c>
      <c r="K260">
        <v>0</v>
      </c>
      <c r="L260">
        <f t="shared" si="28"/>
        <v>714.242424242424</v>
      </c>
      <c r="M260">
        <f t="shared" si="29"/>
        <v>71.4242424242424</v>
      </c>
      <c r="N260">
        <f t="shared" si="30"/>
        <v>22.9951219512195</v>
      </c>
      <c r="O260">
        <f t="shared" si="31"/>
        <v>1.85988396107025</v>
      </c>
      <c r="P260">
        <f t="shared" si="32"/>
        <v>6.17840078350966</v>
      </c>
      <c r="Q260">
        <f t="shared" si="33"/>
        <v>28.2661852231471</v>
      </c>
      <c r="R260">
        <f t="shared" si="34"/>
        <v>25.6306535871833</v>
      </c>
    </row>
    <row r="261" spans="1:18">
      <c r="A261">
        <v>18373636</v>
      </c>
      <c r="B261">
        <v>100</v>
      </c>
      <c r="C261">
        <f>VLOOKUP(A261,'[1]exp2'!$D$1:$H$333,5,FALSE)</f>
        <v>58.3333333333333</v>
      </c>
      <c r="D261" s="1">
        <v>75</v>
      </c>
      <c r="E261">
        <v>100</v>
      </c>
      <c r="F261">
        <v>100</v>
      </c>
      <c r="G261">
        <v>70</v>
      </c>
      <c r="H261">
        <v>72.7272727272727</v>
      </c>
      <c r="I261">
        <v>100</v>
      </c>
      <c r="J261">
        <v>100</v>
      </c>
      <c r="K261">
        <v>52.3809523809523</v>
      </c>
      <c r="L261">
        <f t="shared" si="28"/>
        <v>828.441558441558</v>
      </c>
      <c r="M261">
        <f t="shared" si="29"/>
        <v>82.8441558441558</v>
      </c>
      <c r="N261">
        <f t="shared" si="30"/>
        <v>26.6717770034843</v>
      </c>
      <c r="O261">
        <f t="shared" si="31"/>
        <v>1.92347279654153</v>
      </c>
      <c r="P261">
        <f t="shared" si="32"/>
        <v>6.38963832258288</v>
      </c>
      <c r="Q261">
        <f t="shared" si="33"/>
        <v>29.23259702043</v>
      </c>
      <c r="R261">
        <f t="shared" si="34"/>
        <v>27.9521870119571</v>
      </c>
    </row>
    <row r="262" spans="1:18">
      <c r="A262">
        <v>18373647</v>
      </c>
      <c r="B262">
        <v>100</v>
      </c>
      <c r="C262">
        <f>VLOOKUP(A262,'[1]exp2'!$D$1:$H$333,5,FALSE)</f>
        <v>41.6666666666667</v>
      </c>
      <c r="D262" s="1">
        <v>66.6666666666667</v>
      </c>
      <c r="E262">
        <v>100</v>
      </c>
      <c r="F262">
        <v>100</v>
      </c>
      <c r="G262">
        <v>0</v>
      </c>
      <c r="H262">
        <v>68.1818181818181</v>
      </c>
      <c r="I262">
        <v>0</v>
      </c>
      <c r="J262">
        <v>100</v>
      </c>
      <c r="K262">
        <v>71.4285714285714</v>
      </c>
      <c r="L262">
        <f t="shared" si="28"/>
        <v>647.943722943723</v>
      </c>
      <c r="M262">
        <f t="shared" si="29"/>
        <v>64.7943722943723</v>
      </c>
      <c r="N262">
        <f t="shared" si="30"/>
        <v>20.8606271777004</v>
      </c>
      <c r="O262">
        <f t="shared" si="31"/>
        <v>1.8181887479297</v>
      </c>
      <c r="P262">
        <f t="shared" si="32"/>
        <v>6.03989228355575</v>
      </c>
      <c r="Q262">
        <f t="shared" si="33"/>
        <v>27.6325087991238</v>
      </c>
      <c r="R262">
        <f t="shared" si="34"/>
        <v>24.2465679884121</v>
      </c>
    </row>
    <row r="263" spans="1:18">
      <c r="A263">
        <v>18373665</v>
      </c>
      <c r="B263">
        <v>100</v>
      </c>
      <c r="C263">
        <f>VLOOKUP(A263,'[1]exp2'!$D$1:$H$333,5,FALSE)</f>
        <v>58.3333333333333</v>
      </c>
      <c r="D263" s="1">
        <v>58.3333333333333</v>
      </c>
      <c r="E263">
        <v>100</v>
      </c>
      <c r="F263">
        <v>100</v>
      </c>
      <c r="G263">
        <v>100</v>
      </c>
      <c r="H263">
        <v>63.6363636363636</v>
      </c>
      <c r="I263">
        <v>54.5454545454545</v>
      </c>
      <c r="J263">
        <v>100</v>
      </c>
      <c r="K263">
        <v>66.6666666666666</v>
      </c>
      <c r="L263">
        <f t="shared" si="28"/>
        <v>801.515151515151</v>
      </c>
      <c r="M263">
        <f t="shared" si="29"/>
        <v>80.1515151515151</v>
      </c>
      <c r="N263">
        <f t="shared" si="30"/>
        <v>25.8048780487805</v>
      </c>
      <c r="O263">
        <f t="shared" si="31"/>
        <v>1.9092966327981</v>
      </c>
      <c r="P263">
        <f t="shared" si="32"/>
        <v>6.34254612596586</v>
      </c>
      <c r="Q263">
        <f t="shared" si="33"/>
        <v>29.0171502084177</v>
      </c>
      <c r="R263">
        <f t="shared" si="34"/>
        <v>27.4110141285991</v>
      </c>
    </row>
    <row r="264" spans="1:18">
      <c r="A264">
        <v>18373667</v>
      </c>
      <c r="B264">
        <v>100</v>
      </c>
      <c r="C264">
        <f>VLOOKUP(A264,'[1]exp2'!$D$1:$H$333,5,FALSE)</f>
        <v>100</v>
      </c>
      <c r="D264" s="1">
        <v>83.3333333333333</v>
      </c>
      <c r="E264">
        <v>100</v>
      </c>
      <c r="F264">
        <v>100</v>
      </c>
      <c r="G264">
        <v>100</v>
      </c>
      <c r="H264">
        <v>81.8181818181818</v>
      </c>
      <c r="I264">
        <v>100</v>
      </c>
      <c r="J264">
        <v>50</v>
      </c>
      <c r="K264">
        <v>52.3809523809523</v>
      </c>
      <c r="L264">
        <f t="shared" si="28"/>
        <v>867.532467532467</v>
      </c>
      <c r="M264">
        <f t="shared" si="29"/>
        <v>86.7532467532467</v>
      </c>
      <c r="N264">
        <f t="shared" si="30"/>
        <v>27.9303135888502</v>
      </c>
      <c r="O264">
        <f t="shared" si="31"/>
        <v>1.94326319375249</v>
      </c>
      <c r="P264">
        <f t="shared" si="32"/>
        <v>6.45538059908695</v>
      </c>
      <c r="Q264">
        <f t="shared" si="33"/>
        <v>29.5333679528718</v>
      </c>
      <c r="R264">
        <f t="shared" si="34"/>
        <v>28.731840770861</v>
      </c>
    </row>
    <row r="265" spans="1:18">
      <c r="A265">
        <v>18373671</v>
      </c>
      <c r="B265">
        <v>100</v>
      </c>
      <c r="C265">
        <f>VLOOKUP(A265,'[1]exp2'!$D$1:$H$333,5,FALSE)</f>
        <v>58.3333333333333</v>
      </c>
      <c r="D265" s="1">
        <v>91.6666666666667</v>
      </c>
      <c r="E265">
        <v>100</v>
      </c>
      <c r="F265">
        <v>100</v>
      </c>
      <c r="G265">
        <v>100</v>
      </c>
      <c r="H265">
        <v>77.2727272727272</v>
      </c>
      <c r="I265">
        <v>100</v>
      </c>
      <c r="J265">
        <v>100</v>
      </c>
      <c r="K265">
        <v>57.1428571428571</v>
      </c>
      <c r="L265">
        <f t="shared" si="28"/>
        <v>884.415584415584</v>
      </c>
      <c r="M265">
        <f t="shared" si="29"/>
        <v>88.4415584415584</v>
      </c>
      <c r="N265">
        <f t="shared" si="30"/>
        <v>28.4738675958188</v>
      </c>
      <c r="O265">
        <f t="shared" si="31"/>
        <v>1.95153935781284</v>
      </c>
      <c r="P265">
        <f t="shared" si="32"/>
        <v>6.48287342099691</v>
      </c>
      <c r="Q265">
        <f t="shared" si="33"/>
        <v>29.6591476204013</v>
      </c>
      <c r="R265">
        <f t="shared" si="34"/>
        <v>29.06650760811</v>
      </c>
    </row>
    <row r="266" spans="1:18">
      <c r="A266">
        <v>18373674</v>
      </c>
      <c r="B266">
        <v>7.14285714285714</v>
      </c>
      <c r="C266">
        <f>VLOOKUP(A266,'[1]exp2'!$D$1:$H$333,5,FALSE)</f>
        <v>33.3333333333333</v>
      </c>
      <c r="D266" s="1">
        <v>0</v>
      </c>
      <c r="E266">
        <v>100</v>
      </c>
      <c r="F266">
        <v>100</v>
      </c>
      <c r="G266">
        <v>70</v>
      </c>
      <c r="H266">
        <v>54.5454545454545</v>
      </c>
      <c r="I266">
        <v>100</v>
      </c>
      <c r="J266">
        <v>50</v>
      </c>
      <c r="K266">
        <v>71.4285714285714</v>
      </c>
      <c r="L266">
        <f t="shared" si="28"/>
        <v>586.450216450216</v>
      </c>
      <c r="M266">
        <f t="shared" si="29"/>
        <v>58.6450216450216</v>
      </c>
      <c r="N266">
        <f t="shared" si="30"/>
        <v>18.8808362369338</v>
      </c>
      <c r="O266">
        <f t="shared" si="31"/>
        <v>1.77557420052398</v>
      </c>
      <c r="P266">
        <f t="shared" si="32"/>
        <v>5.89832982127779</v>
      </c>
      <c r="Q266">
        <f t="shared" si="33"/>
        <v>26.9848604966579</v>
      </c>
      <c r="R266">
        <f t="shared" si="34"/>
        <v>22.9328483667959</v>
      </c>
    </row>
    <row r="267" spans="1:18">
      <c r="A267">
        <v>18373676</v>
      </c>
      <c r="B267">
        <v>100</v>
      </c>
      <c r="C267">
        <f>VLOOKUP(A267,'[1]exp2'!$D$1:$H$333,5,FALSE)</f>
        <v>58.3333333333333</v>
      </c>
      <c r="D267" s="1">
        <v>83.3333333333333</v>
      </c>
      <c r="E267">
        <v>100</v>
      </c>
      <c r="F267">
        <v>100</v>
      </c>
      <c r="G267">
        <v>100</v>
      </c>
      <c r="H267">
        <v>36.3636363636363</v>
      </c>
      <c r="I267">
        <v>54.5454545454545</v>
      </c>
      <c r="J267">
        <v>25</v>
      </c>
      <c r="K267">
        <v>61.9047619047619</v>
      </c>
      <c r="L267">
        <f t="shared" si="28"/>
        <v>719.480519480519</v>
      </c>
      <c r="M267">
        <f t="shared" si="29"/>
        <v>71.9480519480519</v>
      </c>
      <c r="N267">
        <f t="shared" si="30"/>
        <v>23.1637630662021</v>
      </c>
      <c r="O267">
        <f t="shared" si="31"/>
        <v>1.86301369870366</v>
      </c>
      <c r="P267">
        <f t="shared" si="32"/>
        <v>6.18879754688371</v>
      </c>
      <c r="Q267">
        <f t="shared" si="33"/>
        <v>28.3137504183407</v>
      </c>
      <c r="R267">
        <f t="shared" si="34"/>
        <v>25.7387567422714</v>
      </c>
    </row>
    <row r="268" spans="1:18">
      <c r="A268">
        <v>18373677</v>
      </c>
      <c r="B268">
        <v>100</v>
      </c>
      <c r="C268">
        <f>VLOOKUP(A268,'[1]exp2'!$D$1:$H$333,5,FALSE)</f>
        <v>0</v>
      </c>
      <c r="D268" s="1">
        <v>66.6666666666667</v>
      </c>
      <c r="E268">
        <v>100</v>
      </c>
      <c r="F268">
        <v>100</v>
      </c>
      <c r="G268">
        <v>100</v>
      </c>
      <c r="H268">
        <v>77.2727272727272</v>
      </c>
      <c r="I268">
        <v>100</v>
      </c>
      <c r="J268">
        <v>75</v>
      </c>
      <c r="K268">
        <v>71.4285714285714</v>
      </c>
      <c r="L268">
        <f t="shared" si="28"/>
        <v>790.367965367965</v>
      </c>
      <c r="M268">
        <f t="shared" si="29"/>
        <v>79.0367965367965</v>
      </c>
      <c r="N268">
        <f t="shared" si="30"/>
        <v>25.4459930313589</v>
      </c>
      <c r="O268">
        <f t="shared" si="31"/>
        <v>1.90328969772737</v>
      </c>
      <c r="P268">
        <f t="shared" si="32"/>
        <v>6.32259151959021</v>
      </c>
      <c r="Q268">
        <f t="shared" si="33"/>
        <v>28.9258578789569</v>
      </c>
      <c r="R268">
        <f t="shared" si="34"/>
        <v>27.1859254551579</v>
      </c>
    </row>
    <row r="269" spans="1:18">
      <c r="A269">
        <v>18373682</v>
      </c>
      <c r="B269">
        <v>0</v>
      </c>
      <c r="C269">
        <f>VLOOKUP(A269,'[1]exp2'!$D$1:$H$333,5,FALSE)</f>
        <v>33.3333333333333</v>
      </c>
      <c r="D269" s="1">
        <v>75</v>
      </c>
      <c r="E269">
        <v>100</v>
      </c>
      <c r="F269">
        <v>100</v>
      </c>
      <c r="G269">
        <v>40</v>
      </c>
      <c r="H269">
        <v>0</v>
      </c>
      <c r="I269">
        <v>100</v>
      </c>
      <c r="J269">
        <v>50</v>
      </c>
      <c r="K269">
        <v>57.1428571428571</v>
      </c>
      <c r="L269">
        <f t="shared" si="28"/>
        <v>555.47619047619</v>
      </c>
      <c r="M269">
        <f t="shared" si="29"/>
        <v>55.547619047619</v>
      </c>
      <c r="N269">
        <f t="shared" si="30"/>
        <v>17.8836236933798</v>
      </c>
      <c r="O269">
        <f t="shared" si="31"/>
        <v>1.75241432356298</v>
      </c>
      <c r="P269">
        <f t="shared" si="32"/>
        <v>5.82139437532691</v>
      </c>
      <c r="Q269">
        <f t="shared" si="33"/>
        <v>26.6328808110284</v>
      </c>
      <c r="R269">
        <f t="shared" si="34"/>
        <v>22.2582522522041</v>
      </c>
    </row>
    <row r="270" spans="1:18">
      <c r="A270">
        <v>18373686</v>
      </c>
      <c r="B270">
        <v>100</v>
      </c>
      <c r="C270">
        <f>VLOOKUP(A270,'[1]exp2'!$D$1:$H$333,5,FALSE)</f>
        <v>58.3333333333333</v>
      </c>
      <c r="D270" s="1">
        <v>75</v>
      </c>
      <c r="E270">
        <v>60</v>
      </c>
      <c r="F270">
        <v>100</v>
      </c>
      <c r="G270">
        <v>100</v>
      </c>
      <c r="H270">
        <v>0</v>
      </c>
      <c r="I270">
        <v>0</v>
      </c>
      <c r="J270">
        <v>0</v>
      </c>
      <c r="K270">
        <v>80.9523809523809</v>
      </c>
      <c r="L270">
        <f t="shared" si="28"/>
        <v>574.285714285714</v>
      </c>
      <c r="M270">
        <f t="shared" si="29"/>
        <v>57.4285714285714</v>
      </c>
      <c r="N270">
        <f t="shared" si="30"/>
        <v>18.4891986062718</v>
      </c>
      <c r="O270">
        <f t="shared" si="31"/>
        <v>1.76662526799308</v>
      </c>
      <c r="P270">
        <f t="shared" si="32"/>
        <v>5.86860211088414</v>
      </c>
      <c r="Q270">
        <f t="shared" si="33"/>
        <v>26.8488562137228</v>
      </c>
      <c r="R270">
        <f t="shared" si="34"/>
        <v>22.6690274099973</v>
      </c>
    </row>
    <row r="271" spans="1:18">
      <c r="A271">
        <v>18373688</v>
      </c>
      <c r="B271">
        <v>7.14285714285714</v>
      </c>
      <c r="C271">
        <f>VLOOKUP(A271,'[1]exp2'!$D$1:$H$333,5,FALSE)</f>
        <v>100</v>
      </c>
      <c r="D271" s="1">
        <v>83.3333333333333</v>
      </c>
      <c r="E271">
        <v>100</v>
      </c>
      <c r="F271">
        <v>100</v>
      </c>
      <c r="G271">
        <v>100</v>
      </c>
      <c r="H271">
        <v>59.090909090909</v>
      </c>
      <c r="I271">
        <v>54.5454545454545</v>
      </c>
      <c r="J271">
        <v>100</v>
      </c>
      <c r="K271">
        <v>76.1904761904761</v>
      </c>
      <c r="L271">
        <f t="shared" si="28"/>
        <v>780.30303030303</v>
      </c>
      <c r="M271">
        <f t="shared" si="29"/>
        <v>78.030303030303</v>
      </c>
      <c r="N271">
        <f t="shared" si="30"/>
        <v>25.1219512195122</v>
      </c>
      <c r="O271">
        <f t="shared" si="31"/>
        <v>1.89779364718199</v>
      </c>
      <c r="P271">
        <f t="shared" si="32"/>
        <v>6.30433403487262</v>
      </c>
      <c r="Q271">
        <f t="shared" si="33"/>
        <v>28.8423298815318</v>
      </c>
      <c r="R271">
        <f t="shared" si="34"/>
        <v>26.982140550522</v>
      </c>
    </row>
    <row r="272" spans="1:18">
      <c r="A272">
        <v>18373692</v>
      </c>
      <c r="B272">
        <v>57.1428571428571</v>
      </c>
      <c r="C272">
        <f>VLOOKUP(A272,'[1]exp2'!$D$1:$H$333,5,FALSE)</f>
        <v>100</v>
      </c>
      <c r="D272" s="1">
        <v>91.6666666666667</v>
      </c>
      <c r="E272">
        <v>60</v>
      </c>
      <c r="F272">
        <v>100</v>
      </c>
      <c r="G272">
        <v>100</v>
      </c>
      <c r="H272">
        <v>72.7272727272727</v>
      </c>
      <c r="I272">
        <v>100</v>
      </c>
      <c r="J272">
        <v>50</v>
      </c>
      <c r="K272">
        <v>71.4285714285714</v>
      </c>
      <c r="L272">
        <f t="shared" si="28"/>
        <v>802.965367965368</v>
      </c>
      <c r="M272">
        <f t="shared" si="29"/>
        <v>80.2965367965368</v>
      </c>
      <c r="N272">
        <f t="shared" si="30"/>
        <v>25.8515679442509</v>
      </c>
      <c r="O272">
        <f t="shared" si="31"/>
        <v>1.91007204519814</v>
      </c>
      <c r="P272">
        <f t="shared" si="32"/>
        <v>6.34512199020265</v>
      </c>
      <c r="Q272">
        <f t="shared" si="33"/>
        <v>29.0289347879841</v>
      </c>
      <c r="R272">
        <f t="shared" si="34"/>
        <v>27.4402513661175</v>
      </c>
    </row>
    <row r="273" spans="1:18">
      <c r="A273">
        <v>18373695</v>
      </c>
      <c r="B273">
        <v>100</v>
      </c>
      <c r="C273">
        <f>VLOOKUP(A273,'[1]exp2'!$D$1:$H$333,5,FALSE)</f>
        <v>100</v>
      </c>
      <c r="D273" s="1">
        <v>83.3333333333333</v>
      </c>
      <c r="E273">
        <v>100</v>
      </c>
      <c r="F273">
        <v>100</v>
      </c>
      <c r="G273">
        <v>100</v>
      </c>
      <c r="H273">
        <v>81.8181818181818</v>
      </c>
      <c r="I273">
        <v>100</v>
      </c>
      <c r="J273">
        <v>100</v>
      </c>
      <c r="K273">
        <v>66.6666666666666</v>
      </c>
      <c r="L273">
        <f t="shared" si="28"/>
        <v>931.818181818182</v>
      </c>
      <c r="M273">
        <f t="shared" si="29"/>
        <v>93.1818181818182</v>
      </c>
      <c r="N273">
        <f t="shared" si="30"/>
        <v>30</v>
      </c>
      <c r="O273">
        <f t="shared" si="31"/>
        <v>1.97396707025099</v>
      </c>
      <c r="P273">
        <f t="shared" si="32"/>
        <v>6.55737666904926</v>
      </c>
      <c r="Q273">
        <f t="shared" si="33"/>
        <v>30</v>
      </c>
      <c r="R273">
        <f t="shared" si="34"/>
        <v>30</v>
      </c>
    </row>
    <row r="274" spans="1:18">
      <c r="A274">
        <v>18373707</v>
      </c>
      <c r="B274">
        <v>100</v>
      </c>
      <c r="C274">
        <f>VLOOKUP(A274,'[1]exp2'!$D$1:$H$333,5,FALSE)</f>
        <v>100</v>
      </c>
      <c r="D274" s="1">
        <v>75</v>
      </c>
      <c r="E274">
        <v>60</v>
      </c>
      <c r="F274">
        <v>100</v>
      </c>
      <c r="G274">
        <v>100</v>
      </c>
      <c r="H274">
        <v>68.1818181818181</v>
      </c>
      <c r="I274">
        <v>54.5454545454545</v>
      </c>
      <c r="J274">
        <v>100</v>
      </c>
      <c r="K274">
        <v>57.1428571428571</v>
      </c>
      <c r="L274">
        <f t="shared" si="28"/>
        <v>814.87012987013</v>
      </c>
      <c r="M274">
        <f t="shared" si="29"/>
        <v>81.487012987013</v>
      </c>
      <c r="N274">
        <f t="shared" si="30"/>
        <v>26.2348432055749</v>
      </c>
      <c r="O274">
        <f t="shared" si="31"/>
        <v>1.91638557725226</v>
      </c>
      <c r="P274">
        <f t="shared" si="32"/>
        <v>6.3660950897112</v>
      </c>
      <c r="Q274">
        <f t="shared" si="33"/>
        <v>29.1248867237981</v>
      </c>
      <c r="R274">
        <f t="shared" si="34"/>
        <v>27.6798649646865</v>
      </c>
    </row>
    <row r="275" spans="1:18">
      <c r="A275">
        <v>18373717</v>
      </c>
      <c r="B275">
        <v>100</v>
      </c>
      <c r="C275">
        <f>VLOOKUP(A275,'[1]exp2'!$D$1:$H$333,5,FALSE)</f>
        <v>58.3333333333333</v>
      </c>
      <c r="D275" s="1">
        <v>100</v>
      </c>
      <c r="E275">
        <v>100</v>
      </c>
      <c r="F275">
        <v>100</v>
      </c>
      <c r="G275">
        <v>40</v>
      </c>
      <c r="H275">
        <v>86.3636363636363</v>
      </c>
      <c r="I275">
        <v>45.4545454545455</v>
      </c>
      <c r="J275">
        <v>50</v>
      </c>
      <c r="K275">
        <v>66.6666666666666</v>
      </c>
      <c r="L275">
        <f t="shared" si="28"/>
        <v>746.818181818182</v>
      </c>
      <c r="M275">
        <f t="shared" si="29"/>
        <v>74.6818181818182</v>
      </c>
      <c r="N275">
        <f t="shared" si="30"/>
        <v>24.0439024390244</v>
      </c>
      <c r="O275">
        <f t="shared" si="31"/>
        <v>1.87899155702013</v>
      </c>
      <c r="P275">
        <f t="shared" si="32"/>
        <v>6.24187484332133</v>
      </c>
      <c r="Q275">
        <f t="shared" si="33"/>
        <v>28.5565790636196</v>
      </c>
      <c r="R275">
        <f t="shared" si="34"/>
        <v>26.300240751322</v>
      </c>
    </row>
    <row r="276" spans="1:18">
      <c r="A276">
        <v>18373727</v>
      </c>
      <c r="B276">
        <v>7.14285714285714</v>
      </c>
      <c r="C276">
        <f>VLOOKUP(A276,'[1]exp2'!$D$1:$H$333,5,FALSE)</f>
        <v>50</v>
      </c>
      <c r="D276" s="1">
        <v>83.3333333333333</v>
      </c>
      <c r="E276">
        <v>100</v>
      </c>
      <c r="F276">
        <v>100</v>
      </c>
      <c r="G276">
        <v>70</v>
      </c>
      <c r="H276">
        <v>0</v>
      </c>
      <c r="I276">
        <v>100</v>
      </c>
      <c r="J276">
        <v>75</v>
      </c>
      <c r="K276">
        <v>0</v>
      </c>
      <c r="L276">
        <f t="shared" si="28"/>
        <v>585.47619047619</v>
      </c>
      <c r="M276">
        <f t="shared" si="29"/>
        <v>58.5476190476191</v>
      </c>
      <c r="N276">
        <f t="shared" si="30"/>
        <v>18.8494773519164</v>
      </c>
      <c r="O276">
        <f t="shared" si="31"/>
        <v>1.7748644013326</v>
      </c>
      <c r="P276">
        <f t="shared" si="32"/>
        <v>5.89597191940221</v>
      </c>
      <c r="Q276">
        <f t="shared" si="33"/>
        <v>26.9740730949518</v>
      </c>
      <c r="R276">
        <f t="shared" si="34"/>
        <v>22.9117752234341</v>
      </c>
    </row>
    <row r="277" spans="1:18">
      <c r="A277">
        <v>18373730</v>
      </c>
      <c r="B277">
        <v>50</v>
      </c>
      <c r="C277">
        <f>VLOOKUP(A277,'[1]exp2'!$D$1:$H$333,5,FALSE)</f>
        <v>100</v>
      </c>
      <c r="D277" s="1">
        <v>91.6666666666667</v>
      </c>
      <c r="E277">
        <v>100</v>
      </c>
      <c r="F277">
        <v>100</v>
      </c>
      <c r="G277">
        <v>40</v>
      </c>
      <c r="H277">
        <v>0</v>
      </c>
      <c r="I277">
        <v>54.5454545454545</v>
      </c>
      <c r="J277">
        <v>75</v>
      </c>
      <c r="K277">
        <v>66.6666666666666</v>
      </c>
      <c r="L277">
        <f t="shared" si="28"/>
        <v>677.878787878788</v>
      </c>
      <c r="M277">
        <f t="shared" si="29"/>
        <v>67.7878787878788</v>
      </c>
      <c r="N277">
        <f t="shared" si="30"/>
        <v>21.8243902439024</v>
      </c>
      <c r="O277">
        <f t="shared" si="31"/>
        <v>1.83751191731524</v>
      </c>
      <c r="P277">
        <f t="shared" si="32"/>
        <v>6.10408246281982</v>
      </c>
      <c r="Q277">
        <f t="shared" si="33"/>
        <v>27.926178886281</v>
      </c>
      <c r="R277">
        <f t="shared" si="34"/>
        <v>24.8752845650917</v>
      </c>
    </row>
    <row r="278" spans="1:18">
      <c r="A278">
        <v>18373733</v>
      </c>
      <c r="B278">
        <v>0</v>
      </c>
      <c r="C278">
        <f>VLOOKUP(A278,'[1]exp2'!$D$1:$H$333,5,FALSE)</f>
        <v>0</v>
      </c>
      <c r="D278" s="1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f t="shared" si="28"/>
        <v>0</v>
      </c>
      <c r="M278">
        <f t="shared" si="29"/>
        <v>0</v>
      </c>
      <c r="N278">
        <f t="shared" si="30"/>
        <v>0</v>
      </c>
      <c r="O278">
        <f t="shared" si="31"/>
        <v>0</v>
      </c>
      <c r="P278">
        <f t="shared" si="32"/>
        <v>0</v>
      </c>
      <c r="Q278">
        <f t="shared" si="33"/>
        <v>0</v>
      </c>
      <c r="R278">
        <f t="shared" si="34"/>
        <v>0</v>
      </c>
    </row>
    <row r="279" spans="1:18">
      <c r="A279">
        <v>18373740</v>
      </c>
      <c r="B279">
        <v>100</v>
      </c>
      <c r="C279">
        <f>VLOOKUP(A279,'[1]exp2'!$D$1:$H$333,5,FALSE)</f>
        <v>58.3333333333333</v>
      </c>
      <c r="D279" s="1">
        <v>66.6666666666667</v>
      </c>
      <c r="E279">
        <v>100</v>
      </c>
      <c r="F279">
        <v>100</v>
      </c>
      <c r="G279">
        <v>70</v>
      </c>
      <c r="H279">
        <v>0</v>
      </c>
      <c r="I279">
        <v>54.5454545454545</v>
      </c>
      <c r="J279">
        <v>100</v>
      </c>
      <c r="K279">
        <v>76.1904761904761</v>
      </c>
      <c r="L279">
        <f t="shared" si="28"/>
        <v>725.735930735931</v>
      </c>
      <c r="M279">
        <f t="shared" si="29"/>
        <v>72.5735930735931</v>
      </c>
      <c r="N279">
        <f t="shared" si="30"/>
        <v>23.3651567944251</v>
      </c>
      <c r="O279">
        <f t="shared" si="31"/>
        <v>1.86672196596408</v>
      </c>
      <c r="P279">
        <f t="shared" si="32"/>
        <v>6.20111614407944</v>
      </c>
      <c r="Q279">
        <f t="shared" si="33"/>
        <v>28.3701080037783</v>
      </c>
      <c r="R279">
        <f t="shared" si="34"/>
        <v>25.8676323991017</v>
      </c>
    </row>
    <row r="280" spans="1:18">
      <c r="A280">
        <v>18373743</v>
      </c>
      <c r="B280">
        <v>100</v>
      </c>
      <c r="C280">
        <f>VLOOKUP(A280,'[1]exp2'!$D$1:$H$333,5,FALSE)</f>
        <v>50</v>
      </c>
      <c r="D280" s="1">
        <v>91.6666666666667</v>
      </c>
      <c r="E280">
        <v>100</v>
      </c>
      <c r="F280">
        <v>100</v>
      </c>
      <c r="G280">
        <v>0</v>
      </c>
      <c r="H280">
        <v>81.8181818181818</v>
      </c>
      <c r="I280">
        <v>54.5454545454545</v>
      </c>
      <c r="J280">
        <v>25</v>
      </c>
      <c r="K280">
        <v>71.4285714285714</v>
      </c>
      <c r="L280">
        <f t="shared" si="28"/>
        <v>674.458874458874</v>
      </c>
      <c r="M280">
        <f t="shared" si="29"/>
        <v>67.4458874458875</v>
      </c>
      <c r="N280">
        <f t="shared" si="30"/>
        <v>21.7142857142857</v>
      </c>
      <c r="O280">
        <f t="shared" si="31"/>
        <v>1.83534735877806</v>
      </c>
      <c r="P280">
        <f t="shared" si="32"/>
        <v>6.09689195500215</v>
      </c>
      <c r="Q280">
        <f t="shared" si="33"/>
        <v>27.8932823111081</v>
      </c>
      <c r="R280">
        <f t="shared" si="34"/>
        <v>24.8037840126969</v>
      </c>
    </row>
    <row r="281" spans="1:18">
      <c r="A281">
        <v>18373750</v>
      </c>
      <c r="B281">
        <v>100</v>
      </c>
      <c r="C281">
        <f>VLOOKUP(A281,'[1]exp2'!$D$1:$H$333,5,FALSE)</f>
        <v>100</v>
      </c>
      <c r="D281" s="1">
        <v>0</v>
      </c>
      <c r="E281">
        <v>100</v>
      </c>
      <c r="F281">
        <v>100</v>
      </c>
      <c r="G281">
        <v>100</v>
      </c>
      <c r="H281">
        <v>0</v>
      </c>
      <c r="I281">
        <v>54.5454545454545</v>
      </c>
      <c r="J281">
        <v>50</v>
      </c>
      <c r="K281">
        <v>0</v>
      </c>
      <c r="L281">
        <f t="shared" si="28"/>
        <v>604.545454545455</v>
      </c>
      <c r="M281">
        <f t="shared" si="29"/>
        <v>60.4545454545455</v>
      </c>
      <c r="N281">
        <f t="shared" si="30"/>
        <v>19.4634146341463</v>
      </c>
      <c r="O281">
        <f t="shared" si="31"/>
        <v>1.78855401078341</v>
      </c>
      <c r="P281">
        <f t="shared" si="32"/>
        <v>5.94144781764489</v>
      </c>
      <c r="Q281">
        <f t="shared" si="33"/>
        <v>27.1821253414729</v>
      </c>
      <c r="R281">
        <f t="shared" si="34"/>
        <v>23.3227699878096</v>
      </c>
    </row>
    <row r="282" spans="1:18">
      <c r="A282">
        <v>18373754</v>
      </c>
      <c r="B282">
        <v>0</v>
      </c>
      <c r="C282">
        <f>VLOOKUP(A282,'[1]exp2'!$D$1:$H$333,5,FALSE)</f>
        <v>100</v>
      </c>
      <c r="D282" s="1">
        <v>58.3333333333333</v>
      </c>
      <c r="E282">
        <v>100</v>
      </c>
      <c r="F282">
        <v>100</v>
      </c>
      <c r="G282">
        <v>100</v>
      </c>
      <c r="H282">
        <v>45.4545454545454</v>
      </c>
      <c r="I282">
        <v>54.5454545454545</v>
      </c>
      <c r="J282">
        <v>100</v>
      </c>
      <c r="K282">
        <v>61.9047619047619</v>
      </c>
      <c r="L282">
        <f t="shared" si="28"/>
        <v>720.238095238095</v>
      </c>
      <c r="M282">
        <f t="shared" si="29"/>
        <v>72.0238095238095</v>
      </c>
      <c r="N282">
        <f t="shared" si="30"/>
        <v>23.1881533101045</v>
      </c>
      <c r="O282">
        <f t="shared" si="31"/>
        <v>1.86346448558458</v>
      </c>
      <c r="P282">
        <f t="shared" si="32"/>
        <v>6.19029502848826</v>
      </c>
      <c r="Q282">
        <f t="shared" si="33"/>
        <v>28.3206013970787</v>
      </c>
      <c r="R282">
        <f t="shared" si="34"/>
        <v>25.7543773535916</v>
      </c>
    </row>
    <row r="283" spans="1:18">
      <c r="A283">
        <v>18373760</v>
      </c>
      <c r="B283">
        <v>100</v>
      </c>
      <c r="C283">
        <f>VLOOKUP(A283,'[1]exp2'!$D$1:$H$333,5,FALSE)</f>
        <v>25</v>
      </c>
      <c r="D283" s="1">
        <v>83.3333333333333</v>
      </c>
      <c r="E283">
        <v>60</v>
      </c>
      <c r="F283">
        <v>100</v>
      </c>
      <c r="G283">
        <v>100</v>
      </c>
      <c r="H283">
        <v>0</v>
      </c>
      <c r="I283">
        <v>54.5454545454545</v>
      </c>
      <c r="J283">
        <v>25</v>
      </c>
      <c r="K283">
        <v>47.6190476190476</v>
      </c>
      <c r="L283">
        <f t="shared" si="28"/>
        <v>595.497835497835</v>
      </c>
      <c r="M283">
        <f t="shared" si="29"/>
        <v>59.5497835497835</v>
      </c>
      <c r="N283">
        <f t="shared" si="30"/>
        <v>19.1721254355401</v>
      </c>
      <c r="O283">
        <f t="shared" si="31"/>
        <v>1.78211259498852</v>
      </c>
      <c r="P283">
        <f t="shared" si="32"/>
        <v>5.920049897545</v>
      </c>
      <c r="Q283">
        <f t="shared" si="33"/>
        <v>27.0842298513409</v>
      </c>
      <c r="R283">
        <f t="shared" si="34"/>
        <v>23.1281776434405</v>
      </c>
    </row>
    <row r="284" spans="1:18">
      <c r="A284">
        <v>18373762</v>
      </c>
      <c r="B284">
        <v>100</v>
      </c>
      <c r="C284">
        <f>VLOOKUP(A284,'[1]exp2'!$D$1:$H$333,5,FALSE)</f>
        <v>100</v>
      </c>
      <c r="D284" s="1">
        <v>91.6666666666667</v>
      </c>
      <c r="E284">
        <v>100</v>
      </c>
      <c r="F284">
        <v>100</v>
      </c>
      <c r="G284">
        <v>40</v>
      </c>
      <c r="H284">
        <v>81.8181818181818</v>
      </c>
      <c r="I284">
        <v>9.09090909090909</v>
      </c>
      <c r="J284">
        <v>50</v>
      </c>
      <c r="K284">
        <v>76.1904761904761</v>
      </c>
      <c r="L284">
        <f t="shared" si="28"/>
        <v>748.766233766234</v>
      </c>
      <c r="M284">
        <f t="shared" si="29"/>
        <v>74.8766233766234</v>
      </c>
      <c r="N284">
        <f t="shared" si="30"/>
        <v>24.1066202090592</v>
      </c>
      <c r="O284">
        <f t="shared" si="31"/>
        <v>1.88010799589178</v>
      </c>
      <c r="P284">
        <f t="shared" si="32"/>
        <v>6.24558357297529</v>
      </c>
      <c r="Q284">
        <f t="shared" si="33"/>
        <v>28.5735465027701</v>
      </c>
      <c r="R284">
        <f t="shared" si="34"/>
        <v>26.3400833559146</v>
      </c>
    </row>
    <row r="285" spans="1:18">
      <c r="A285">
        <v>18373763</v>
      </c>
      <c r="B285">
        <v>0</v>
      </c>
      <c r="C285">
        <f>VLOOKUP(A285,'[1]exp2'!$D$1:$H$333,5,FALSE)</f>
        <v>100</v>
      </c>
      <c r="D285" s="1">
        <v>0</v>
      </c>
      <c r="E285">
        <v>100</v>
      </c>
      <c r="F285">
        <v>100</v>
      </c>
      <c r="G285">
        <v>70</v>
      </c>
      <c r="H285">
        <v>77.2727272727272</v>
      </c>
      <c r="I285">
        <v>54.5454545454545</v>
      </c>
      <c r="J285">
        <v>50</v>
      </c>
      <c r="K285">
        <v>0</v>
      </c>
      <c r="L285">
        <f t="shared" si="28"/>
        <v>551.818181818182</v>
      </c>
      <c r="M285">
        <f t="shared" si="29"/>
        <v>55.1818181818182</v>
      </c>
      <c r="N285">
        <f t="shared" si="30"/>
        <v>17.7658536585366</v>
      </c>
      <c r="O285">
        <f t="shared" si="31"/>
        <v>1.74959578993059</v>
      </c>
      <c r="P285">
        <f t="shared" si="32"/>
        <v>5.81203140926708</v>
      </c>
      <c r="Q285">
        <f t="shared" si="33"/>
        <v>26.5900452388215</v>
      </c>
      <c r="R285">
        <f t="shared" si="34"/>
        <v>22.177949448679</v>
      </c>
    </row>
    <row r="286" spans="1:18">
      <c r="A286">
        <v>18373792</v>
      </c>
      <c r="B286">
        <v>100</v>
      </c>
      <c r="C286">
        <f>VLOOKUP(A286,'[1]exp2'!$D$1:$H$333,5,FALSE)</f>
        <v>58.3333333333333</v>
      </c>
      <c r="D286" s="1">
        <v>91.6666666666667</v>
      </c>
      <c r="E286">
        <v>100</v>
      </c>
      <c r="F286">
        <v>100</v>
      </c>
      <c r="G286">
        <v>100</v>
      </c>
      <c r="H286">
        <v>54.5454545454545</v>
      </c>
      <c r="I286">
        <v>54.5454545454545</v>
      </c>
      <c r="J286">
        <v>100</v>
      </c>
      <c r="K286">
        <v>61.9047619047619</v>
      </c>
      <c r="L286">
        <f t="shared" si="28"/>
        <v>820.995670995671</v>
      </c>
      <c r="M286">
        <f t="shared" si="29"/>
        <v>82.0995670995671</v>
      </c>
      <c r="N286">
        <f t="shared" si="30"/>
        <v>26.4320557491289</v>
      </c>
      <c r="O286">
        <f t="shared" si="31"/>
        <v>1.91959876136824</v>
      </c>
      <c r="P286">
        <f t="shared" si="32"/>
        <v>6.37676905630014</v>
      </c>
      <c r="Q286">
        <f t="shared" si="33"/>
        <v>29.1737201237733</v>
      </c>
      <c r="R286">
        <f t="shared" si="34"/>
        <v>27.8028879364511</v>
      </c>
    </row>
    <row r="287" spans="1:18">
      <c r="A287">
        <v>18373803</v>
      </c>
      <c r="B287">
        <v>100</v>
      </c>
      <c r="C287">
        <f>VLOOKUP(A287,'[1]exp2'!$D$1:$H$333,5,FALSE)</f>
        <v>100</v>
      </c>
      <c r="D287" s="1">
        <v>91.6666666666667</v>
      </c>
      <c r="E287">
        <v>100</v>
      </c>
      <c r="F287">
        <v>100</v>
      </c>
      <c r="G287">
        <v>100</v>
      </c>
      <c r="H287">
        <v>63.6363636363636</v>
      </c>
      <c r="I287">
        <v>45.4545454545455</v>
      </c>
      <c r="J287">
        <v>75</v>
      </c>
      <c r="K287">
        <v>0</v>
      </c>
      <c r="L287">
        <f t="shared" si="28"/>
        <v>775.757575757576</v>
      </c>
      <c r="M287">
        <f t="shared" si="29"/>
        <v>77.5757575757576</v>
      </c>
      <c r="N287">
        <f t="shared" si="30"/>
        <v>24.9756097560976</v>
      </c>
      <c r="O287">
        <f t="shared" si="31"/>
        <v>1.89528857689146</v>
      </c>
      <c r="P287">
        <f t="shared" si="32"/>
        <v>6.29601237149484</v>
      </c>
      <c r="Q287">
        <f t="shared" si="33"/>
        <v>28.8042582693714</v>
      </c>
      <c r="R287">
        <f t="shared" si="34"/>
        <v>26.8899340127345</v>
      </c>
    </row>
    <row r="288" spans="1:18">
      <c r="A288">
        <v>18373805</v>
      </c>
      <c r="B288">
        <v>100</v>
      </c>
      <c r="C288">
        <f>VLOOKUP(A288,'[1]exp2'!$D$1:$H$333,5,FALSE)</f>
        <v>100</v>
      </c>
      <c r="D288" s="1">
        <v>75</v>
      </c>
      <c r="E288">
        <v>0</v>
      </c>
      <c r="F288">
        <v>100</v>
      </c>
      <c r="G288">
        <v>40</v>
      </c>
      <c r="H288">
        <v>77.2727272727272</v>
      </c>
      <c r="I288">
        <v>54.5454545454545</v>
      </c>
      <c r="J288">
        <v>75</v>
      </c>
      <c r="K288">
        <v>0</v>
      </c>
      <c r="L288">
        <f t="shared" si="28"/>
        <v>621.818181818182</v>
      </c>
      <c r="M288">
        <f t="shared" si="29"/>
        <v>62.1818181818182</v>
      </c>
      <c r="N288">
        <f t="shared" si="30"/>
        <v>20.019512195122</v>
      </c>
      <c r="O288">
        <f t="shared" si="31"/>
        <v>1.80059211943189</v>
      </c>
      <c r="P288">
        <f t="shared" si="32"/>
        <v>5.98143754897357</v>
      </c>
      <c r="Q288">
        <f t="shared" si="33"/>
        <v>27.3650783729074</v>
      </c>
      <c r="R288">
        <f t="shared" si="34"/>
        <v>23.6922952840147</v>
      </c>
    </row>
    <row r="289" spans="1:18">
      <c r="A289">
        <v>18373806</v>
      </c>
      <c r="B289">
        <v>100</v>
      </c>
      <c r="C289">
        <f>VLOOKUP(A289,'[1]exp2'!$D$1:$H$333,5,FALSE)</f>
        <v>58.3333333333333</v>
      </c>
      <c r="D289" s="1">
        <v>91.6666666666667</v>
      </c>
      <c r="E289">
        <v>100</v>
      </c>
      <c r="F289">
        <v>100</v>
      </c>
      <c r="G289">
        <v>100</v>
      </c>
      <c r="H289">
        <v>86.3636363636363</v>
      </c>
      <c r="I289">
        <v>100</v>
      </c>
      <c r="J289">
        <v>75</v>
      </c>
      <c r="K289">
        <v>52.3809523809523</v>
      </c>
      <c r="L289">
        <f t="shared" si="28"/>
        <v>863.744588744589</v>
      </c>
      <c r="M289">
        <f t="shared" si="29"/>
        <v>86.3744588744589</v>
      </c>
      <c r="N289">
        <f t="shared" si="30"/>
        <v>27.808362369338</v>
      </c>
      <c r="O289">
        <f t="shared" si="31"/>
        <v>1.94138449909921</v>
      </c>
      <c r="P289">
        <f t="shared" si="32"/>
        <v>6.4491397105365</v>
      </c>
      <c r="Q289">
        <f t="shared" si="33"/>
        <v>29.5048158860983</v>
      </c>
      <c r="R289">
        <f t="shared" si="34"/>
        <v>28.6565891277182</v>
      </c>
    </row>
    <row r="290" spans="1:18">
      <c r="A290">
        <v>18373808</v>
      </c>
      <c r="B290">
        <v>100</v>
      </c>
      <c r="C290">
        <f>VLOOKUP(A290,'[1]exp2'!$D$1:$H$333,5,FALSE)</f>
        <v>100</v>
      </c>
      <c r="D290" s="1">
        <v>75</v>
      </c>
      <c r="E290">
        <v>100</v>
      </c>
      <c r="F290">
        <v>100</v>
      </c>
      <c r="G290">
        <v>100</v>
      </c>
      <c r="H290">
        <v>0</v>
      </c>
      <c r="I290">
        <v>54.5454545454545</v>
      </c>
      <c r="J290">
        <v>75</v>
      </c>
      <c r="K290">
        <v>57.1428571428571</v>
      </c>
      <c r="L290">
        <f t="shared" si="28"/>
        <v>761.688311688312</v>
      </c>
      <c r="M290">
        <f t="shared" si="29"/>
        <v>76.1688311688312</v>
      </c>
      <c r="N290">
        <f t="shared" si="30"/>
        <v>24.5226480836237</v>
      </c>
      <c r="O290">
        <f t="shared" si="31"/>
        <v>1.88744192229516</v>
      </c>
      <c r="P290">
        <f t="shared" si="32"/>
        <v>6.26994634914051</v>
      </c>
      <c r="Q290">
        <f t="shared" si="33"/>
        <v>28.6850062101873</v>
      </c>
      <c r="R290">
        <f t="shared" si="34"/>
        <v>26.6038271469055</v>
      </c>
    </row>
    <row r="291" spans="1:18">
      <c r="A291">
        <v>18373812</v>
      </c>
      <c r="B291">
        <v>100</v>
      </c>
      <c r="C291">
        <f>VLOOKUP(A291,'[1]exp2'!$D$1:$H$333,5,FALSE)</f>
        <v>58.3333333333333</v>
      </c>
      <c r="D291" s="1">
        <v>100</v>
      </c>
      <c r="E291">
        <v>100</v>
      </c>
      <c r="F291">
        <v>100</v>
      </c>
      <c r="G291">
        <v>100</v>
      </c>
      <c r="H291">
        <v>90.9090909090909</v>
      </c>
      <c r="I291">
        <v>54.5454545454545</v>
      </c>
      <c r="J291">
        <v>75</v>
      </c>
      <c r="K291">
        <v>57.1428571428571</v>
      </c>
      <c r="L291">
        <f t="shared" si="28"/>
        <v>835.930735930736</v>
      </c>
      <c r="M291">
        <f t="shared" si="29"/>
        <v>83.5930735930736</v>
      </c>
      <c r="N291">
        <f t="shared" si="30"/>
        <v>26.9128919860627</v>
      </c>
      <c r="O291">
        <f t="shared" si="31"/>
        <v>1.92733480484216</v>
      </c>
      <c r="P291">
        <f t="shared" si="32"/>
        <v>6.40246763645943</v>
      </c>
      <c r="Q291">
        <f t="shared" si="33"/>
        <v>29.2912911348177</v>
      </c>
      <c r="R291">
        <f t="shared" si="34"/>
        <v>28.1020915604402</v>
      </c>
    </row>
    <row r="292" spans="1:18">
      <c r="A292">
        <v>18373814</v>
      </c>
      <c r="B292">
        <v>7.14285714285714</v>
      </c>
      <c r="C292">
        <f>VLOOKUP(A292,'[1]exp2'!$D$1:$H$333,5,FALSE)</f>
        <v>58.3333333333333</v>
      </c>
      <c r="D292" s="1">
        <v>0</v>
      </c>
      <c r="E292">
        <v>100</v>
      </c>
      <c r="F292">
        <v>100</v>
      </c>
      <c r="G292">
        <v>100</v>
      </c>
      <c r="H292">
        <v>0</v>
      </c>
      <c r="I292">
        <v>100</v>
      </c>
      <c r="J292">
        <v>25</v>
      </c>
      <c r="K292">
        <v>57.1428571428571</v>
      </c>
      <c r="L292">
        <f t="shared" si="28"/>
        <v>547.619047619047</v>
      </c>
      <c r="M292">
        <f t="shared" si="29"/>
        <v>54.7619047619047</v>
      </c>
      <c r="N292">
        <f t="shared" si="30"/>
        <v>17.6306620209059</v>
      </c>
      <c r="O292">
        <f t="shared" si="31"/>
        <v>1.74633760033844</v>
      </c>
      <c r="P292">
        <f t="shared" si="32"/>
        <v>5.80120793772245</v>
      </c>
      <c r="Q292">
        <f t="shared" si="33"/>
        <v>26.5405278536343</v>
      </c>
      <c r="R292">
        <f t="shared" si="34"/>
        <v>22.0855949372701</v>
      </c>
    </row>
    <row r="293" spans="1:18">
      <c r="A293">
        <v>18373815</v>
      </c>
      <c r="B293">
        <v>0</v>
      </c>
      <c r="C293">
        <f>VLOOKUP(A293,'[1]exp2'!$D$1:$H$333,5,FALSE)</f>
        <v>100</v>
      </c>
      <c r="D293" s="1">
        <v>0</v>
      </c>
      <c r="E293">
        <v>100</v>
      </c>
      <c r="F293">
        <v>60</v>
      </c>
      <c r="G293">
        <v>40</v>
      </c>
      <c r="H293">
        <v>0</v>
      </c>
      <c r="I293">
        <v>54.5454545454545</v>
      </c>
      <c r="J293">
        <v>75</v>
      </c>
      <c r="K293">
        <v>0</v>
      </c>
      <c r="L293">
        <f t="shared" si="28"/>
        <v>429.545454545455</v>
      </c>
      <c r="M293">
        <f t="shared" si="29"/>
        <v>42.9545454545455</v>
      </c>
      <c r="N293">
        <f t="shared" si="30"/>
        <v>13.8292682926829</v>
      </c>
      <c r="O293">
        <f t="shared" si="31"/>
        <v>1.6430037932608</v>
      </c>
      <c r="P293">
        <f t="shared" si="32"/>
        <v>5.45794046083955</v>
      </c>
      <c r="Q293">
        <f t="shared" si="33"/>
        <v>24.9700790558561</v>
      </c>
      <c r="R293">
        <f t="shared" si="34"/>
        <v>19.3996736742695</v>
      </c>
    </row>
    <row r="294" spans="1:18">
      <c r="A294">
        <v>18373821</v>
      </c>
      <c r="B294">
        <v>100</v>
      </c>
      <c r="C294">
        <f>VLOOKUP(A294,'[1]exp2'!$D$1:$H$333,5,FALSE)</f>
        <v>100</v>
      </c>
      <c r="D294" s="1">
        <v>91.6666666666667</v>
      </c>
      <c r="E294">
        <v>100</v>
      </c>
      <c r="F294">
        <v>100</v>
      </c>
      <c r="G294">
        <v>100</v>
      </c>
      <c r="H294">
        <v>72.7272727272727</v>
      </c>
      <c r="I294">
        <v>54.5454545454545</v>
      </c>
      <c r="J294">
        <v>50</v>
      </c>
      <c r="K294">
        <v>61.9047619047619</v>
      </c>
      <c r="L294">
        <f t="shared" si="28"/>
        <v>830.844155844156</v>
      </c>
      <c r="M294">
        <f t="shared" si="29"/>
        <v>83.0844155844156</v>
      </c>
      <c r="N294">
        <f t="shared" si="30"/>
        <v>26.7491289198606</v>
      </c>
      <c r="O294">
        <f t="shared" si="31"/>
        <v>1.92471551003248</v>
      </c>
      <c r="P294">
        <f t="shared" si="32"/>
        <v>6.39376652744234</v>
      </c>
      <c r="Q294">
        <f t="shared" si="33"/>
        <v>29.2514835587569</v>
      </c>
      <c r="R294">
        <f t="shared" si="34"/>
        <v>28.0003062393087</v>
      </c>
    </row>
    <row r="295" spans="1:18">
      <c r="A295">
        <v>18374135</v>
      </c>
      <c r="B295">
        <v>0</v>
      </c>
      <c r="C295">
        <f>VLOOKUP(A295,'[1]exp2'!$D$1:$H$333,5,FALSE)</f>
        <v>58.3333333333333</v>
      </c>
      <c r="D295" s="1">
        <v>75</v>
      </c>
      <c r="E295">
        <v>100</v>
      </c>
      <c r="F295">
        <v>100</v>
      </c>
      <c r="G295">
        <v>40</v>
      </c>
      <c r="H295">
        <v>68.1818181818181</v>
      </c>
      <c r="I295">
        <v>9.09090909090909</v>
      </c>
      <c r="J295">
        <v>75</v>
      </c>
      <c r="K295">
        <v>52.3809523809523</v>
      </c>
      <c r="L295">
        <f t="shared" si="28"/>
        <v>577.987012987013</v>
      </c>
      <c r="M295">
        <f t="shared" si="29"/>
        <v>57.7987012987013</v>
      </c>
      <c r="N295">
        <f t="shared" si="30"/>
        <v>18.608362369338</v>
      </c>
      <c r="O295">
        <f t="shared" si="31"/>
        <v>1.76936773381361</v>
      </c>
      <c r="P295">
        <f t="shared" si="32"/>
        <v>5.87771238514263</v>
      </c>
      <c r="Q295">
        <f t="shared" si="33"/>
        <v>26.8905357208716</v>
      </c>
      <c r="R295">
        <f t="shared" si="34"/>
        <v>22.7494490451048</v>
      </c>
    </row>
    <row r="296" spans="1:18">
      <c r="A296">
        <v>18374162</v>
      </c>
      <c r="B296">
        <v>100</v>
      </c>
      <c r="C296">
        <f>VLOOKUP(A296,'[1]exp2'!$D$1:$H$333,5,FALSE)</f>
        <v>100</v>
      </c>
      <c r="D296" s="1">
        <v>91.6666666666667</v>
      </c>
      <c r="E296">
        <v>100</v>
      </c>
      <c r="F296">
        <v>100</v>
      </c>
      <c r="G296">
        <v>100</v>
      </c>
      <c r="H296">
        <v>81.8181818181818</v>
      </c>
      <c r="I296">
        <v>0</v>
      </c>
      <c r="J296">
        <v>100</v>
      </c>
      <c r="K296">
        <v>66.6666666666666</v>
      </c>
      <c r="L296">
        <f t="shared" si="28"/>
        <v>840.151515151515</v>
      </c>
      <c r="M296">
        <f t="shared" si="29"/>
        <v>84.0151515151515</v>
      </c>
      <c r="N296">
        <f t="shared" si="30"/>
        <v>27.0487804878049</v>
      </c>
      <c r="O296">
        <f t="shared" si="31"/>
        <v>1.92949633316159</v>
      </c>
      <c r="P296">
        <f t="shared" si="32"/>
        <v>6.40964807811163</v>
      </c>
      <c r="Q296">
        <f t="shared" si="33"/>
        <v>29.3241416572808</v>
      </c>
      <c r="R296">
        <f t="shared" si="34"/>
        <v>28.1864610725429</v>
      </c>
    </row>
    <row r="297" spans="1:18">
      <c r="A297">
        <v>18374165</v>
      </c>
      <c r="B297">
        <v>100</v>
      </c>
      <c r="C297">
        <f>VLOOKUP(A297,'[1]exp2'!$D$1:$H$333,5,FALSE)</f>
        <v>58.3333333333333</v>
      </c>
      <c r="D297" s="1">
        <v>91.6666666666667</v>
      </c>
      <c r="E297">
        <v>100</v>
      </c>
      <c r="F297">
        <v>100</v>
      </c>
      <c r="G297">
        <v>70</v>
      </c>
      <c r="H297">
        <v>86.3636363636363</v>
      </c>
      <c r="I297">
        <v>9.09090909090909</v>
      </c>
      <c r="J297">
        <v>75</v>
      </c>
      <c r="K297">
        <v>57.1428571428571</v>
      </c>
      <c r="L297">
        <f t="shared" si="28"/>
        <v>747.597402597402</v>
      </c>
      <c r="M297">
        <f t="shared" si="29"/>
        <v>74.7597402597403</v>
      </c>
      <c r="N297">
        <f t="shared" si="30"/>
        <v>24.0689895470383</v>
      </c>
      <c r="O297">
        <f t="shared" si="31"/>
        <v>1.87943847703066</v>
      </c>
      <c r="P297">
        <f t="shared" si="32"/>
        <v>6.24335947946046</v>
      </c>
      <c r="Q297">
        <f t="shared" si="33"/>
        <v>28.5633712743499</v>
      </c>
      <c r="R297">
        <f t="shared" si="34"/>
        <v>26.3161804106941</v>
      </c>
    </row>
    <row r="298" spans="1:18">
      <c r="A298">
        <v>18374189</v>
      </c>
      <c r="B298">
        <v>100</v>
      </c>
      <c r="C298">
        <f>VLOOKUP(A298,'[1]exp2'!$D$1:$H$333,5,FALSE)</f>
        <v>58.3333333333333</v>
      </c>
      <c r="D298" s="1">
        <v>66.6666666666667</v>
      </c>
      <c r="E298">
        <v>100</v>
      </c>
      <c r="F298">
        <v>100</v>
      </c>
      <c r="G298">
        <v>70</v>
      </c>
      <c r="H298">
        <v>81.8181818181818</v>
      </c>
      <c r="I298">
        <v>54.5454545454545</v>
      </c>
      <c r="J298">
        <v>100</v>
      </c>
      <c r="K298">
        <v>52.3809523809523</v>
      </c>
      <c r="L298">
        <f t="shared" si="28"/>
        <v>783.744588744589</v>
      </c>
      <c r="M298">
        <f t="shared" si="29"/>
        <v>78.3744588744589</v>
      </c>
      <c r="N298">
        <f t="shared" si="30"/>
        <v>25.2327526132404</v>
      </c>
      <c r="O298">
        <f t="shared" si="31"/>
        <v>1.89968077756129</v>
      </c>
      <c r="P298">
        <f t="shared" si="32"/>
        <v>6.31060294629832</v>
      </c>
      <c r="Q298">
        <f t="shared" si="33"/>
        <v>28.8710101529669</v>
      </c>
      <c r="R298">
        <f t="shared" si="34"/>
        <v>27.0518813831037</v>
      </c>
    </row>
    <row r="299" spans="1:18">
      <c r="A299">
        <v>18374472</v>
      </c>
      <c r="B299">
        <v>57.1428571428571</v>
      </c>
      <c r="C299">
        <f>VLOOKUP(A299,'[1]exp2'!$D$1:$H$333,5,FALSE)</f>
        <v>58.3333333333333</v>
      </c>
      <c r="D299" s="1">
        <v>83.3333333333333</v>
      </c>
      <c r="E299">
        <v>100</v>
      </c>
      <c r="F299">
        <v>100</v>
      </c>
      <c r="G299">
        <v>100</v>
      </c>
      <c r="H299">
        <v>86.3636363636363</v>
      </c>
      <c r="I299">
        <v>9.09090909090909</v>
      </c>
      <c r="J299">
        <v>75</v>
      </c>
      <c r="K299">
        <v>57.1428571428571</v>
      </c>
      <c r="L299">
        <f t="shared" si="28"/>
        <v>726.406926406926</v>
      </c>
      <c r="M299">
        <f t="shared" si="29"/>
        <v>72.6406926406926</v>
      </c>
      <c r="N299">
        <f t="shared" si="30"/>
        <v>23.3867595818815</v>
      </c>
      <c r="O299">
        <f t="shared" si="31"/>
        <v>1.86711786468554</v>
      </c>
      <c r="P299">
        <f t="shared" si="32"/>
        <v>6.20243129116498</v>
      </c>
      <c r="Q299">
        <f t="shared" si="33"/>
        <v>28.3761248020434</v>
      </c>
      <c r="R299">
        <f t="shared" si="34"/>
        <v>25.8814421919625</v>
      </c>
    </row>
    <row r="300" spans="1:18">
      <c r="A300">
        <v>18375068</v>
      </c>
      <c r="B300">
        <v>0</v>
      </c>
      <c r="C300">
        <f>VLOOKUP(A300,'[1]exp2'!$D$1:$H$333,5,FALSE)</f>
        <v>0</v>
      </c>
      <c r="D300" s="1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f t="shared" si="28"/>
        <v>0</v>
      </c>
      <c r="M300">
        <f t="shared" si="29"/>
        <v>0</v>
      </c>
      <c r="N300">
        <f t="shared" si="30"/>
        <v>0</v>
      </c>
      <c r="O300">
        <f t="shared" si="31"/>
        <v>0</v>
      </c>
      <c r="P300">
        <f t="shared" si="32"/>
        <v>0</v>
      </c>
      <c r="Q300">
        <f t="shared" si="33"/>
        <v>0</v>
      </c>
      <c r="R300">
        <f t="shared" si="34"/>
        <v>0</v>
      </c>
    </row>
    <row r="301" spans="1:18">
      <c r="A301">
        <v>18375074</v>
      </c>
      <c r="B301">
        <v>50</v>
      </c>
      <c r="C301">
        <f>VLOOKUP(A301,'[1]exp2'!$D$1:$H$333,5,FALSE)</f>
        <v>33.3333333333333</v>
      </c>
      <c r="D301" s="1">
        <v>58.3333333333333</v>
      </c>
      <c r="E301">
        <v>100</v>
      </c>
      <c r="F301">
        <v>100</v>
      </c>
      <c r="G301">
        <v>100</v>
      </c>
      <c r="H301">
        <v>0</v>
      </c>
      <c r="I301">
        <v>54.5454545454545</v>
      </c>
      <c r="J301">
        <v>75</v>
      </c>
      <c r="K301">
        <v>57.1428571428571</v>
      </c>
      <c r="L301">
        <f t="shared" si="28"/>
        <v>628.354978354978</v>
      </c>
      <c r="M301">
        <f t="shared" si="29"/>
        <v>62.8354978354978</v>
      </c>
      <c r="N301">
        <f t="shared" si="30"/>
        <v>20.2299651567944</v>
      </c>
      <c r="O301">
        <f t="shared" si="31"/>
        <v>1.80506224967494</v>
      </c>
      <c r="P301">
        <f t="shared" si="32"/>
        <v>5.99628700021575</v>
      </c>
      <c r="Q301">
        <f t="shared" si="33"/>
        <v>27.4330146162786</v>
      </c>
      <c r="R301">
        <f t="shared" si="34"/>
        <v>23.8314898865365</v>
      </c>
    </row>
    <row r="302" spans="1:18">
      <c r="A302">
        <v>18375166</v>
      </c>
      <c r="B302">
        <v>0</v>
      </c>
      <c r="C302">
        <f>VLOOKUP(A302,'[1]exp2'!$D$1:$H$333,5,FALSE)</f>
        <v>58.3333333333333</v>
      </c>
      <c r="D302" s="1">
        <v>75</v>
      </c>
      <c r="E302">
        <v>60</v>
      </c>
      <c r="F302">
        <v>100</v>
      </c>
      <c r="G302">
        <v>70</v>
      </c>
      <c r="H302">
        <v>77.2727272727272</v>
      </c>
      <c r="I302">
        <v>9.09090909090909</v>
      </c>
      <c r="J302">
        <v>50</v>
      </c>
      <c r="K302">
        <v>52.3809523809523</v>
      </c>
      <c r="L302">
        <f t="shared" si="28"/>
        <v>552.077922077922</v>
      </c>
      <c r="M302">
        <f t="shared" si="29"/>
        <v>55.2077922077922</v>
      </c>
      <c r="N302">
        <f t="shared" si="30"/>
        <v>17.7742160278746</v>
      </c>
      <c r="O302">
        <f t="shared" si="31"/>
        <v>1.74979652692603</v>
      </c>
      <c r="P302">
        <f t="shared" si="32"/>
        <v>5.81269824313191</v>
      </c>
      <c r="Q302">
        <f t="shared" si="33"/>
        <v>26.59309600393</v>
      </c>
      <c r="R302">
        <f t="shared" si="34"/>
        <v>22.1836560159023</v>
      </c>
    </row>
    <row r="303" spans="1:18">
      <c r="A303">
        <v>18375235</v>
      </c>
      <c r="B303">
        <v>0</v>
      </c>
      <c r="C303">
        <f>VLOOKUP(A303,'[1]exp2'!$D$1:$H$333,5,FALSE)</f>
        <v>100</v>
      </c>
      <c r="D303" s="1">
        <v>91.6666666666667</v>
      </c>
      <c r="E303">
        <v>60</v>
      </c>
      <c r="F303">
        <v>100</v>
      </c>
      <c r="G303">
        <v>40</v>
      </c>
      <c r="H303">
        <v>50</v>
      </c>
      <c r="I303">
        <v>0</v>
      </c>
      <c r="J303">
        <v>0</v>
      </c>
      <c r="K303">
        <v>42.8571428571428</v>
      </c>
      <c r="L303">
        <f t="shared" si="28"/>
        <v>484.523809523809</v>
      </c>
      <c r="M303">
        <f t="shared" si="29"/>
        <v>48.4523809523809</v>
      </c>
      <c r="N303">
        <f t="shared" si="30"/>
        <v>15.5993031358885</v>
      </c>
      <c r="O303">
        <f t="shared" si="31"/>
        <v>1.6941872061372</v>
      </c>
      <c r="P303">
        <f t="shared" si="32"/>
        <v>5.62796807806589</v>
      </c>
      <c r="Q303">
        <f t="shared" si="33"/>
        <v>25.7479554497601</v>
      </c>
      <c r="R303">
        <f t="shared" si="34"/>
        <v>20.6736292928243</v>
      </c>
    </row>
    <row r="304" spans="1:18">
      <c r="A304">
        <v>18375238</v>
      </c>
      <c r="B304">
        <v>100</v>
      </c>
      <c r="C304">
        <f>VLOOKUP(A304,'[1]exp2'!$D$1:$H$333,5,FALSE)</f>
        <v>100</v>
      </c>
      <c r="D304" s="1">
        <v>66.6666666666667</v>
      </c>
      <c r="E304">
        <v>100</v>
      </c>
      <c r="F304">
        <v>100</v>
      </c>
      <c r="G304">
        <v>100</v>
      </c>
      <c r="H304">
        <v>0</v>
      </c>
      <c r="I304">
        <v>9.09090909090909</v>
      </c>
      <c r="J304">
        <v>100</v>
      </c>
      <c r="K304">
        <v>0</v>
      </c>
      <c r="L304">
        <f t="shared" si="28"/>
        <v>675.757575757576</v>
      </c>
      <c r="M304">
        <f t="shared" si="29"/>
        <v>67.5757575757576</v>
      </c>
      <c r="N304">
        <f t="shared" si="30"/>
        <v>21.7560975609756</v>
      </c>
      <c r="O304">
        <f t="shared" si="31"/>
        <v>1.83617061407684</v>
      </c>
      <c r="P304">
        <f t="shared" si="32"/>
        <v>6.09962674990844</v>
      </c>
      <c r="Q304">
        <f t="shared" si="33"/>
        <v>27.9057939985297</v>
      </c>
      <c r="R304">
        <f t="shared" si="34"/>
        <v>24.8309457797526</v>
      </c>
    </row>
    <row r="305" spans="1:18">
      <c r="A305">
        <v>18375362</v>
      </c>
      <c r="B305">
        <v>100</v>
      </c>
      <c r="C305">
        <f>VLOOKUP(A305,'[1]exp2'!$D$1:$H$333,5,FALSE)</f>
        <v>100</v>
      </c>
      <c r="D305" s="1">
        <v>100</v>
      </c>
      <c r="E305">
        <v>100</v>
      </c>
      <c r="F305">
        <v>100</v>
      </c>
      <c r="G305">
        <v>100</v>
      </c>
      <c r="H305">
        <v>72.7272727272727</v>
      </c>
      <c r="I305">
        <v>54.5454545454545</v>
      </c>
      <c r="J305">
        <v>50</v>
      </c>
      <c r="K305">
        <v>57.1428571428571</v>
      </c>
      <c r="L305">
        <f t="shared" si="28"/>
        <v>834.415584415584</v>
      </c>
      <c r="M305">
        <f t="shared" si="29"/>
        <v>83.4415584415584</v>
      </c>
      <c r="N305">
        <f t="shared" si="30"/>
        <v>26.8641114982578</v>
      </c>
      <c r="O305">
        <f t="shared" si="31"/>
        <v>1.92655623998763</v>
      </c>
      <c r="P305">
        <f t="shared" si="32"/>
        <v>6.39988129999545</v>
      </c>
      <c r="Q305">
        <f t="shared" si="33"/>
        <v>29.2794586448091</v>
      </c>
      <c r="R305">
        <f t="shared" si="34"/>
        <v>28.0717850715334</v>
      </c>
    </row>
    <row r="306" spans="1:18">
      <c r="A306">
        <v>18375420</v>
      </c>
      <c r="B306">
        <v>57.1428571428571</v>
      </c>
      <c r="C306">
        <f>VLOOKUP(A306,'[1]exp2'!$D$1:$H$333,5,FALSE)</f>
        <v>58.3333333333333</v>
      </c>
      <c r="D306" s="1">
        <v>75</v>
      </c>
      <c r="E306">
        <v>100</v>
      </c>
      <c r="F306">
        <v>100</v>
      </c>
      <c r="G306">
        <v>100</v>
      </c>
      <c r="H306">
        <v>68.1818181818181</v>
      </c>
      <c r="I306">
        <v>100</v>
      </c>
      <c r="J306">
        <v>50</v>
      </c>
      <c r="K306">
        <v>76.1904761904761</v>
      </c>
      <c r="L306">
        <f t="shared" si="28"/>
        <v>784.848484848485</v>
      </c>
      <c r="M306">
        <f t="shared" si="29"/>
        <v>78.4848484848485</v>
      </c>
      <c r="N306">
        <f t="shared" si="30"/>
        <v>25.2682926829268</v>
      </c>
      <c r="O306">
        <f t="shared" si="31"/>
        <v>1.90028435071247</v>
      </c>
      <c r="P306">
        <f t="shared" si="32"/>
        <v>6.31260797290653</v>
      </c>
      <c r="Q306">
        <f t="shared" si="33"/>
        <v>28.8801831502313</v>
      </c>
      <c r="R306">
        <f t="shared" si="34"/>
        <v>27.074237916579</v>
      </c>
    </row>
    <row r="307" spans="1:18">
      <c r="A307">
        <v>18376059</v>
      </c>
      <c r="B307">
        <v>0</v>
      </c>
      <c r="C307">
        <f>VLOOKUP(A307,'[1]exp2'!$D$1:$H$333,5,FALSE)</f>
        <v>100</v>
      </c>
      <c r="D307" s="1">
        <v>91.6666666666667</v>
      </c>
      <c r="E307">
        <v>100</v>
      </c>
      <c r="F307">
        <v>100</v>
      </c>
      <c r="G307">
        <v>40</v>
      </c>
      <c r="H307">
        <v>0</v>
      </c>
      <c r="I307">
        <v>0</v>
      </c>
      <c r="J307">
        <v>25</v>
      </c>
      <c r="K307">
        <v>0</v>
      </c>
      <c r="L307">
        <f t="shared" si="28"/>
        <v>456.666666666667</v>
      </c>
      <c r="M307">
        <f t="shared" si="29"/>
        <v>45.6666666666667</v>
      </c>
      <c r="N307">
        <f t="shared" si="30"/>
        <v>14.7024390243902</v>
      </c>
      <c r="O307">
        <f t="shared" si="31"/>
        <v>1.66900678095858</v>
      </c>
      <c r="P307">
        <f t="shared" si="32"/>
        <v>5.54432051622381</v>
      </c>
      <c r="Q307">
        <f t="shared" si="33"/>
        <v>25.3652678321482</v>
      </c>
      <c r="R307">
        <f t="shared" si="34"/>
        <v>20.0338534282692</v>
      </c>
    </row>
    <row r="308" spans="1:18">
      <c r="A308">
        <v>18376136</v>
      </c>
      <c r="B308">
        <v>100</v>
      </c>
      <c r="C308">
        <f>VLOOKUP(A308,'[1]exp2'!$D$1:$H$333,5,FALSE)</f>
        <v>100</v>
      </c>
      <c r="D308" s="1">
        <v>91.6666666666667</v>
      </c>
      <c r="E308">
        <v>100</v>
      </c>
      <c r="F308">
        <v>100</v>
      </c>
      <c r="G308">
        <v>100</v>
      </c>
      <c r="H308">
        <v>77.2727272727272</v>
      </c>
      <c r="I308">
        <v>9.09090909090909</v>
      </c>
      <c r="J308">
        <v>50</v>
      </c>
      <c r="K308">
        <v>61.9047619047619</v>
      </c>
      <c r="L308">
        <f t="shared" si="28"/>
        <v>789.935064935065</v>
      </c>
      <c r="M308">
        <f t="shared" si="29"/>
        <v>78.9935064935065</v>
      </c>
      <c r="N308">
        <f t="shared" si="30"/>
        <v>25.4320557491289</v>
      </c>
      <c r="O308">
        <f t="shared" si="31"/>
        <v>1.90305473438574</v>
      </c>
      <c r="P308">
        <f t="shared" si="32"/>
        <v>6.32181098826439</v>
      </c>
      <c r="Q308">
        <f t="shared" si="33"/>
        <v>28.9222869479342</v>
      </c>
      <c r="R308">
        <f t="shared" si="34"/>
        <v>27.1771713485316</v>
      </c>
    </row>
    <row r="309" spans="1:18">
      <c r="A309">
        <v>18376161</v>
      </c>
      <c r="B309">
        <v>100</v>
      </c>
      <c r="C309">
        <f>VLOOKUP(A309,'[1]exp2'!$D$1:$H$333,5,FALSE)</f>
        <v>58.3333333333333</v>
      </c>
      <c r="D309" s="1">
        <v>91.6666666666667</v>
      </c>
      <c r="E309">
        <v>100</v>
      </c>
      <c r="F309">
        <v>100</v>
      </c>
      <c r="G309">
        <v>70</v>
      </c>
      <c r="H309">
        <v>72.7272727272727</v>
      </c>
      <c r="I309">
        <v>100</v>
      </c>
      <c r="J309">
        <v>50</v>
      </c>
      <c r="K309">
        <v>57.1428571428571</v>
      </c>
      <c r="L309">
        <f t="shared" si="28"/>
        <v>799.87012987013</v>
      </c>
      <c r="M309">
        <f t="shared" si="29"/>
        <v>79.987012987013</v>
      </c>
      <c r="N309">
        <f t="shared" si="30"/>
        <v>25.7519163763066</v>
      </c>
      <c r="O309">
        <f t="shared" si="31"/>
        <v>1.90841538134432</v>
      </c>
      <c r="P309">
        <f t="shared" si="32"/>
        <v>6.33961867200288</v>
      </c>
      <c r="Q309">
        <f t="shared" si="33"/>
        <v>29.0037571057607</v>
      </c>
      <c r="R309">
        <f t="shared" si="34"/>
        <v>27.3778367410336</v>
      </c>
    </row>
    <row r="310" spans="1:18">
      <c r="A310">
        <v>18376247</v>
      </c>
      <c r="B310">
        <v>0</v>
      </c>
      <c r="C310">
        <f>VLOOKUP(A310,'[1]exp2'!$D$1:$H$333,5,FALSE)</f>
        <v>100</v>
      </c>
      <c r="D310" s="1">
        <v>66.6666666666667</v>
      </c>
      <c r="E310">
        <v>100</v>
      </c>
      <c r="F310">
        <v>100</v>
      </c>
      <c r="G310">
        <v>100</v>
      </c>
      <c r="H310">
        <v>63.6363636363636</v>
      </c>
      <c r="I310">
        <v>0</v>
      </c>
      <c r="J310">
        <v>75</v>
      </c>
      <c r="K310">
        <v>61.9047619047619</v>
      </c>
      <c r="L310">
        <f t="shared" si="28"/>
        <v>667.207792207792</v>
      </c>
      <c r="M310">
        <f t="shared" si="29"/>
        <v>66.7207792207792</v>
      </c>
      <c r="N310">
        <f t="shared" si="30"/>
        <v>21.4808362369338</v>
      </c>
      <c r="O310">
        <f t="shared" si="31"/>
        <v>1.83072194662145</v>
      </c>
      <c r="P310">
        <f t="shared" si="32"/>
        <v>6.08152666840866</v>
      </c>
      <c r="Q310">
        <f t="shared" si="33"/>
        <v>27.8229861208678</v>
      </c>
      <c r="R310">
        <f t="shared" si="34"/>
        <v>24.6519111789008</v>
      </c>
    </row>
    <row r="311" spans="1:18">
      <c r="A311">
        <v>18376317</v>
      </c>
      <c r="B311">
        <v>100</v>
      </c>
      <c r="C311">
        <f>VLOOKUP(A311,'[1]exp2'!$D$1:$H$333,5,FALSE)</f>
        <v>50</v>
      </c>
      <c r="D311" s="1">
        <v>0</v>
      </c>
      <c r="E311">
        <v>100</v>
      </c>
      <c r="F311">
        <v>100</v>
      </c>
      <c r="G311">
        <v>40</v>
      </c>
      <c r="H311">
        <v>63.6363636363636</v>
      </c>
      <c r="I311">
        <v>54.5454545454545</v>
      </c>
      <c r="J311">
        <v>25</v>
      </c>
      <c r="K311">
        <v>66.6666666666666</v>
      </c>
      <c r="L311">
        <f t="shared" si="28"/>
        <v>599.848484848485</v>
      </c>
      <c r="M311">
        <f t="shared" si="29"/>
        <v>59.9848484848485</v>
      </c>
      <c r="N311">
        <f t="shared" si="30"/>
        <v>19.3121951219512</v>
      </c>
      <c r="O311">
        <f t="shared" si="31"/>
        <v>1.78522194916202</v>
      </c>
      <c r="P311">
        <f t="shared" si="32"/>
        <v>5.93037894853089</v>
      </c>
      <c r="Q311">
        <f t="shared" si="33"/>
        <v>27.1314852623407</v>
      </c>
      <c r="R311">
        <f t="shared" si="34"/>
        <v>23.2218401921459</v>
      </c>
    </row>
    <row r="312" spans="1:18">
      <c r="A312">
        <v>18376334</v>
      </c>
      <c r="B312">
        <v>100</v>
      </c>
      <c r="C312">
        <f>VLOOKUP(A312,'[1]exp2'!$D$1:$H$333,5,FALSE)</f>
        <v>58.3333333333333</v>
      </c>
      <c r="D312" s="1">
        <v>0</v>
      </c>
      <c r="E312">
        <v>100</v>
      </c>
      <c r="F312">
        <v>100</v>
      </c>
      <c r="G312">
        <v>100</v>
      </c>
      <c r="H312">
        <v>72.7272727272727</v>
      </c>
      <c r="I312">
        <v>100</v>
      </c>
      <c r="J312">
        <v>75</v>
      </c>
      <c r="K312">
        <v>66.6666666666666</v>
      </c>
      <c r="L312">
        <f t="shared" si="28"/>
        <v>772.727272727273</v>
      </c>
      <c r="M312">
        <f t="shared" si="29"/>
        <v>77.2727272727273</v>
      </c>
      <c r="N312">
        <f t="shared" si="30"/>
        <v>24.8780487804878</v>
      </c>
      <c r="O312">
        <f t="shared" si="31"/>
        <v>1.89361046629543</v>
      </c>
      <c r="P312">
        <f t="shared" si="32"/>
        <v>6.29043780875955</v>
      </c>
      <c r="Q312">
        <f t="shared" si="33"/>
        <v>28.778754643379</v>
      </c>
      <c r="R312">
        <f t="shared" si="34"/>
        <v>26.8284017119334</v>
      </c>
    </row>
    <row r="313" spans="1:18">
      <c r="A313">
        <v>18377046</v>
      </c>
      <c r="B313">
        <v>50</v>
      </c>
      <c r="C313">
        <f>VLOOKUP(A313,'[1]exp2'!$D$1:$H$333,5,FALSE)</f>
        <v>58.3333333333333</v>
      </c>
      <c r="D313" s="1">
        <v>75</v>
      </c>
      <c r="E313">
        <v>100</v>
      </c>
      <c r="F313">
        <v>100</v>
      </c>
      <c r="G313">
        <v>100</v>
      </c>
      <c r="H313">
        <v>77.2727272727272</v>
      </c>
      <c r="I313">
        <v>9.09090909090909</v>
      </c>
      <c r="J313">
        <v>50</v>
      </c>
      <c r="K313">
        <v>61.9047619047619</v>
      </c>
      <c r="L313">
        <f t="shared" si="28"/>
        <v>681.601731601732</v>
      </c>
      <c r="M313">
        <f t="shared" si="29"/>
        <v>68.1601731601732</v>
      </c>
      <c r="N313">
        <f t="shared" si="30"/>
        <v>21.9442508710801</v>
      </c>
      <c r="O313">
        <f t="shared" si="31"/>
        <v>1.8398560719705</v>
      </c>
      <c r="P313">
        <f t="shared" si="32"/>
        <v>6.11186957602792</v>
      </c>
      <c r="Q313">
        <f t="shared" si="33"/>
        <v>27.9618049312732</v>
      </c>
      <c r="R313">
        <f t="shared" si="34"/>
        <v>24.9530279011767</v>
      </c>
    </row>
    <row r="314" spans="1:18">
      <c r="A314">
        <v>18377155</v>
      </c>
      <c r="B314">
        <v>100</v>
      </c>
      <c r="C314">
        <f>VLOOKUP(A314,'[1]exp2'!$D$1:$H$333,5,FALSE)</f>
        <v>100</v>
      </c>
      <c r="D314" s="1">
        <v>75</v>
      </c>
      <c r="E314">
        <v>100</v>
      </c>
      <c r="F314">
        <v>100</v>
      </c>
      <c r="G314">
        <v>70</v>
      </c>
      <c r="H314">
        <v>72.7272727272727</v>
      </c>
      <c r="I314">
        <v>100</v>
      </c>
      <c r="J314">
        <v>100</v>
      </c>
      <c r="K314">
        <v>61.9047619047619</v>
      </c>
      <c r="L314">
        <f t="shared" si="28"/>
        <v>879.632034632035</v>
      </c>
      <c r="M314">
        <f t="shared" si="29"/>
        <v>87.9632034632035</v>
      </c>
      <c r="N314">
        <f t="shared" si="30"/>
        <v>28.3198606271777</v>
      </c>
      <c r="O314">
        <f t="shared" si="31"/>
        <v>1.94921041296711</v>
      </c>
      <c r="P314">
        <f t="shared" si="32"/>
        <v>6.47513683368245</v>
      </c>
      <c r="Q314">
        <f t="shared" si="33"/>
        <v>29.6237527313858</v>
      </c>
      <c r="R314">
        <f t="shared" si="34"/>
        <v>28.9718066792817</v>
      </c>
    </row>
    <row r="315" spans="1:18">
      <c r="A315">
        <v>18377290</v>
      </c>
      <c r="B315">
        <v>100</v>
      </c>
      <c r="C315">
        <f>VLOOKUP(A315,'[1]exp2'!$D$1:$H$333,5,FALSE)</f>
        <v>100</v>
      </c>
      <c r="D315" s="1">
        <v>83.3333333333333</v>
      </c>
      <c r="E315">
        <v>100</v>
      </c>
      <c r="F315">
        <v>60</v>
      </c>
      <c r="G315">
        <v>100</v>
      </c>
      <c r="H315">
        <v>77.2727272727272</v>
      </c>
      <c r="I315">
        <v>9.09090909090909</v>
      </c>
      <c r="J315">
        <v>75</v>
      </c>
      <c r="K315">
        <v>66.6666666666666</v>
      </c>
      <c r="L315">
        <f t="shared" si="28"/>
        <v>771.363636363636</v>
      </c>
      <c r="M315">
        <f t="shared" si="29"/>
        <v>77.1363636363636</v>
      </c>
      <c r="N315">
        <f t="shared" si="30"/>
        <v>24.8341463414634</v>
      </c>
      <c r="O315">
        <f t="shared" si="31"/>
        <v>1.89285319586485</v>
      </c>
      <c r="P315">
        <f t="shared" si="32"/>
        <v>6.28792221084076</v>
      </c>
      <c r="Q315">
        <f t="shared" si="33"/>
        <v>28.7672457822334</v>
      </c>
      <c r="R315">
        <f t="shared" si="34"/>
        <v>26.8006960618484</v>
      </c>
    </row>
    <row r="316" spans="1:18">
      <c r="A316">
        <v>18377347</v>
      </c>
      <c r="B316">
        <v>100</v>
      </c>
      <c r="C316">
        <f>VLOOKUP(A316,'[1]exp2'!$D$1:$H$333,5,FALSE)</f>
        <v>100</v>
      </c>
      <c r="D316" s="1">
        <v>66.6666666666667</v>
      </c>
      <c r="E316">
        <v>100</v>
      </c>
      <c r="F316">
        <v>100</v>
      </c>
      <c r="G316">
        <v>0</v>
      </c>
      <c r="H316">
        <v>63.6363636363636</v>
      </c>
      <c r="I316">
        <v>9.09090909090909</v>
      </c>
      <c r="J316">
        <v>75</v>
      </c>
      <c r="K316">
        <v>61.9047619047619</v>
      </c>
      <c r="L316">
        <f t="shared" si="28"/>
        <v>676.298701298701</v>
      </c>
      <c r="M316">
        <f t="shared" si="29"/>
        <v>67.6298701298701</v>
      </c>
      <c r="N316">
        <f t="shared" si="30"/>
        <v>21.7735191637631</v>
      </c>
      <c r="O316">
        <f t="shared" si="31"/>
        <v>1.83651317706444</v>
      </c>
      <c r="P316">
        <f t="shared" si="32"/>
        <v>6.10076471952122</v>
      </c>
      <c r="Q316">
        <f t="shared" si="33"/>
        <v>27.9110002098099</v>
      </c>
      <c r="R316">
        <f t="shared" si="34"/>
        <v>24.8422596867865</v>
      </c>
    </row>
    <row r="317" spans="1:18">
      <c r="A317">
        <v>18377418</v>
      </c>
      <c r="B317">
        <v>100</v>
      </c>
      <c r="C317">
        <f>VLOOKUP(A317,'[1]exp2'!$D$1:$H$333,5,FALSE)</f>
        <v>50</v>
      </c>
      <c r="D317" s="1">
        <v>0</v>
      </c>
      <c r="E317">
        <v>60</v>
      </c>
      <c r="F317">
        <v>100</v>
      </c>
      <c r="G317">
        <v>0</v>
      </c>
      <c r="H317">
        <v>72.7272727272727</v>
      </c>
      <c r="I317">
        <v>54.5454545454545</v>
      </c>
      <c r="J317">
        <v>50</v>
      </c>
      <c r="K317">
        <v>0</v>
      </c>
      <c r="L317">
        <f t="shared" si="28"/>
        <v>487.272727272727</v>
      </c>
      <c r="M317">
        <f t="shared" si="29"/>
        <v>48.7272727272727</v>
      </c>
      <c r="N317">
        <f t="shared" si="30"/>
        <v>15.6878048780488</v>
      </c>
      <c r="O317">
        <f t="shared" si="31"/>
        <v>1.69659464117521</v>
      </c>
      <c r="P317">
        <f t="shared" si="32"/>
        <v>5.63596540415526</v>
      </c>
      <c r="Q317">
        <f t="shared" si="33"/>
        <v>25.78454321874</v>
      </c>
      <c r="R317">
        <f t="shared" si="34"/>
        <v>20.7361740483944</v>
      </c>
    </row>
    <row r="318" spans="1:18">
      <c r="A318">
        <v>75061102</v>
      </c>
      <c r="B318">
        <v>0</v>
      </c>
      <c r="C318">
        <f>VLOOKUP(A318,'[1]exp2'!$D$1:$H$333,5,FALSE)</f>
        <v>0</v>
      </c>
      <c r="D318" s="1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f t="shared" si="28"/>
        <v>0</v>
      </c>
      <c r="M318">
        <f t="shared" si="29"/>
        <v>0</v>
      </c>
      <c r="N318">
        <f t="shared" si="30"/>
        <v>0</v>
      </c>
      <c r="O318">
        <f t="shared" si="31"/>
        <v>0</v>
      </c>
      <c r="P318">
        <f t="shared" si="32"/>
        <v>0</v>
      </c>
      <c r="Q318">
        <f t="shared" si="33"/>
        <v>0</v>
      </c>
      <c r="R318">
        <f t="shared" si="34"/>
        <v>0</v>
      </c>
    </row>
    <row r="319" spans="1:18">
      <c r="A319">
        <v>75061104</v>
      </c>
      <c r="B319">
        <v>0</v>
      </c>
      <c r="C319">
        <f>VLOOKUP(A319,'[1]exp2'!$D$1:$H$333,5,FALSE)</f>
        <v>0</v>
      </c>
      <c r="D319" s="1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f t="shared" si="28"/>
        <v>0</v>
      </c>
      <c r="M319">
        <f t="shared" si="29"/>
        <v>0</v>
      </c>
      <c r="N319">
        <f t="shared" si="30"/>
        <v>0</v>
      </c>
      <c r="O319">
        <f t="shared" si="31"/>
        <v>0</v>
      </c>
      <c r="P319">
        <f t="shared" si="32"/>
        <v>0</v>
      </c>
      <c r="Q319">
        <f t="shared" si="33"/>
        <v>0</v>
      </c>
      <c r="R319">
        <f t="shared" si="34"/>
        <v>0</v>
      </c>
    </row>
    <row r="320" spans="1:18">
      <c r="A320">
        <v>76066001</v>
      </c>
      <c r="B320">
        <v>0</v>
      </c>
      <c r="C320">
        <f>VLOOKUP(A320,'[1]exp2'!$D$1:$H$333,5,FALSE)</f>
        <v>58.3333333333333</v>
      </c>
      <c r="D320" s="1">
        <v>91.6666666666667</v>
      </c>
      <c r="E320">
        <v>100</v>
      </c>
      <c r="F320">
        <v>100</v>
      </c>
      <c r="G320">
        <v>40</v>
      </c>
      <c r="H320">
        <v>40.9090909090909</v>
      </c>
      <c r="I320">
        <v>0</v>
      </c>
      <c r="J320">
        <v>0</v>
      </c>
      <c r="K320">
        <v>47.6190476190476</v>
      </c>
      <c r="L320">
        <f t="shared" si="28"/>
        <v>478.528138528138</v>
      </c>
      <c r="M320">
        <f t="shared" si="29"/>
        <v>47.8528138528138</v>
      </c>
      <c r="N320">
        <f t="shared" si="30"/>
        <v>15.4062717770035</v>
      </c>
      <c r="O320">
        <f t="shared" si="31"/>
        <v>1.68888958352164</v>
      </c>
      <c r="P320">
        <f t="shared" si="32"/>
        <v>5.61036975666314</v>
      </c>
      <c r="Q320">
        <f t="shared" si="33"/>
        <v>25.6674431246752</v>
      </c>
      <c r="R320">
        <f t="shared" si="34"/>
        <v>20.5368574508394</v>
      </c>
    </row>
    <row r="321" spans="1:18">
      <c r="A321">
        <v>77066002</v>
      </c>
      <c r="B321">
        <v>0</v>
      </c>
      <c r="C321">
        <f>VLOOKUP(A321,'[1]exp2'!$D$1:$H$333,5,FALSE)</f>
        <v>8.33333333333333</v>
      </c>
      <c r="D321" s="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f t="shared" si="28"/>
        <v>8.33333333333333</v>
      </c>
      <c r="M321">
        <f t="shared" si="29"/>
        <v>0.833333333333333</v>
      </c>
      <c r="N321">
        <f t="shared" si="30"/>
        <v>0.268292682926829</v>
      </c>
      <c r="O321">
        <f t="shared" si="31"/>
        <v>0.263241434774581</v>
      </c>
      <c r="P321">
        <f t="shared" si="32"/>
        <v>0.874469117916141</v>
      </c>
      <c r="Q321">
        <f t="shared" si="33"/>
        <v>4.00069644638667</v>
      </c>
      <c r="R321">
        <f t="shared" si="34"/>
        <v>2.13449456465675</v>
      </c>
    </row>
    <row r="322" spans="1:18">
      <c r="A322">
        <v>77066004</v>
      </c>
      <c r="B322">
        <v>0</v>
      </c>
      <c r="C322">
        <f>VLOOKUP(A322,'[1]exp2'!$D$1:$H$333,5,FALSE)</f>
        <v>0</v>
      </c>
      <c r="D322" s="1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f t="shared" ref="L322:L330" si="35">SUM(B322:K322)</f>
        <v>0</v>
      </c>
      <c r="M322">
        <f t="shared" ref="M322:M330" si="36">L322/10</f>
        <v>0</v>
      </c>
      <c r="N322">
        <f t="shared" ref="N322:N330" si="37">M322*30/$M$331</f>
        <v>0</v>
      </c>
      <c r="O322">
        <f t="shared" ref="O322:O330" si="38">LOG10(1+M322)</f>
        <v>0</v>
      </c>
      <c r="P322">
        <f t="shared" ref="P322:P330" si="39">LOG(1+M322,2)</f>
        <v>0</v>
      </c>
      <c r="Q322">
        <f>30*O322/MAX($O$2:$O$333)</f>
        <v>0</v>
      </c>
      <c r="R322">
        <f t="shared" ref="R322:R330" si="40">N322/2+Q322/2</f>
        <v>0</v>
      </c>
    </row>
    <row r="323" spans="1:18">
      <c r="A323">
        <v>77086002</v>
      </c>
      <c r="B323">
        <v>0</v>
      </c>
      <c r="C323">
        <f>VLOOKUP(A323,'[1]exp2'!$D$1:$H$333,5,FALSE)</f>
        <v>0</v>
      </c>
      <c r="D323" s="1">
        <v>0</v>
      </c>
      <c r="E323">
        <v>100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f t="shared" si="35"/>
        <v>100</v>
      </c>
      <c r="M323">
        <f t="shared" si="36"/>
        <v>10</v>
      </c>
      <c r="N323">
        <f t="shared" si="37"/>
        <v>3.21951219512195</v>
      </c>
      <c r="O323">
        <f t="shared" si="38"/>
        <v>1.04139268515823</v>
      </c>
      <c r="P323">
        <f t="shared" si="39"/>
        <v>3.4594316186373</v>
      </c>
      <c r="Q323">
        <f>30*O323/MAX($O$2:$O$333)</f>
        <v>15.8269005727509</v>
      </c>
      <c r="R323">
        <f t="shared" si="40"/>
        <v>9.52320638393641</v>
      </c>
    </row>
    <row r="324" spans="1:18">
      <c r="A324">
        <v>78066001</v>
      </c>
      <c r="B324">
        <v>0</v>
      </c>
      <c r="C324">
        <f>VLOOKUP(A324,'[1]exp2'!$D$1:$H$333,5,FALSE)</f>
        <v>0</v>
      </c>
      <c r="D324" s="1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f t="shared" si="35"/>
        <v>0</v>
      </c>
      <c r="M324">
        <f t="shared" si="36"/>
        <v>0</v>
      </c>
      <c r="N324">
        <f t="shared" si="37"/>
        <v>0</v>
      </c>
      <c r="O324">
        <f t="shared" si="38"/>
        <v>0</v>
      </c>
      <c r="P324">
        <f t="shared" si="39"/>
        <v>0</v>
      </c>
      <c r="Q324">
        <f>30*O324/MAX($O$2:$O$333)</f>
        <v>0</v>
      </c>
      <c r="R324">
        <f t="shared" si="40"/>
        <v>0</v>
      </c>
    </row>
    <row r="325" spans="1:18">
      <c r="A325">
        <v>78066006</v>
      </c>
      <c r="B325">
        <v>0</v>
      </c>
      <c r="C325">
        <f>VLOOKUP(A325,'[1]exp2'!$D$1:$H$333,5,FALSE)</f>
        <v>0</v>
      </c>
      <c r="D325" s="1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f t="shared" si="35"/>
        <v>0</v>
      </c>
      <c r="M325">
        <f t="shared" si="36"/>
        <v>0</v>
      </c>
      <c r="N325">
        <f t="shared" si="37"/>
        <v>0</v>
      </c>
      <c r="O325">
        <f t="shared" si="38"/>
        <v>0</v>
      </c>
      <c r="P325">
        <f t="shared" si="39"/>
        <v>0</v>
      </c>
      <c r="Q325">
        <f>30*O325/MAX($O$2:$O$333)</f>
        <v>0</v>
      </c>
      <c r="R325">
        <f t="shared" si="40"/>
        <v>0</v>
      </c>
    </row>
    <row r="326" spans="1:18">
      <c r="A326">
        <v>78066007</v>
      </c>
      <c r="B326">
        <v>0</v>
      </c>
      <c r="C326">
        <f>VLOOKUP(A326,'[1]exp2'!$D$1:$H$333,5,FALSE)</f>
        <v>0</v>
      </c>
      <c r="D326" s="1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f t="shared" si="35"/>
        <v>0</v>
      </c>
      <c r="M326">
        <f t="shared" si="36"/>
        <v>0</v>
      </c>
      <c r="N326">
        <f t="shared" si="37"/>
        <v>0</v>
      </c>
      <c r="O326">
        <f t="shared" si="38"/>
        <v>0</v>
      </c>
      <c r="P326">
        <f t="shared" si="39"/>
        <v>0</v>
      </c>
      <c r="Q326">
        <f>30*O326/MAX($O$2:$O$333)</f>
        <v>0</v>
      </c>
      <c r="R326">
        <f t="shared" si="40"/>
        <v>0</v>
      </c>
    </row>
    <row r="327" spans="1:18">
      <c r="A327">
        <v>78066009</v>
      </c>
      <c r="B327">
        <v>0</v>
      </c>
      <c r="C327">
        <f>VLOOKUP(A327,'[1]exp2'!$D$1:$H$333,5,FALSE)</f>
        <v>25</v>
      </c>
      <c r="D327" s="1">
        <v>0</v>
      </c>
      <c r="E327">
        <v>60</v>
      </c>
      <c r="F327">
        <v>60</v>
      </c>
      <c r="G327">
        <v>40</v>
      </c>
      <c r="H327">
        <v>0</v>
      </c>
      <c r="I327">
        <v>0</v>
      </c>
      <c r="J327">
        <v>0</v>
      </c>
      <c r="K327">
        <v>0</v>
      </c>
      <c r="L327">
        <f t="shared" si="35"/>
        <v>185</v>
      </c>
      <c r="M327">
        <f t="shared" si="36"/>
        <v>18.5</v>
      </c>
      <c r="N327">
        <f t="shared" si="37"/>
        <v>5.95609756097561</v>
      </c>
      <c r="O327">
        <f t="shared" si="38"/>
        <v>1.29003461136252</v>
      </c>
      <c r="P327">
        <f t="shared" si="39"/>
        <v>4.28540221886225</v>
      </c>
      <c r="Q327">
        <f>30*O327/MAX($O$2:$O$333)</f>
        <v>19.6057162878379</v>
      </c>
      <c r="R327">
        <f t="shared" si="40"/>
        <v>12.7809069244068</v>
      </c>
    </row>
    <row r="328" spans="1:18">
      <c r="A328">
        <v>78066011</v>
      </c>
      <c r="B328">
        <v>0</v>
      </c>
      <c r="C328">
        <f>VLOOKUP(A328,'[1]exp2'!$D$1:$H$333,5,FALSE)</f>
        <v>0</v>
      </c>
      <c r="D328" s="1">
        <v>0</v>
      </c>
      <c r="E328">
        <v>0</v>
      </c>
      <c r="F328">
        <v>100</v>
      </c>
      <c r="G328">
        <v>40</v>
      </c>
      <c r="H328">
        <v>27.2727272727272</v>
      </c>
      <c r="I328">
        <v>0</v>
      </c>
      <c r="J328">
        <v>25</v>
      </c>
      <c r="K328">
        <v>0</v>
      </c>
      <c r="L328">
        <f t="shared" si="35"/>
        <v>192.272727272727</v>
      </c>
      <c r="M328">
        <f t="shared" si="36"/>
        <v>19.2272727272727</v>
      </c>
      <c r="N328">
        <f t="shared" si="37"/>
        <v>6.19024390243902</v>
      </c>
      <c r="O328">
        <f t="shared" si="38"/>
        <v>1.30593733015872</v>
      </c>
      <c r="P328">
        <f t="shared" si="39"/>
        <v>4.33822990721646</v>
      </c>
      <c r="Q328">
        <f>30*O328/MAX($O$2:$O$333)</f>
        <v>19.847402976069</v>
      </c>
      <c r="R328">
        <f t="shared" si="40"/>
        <v>13.018823439254</v>
      </c>
    </row>
    <row r="329" spans="1:18">
      <c r="A329">
        <v>78066014</v>
      </c>
      <c r="B329">
        <v>100</v>
      </c>
      <c r="C329">
        <f>VLOOKUP(A329,'[1]exp2'!$D$1:$H$333,5,FALSE)</f>
        <v>58.3333333333333</v>
      </c>
      <c r="D329" s="1">
        <v>83.3333333333333</v>
      </c>
      <c r="E329">
        <v>60</v>
      </c>
      <c r="F329">
        <v>100</v>
      </c>
      <c r="G329">
        <v>100</v>
      </c>
      <c r="H329">
        <v>40.9090909090909</v>
      </c>
      <c r="I329">
        <v>9.09090909090909</v>
      </c>
      <c r="J329">
        <v>50</v>
      </c>
      <c r="K329">
        <v>57.1428571428571</v>
      </c>
      <c r="L329">
        <f t="shared" si="35"/>
        <v>658.809523809524</v>
      </c>
      <c r="M329">
        <f t="shared" si="36"/>
        <v>65.8809523809524</v>
      </c>
      <c r="N329">
        <f t="shared" si="37"/>
        <v>21.2104529616725</v>
      </c>
      <c r="O329">
        <f t="shared" si="38"/>
        <v>1.82530244880368</v>
      </c>
      <c r="P329">
        <f t="shared" si="39"/>
        <v>6.06352348634764</v>
      </c>
      <c r="Q329">
        <f>30*O329/MAX($O$2:$O$333)</f>
        <v>27.740621558164</v>
      </c>
      <c r="R329">
        <f t="shared" si="40"/>
        <v>24.4755372599182</v>
      </c>
    </row>
    <row r="330" spans="1:18">
      <c r="A330">
        <v>78066015</v>
      </c>
      <c r="B330">
        <v>0</v>
      </c>
      <c r="C330">
        <f>VLOOKUP(A330,'[1]exp2'!$D$1:$H$333,5,FALSE)</f>
        <v>0</v>
      </c>
      <c r="D330" s="1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f t="shared" si="35"/>
        <v>0</v>
      </c>
      <c r="M330">
        <f t="shared" si="36"/>
        <v>0</v>
      </c>
      <c r="N330">
        <f t="shared" si="37"/>
        <v>0</v>
      </c>
      <c r="O330">
        <f t="shared" si="38"/>
        <v>0</v>
      </c>
      <c r="P330">
        <f t="shared" si="39"/>
        <v>0</v>
      </c>
      <c r="Q330">
        <f>30*O330/MAX($O$2:$O$333)</f>
        <v>0</v>
      </c>
      <c r="R330">
        <f t="shared" si="40"/>
        <v>0</v>
      </c>
    </row>
    <row r="331" spans="12:13">
      <c r="L331" t="s">
        <v>367</v>
      </c>
      <c r="M331">
        <f>MAX(M2:M330)</f>
        <v>93.1818181818182</v>
      </c>
    </row>
  </sheetData>
  <autoFilter ref="A1:P331"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0"/>
  <sheetViews>
    <sheetView topLeftCell="A2" workbookViewId="0">
      <selection activeCell="A37" sqref="A37"/>
    </sheetView>
  </sheetViews>
  <sheetFormatPr defaultColWidth="9.14074074074074" defaultRowHeight="17.25" outlineLevelCol="5"/>
  <cols>
    <col min="6" max="6" width="12.7851851851852"/>
  </cols>
  <sheetData>
    <row r="1" spans="1:6">
      <c r="A1" s="20" t="s">
        <v>368</v>
      </c>
      <c r="B1" s="18" t="s">
        <v>369</v>
      </c>
      <c r="C1" s="18" t="s">
        <v>370</v>
      </c>
      <c r="D1" s="18" t="s">
        <v>371</v>
      </c>
      <c r="E1" s="18" t="s">
        <v>13</v>
      </c>
      <c r="F1" t="s">
        <v>372</v>
      </c>
    </row>
    <row r="2" spans="1:6">
      <c r="A2" s="21">
        <v>18231070</v>
      </c>
      <c r="B2" s="20" t="s">
        <v>93</v>
      </c>
      <c r="C2" s="20">
        <v>50</v>
      </c>
      <c r="D2" s="20">
        <v>53</v>
      </c>
      <c r="E2" s="20">
        <v>103</v>
      </c>
      <c r="F2" s="23">
        <f>100*E2/MAX($E$2:$E$180)</f>
        <v>100</v>
      </c>
    </row>
    <row r="3" spans="1:6">
      <c r="A3" s="21">
        <v>18373173</v>
      </c>
      <c r="B3" s="20" t="s">
        <v>48</v>
      </c>
      <c r="C3" s="20">
        <v>60</v>
      </c>
      <c r="D3" s="20">
        <v>33</v>
      </c>
      <c r="E3" s="20">
        <v>93</v>
      </c>
      <c r="F3" s="23">
        <f>100*E3/MAX($E$2:$E$180)</f>
        <v>90.2912621359223</v>
      </c>
    </row>
    <row r="4" spans="1:6">
      <c r="A4" s="21">
        <v>18373806</v>
      </c>
      <c r="B4" s="20" t="s">
        <v>16</v>
      </c>
      <c r="C4" s="20">
        <v>50</v>
      </c>
      <c r="D4" s="20">
        <v>7</v>
      </c>
      <c r="E4" s="20">
        <v>57</v>
      </c>
      <c r="F4" s="23">
        <f>100*E4/MAX($E$2:$E$180)</f>
        <v>55.3398058252427</v>
      </c>
    </row>
    <row r="5" spans="1:6">
      <c r="A5" s="21">
        <v>18373293</v>
      </c>
      <c r="B5" s="20" t="s">
        <v>35</v>
      </c>
      <c r="C5" s="20">
        <v>35</v>
      </c>
      <c r="D5" s="20">
        <v>21</v>
      </c>
      <c r="E5" s="20">
        <v>56</v>
      </c>
      <c r="F5" s="23">
        <f>100*E5/MAX($E$2:$E$180)</f>
        <v>54.3689320388349</v>
      </c>
    </row>
    <row r="6" spans="1:6">
      <c r="A6" s="21">
        <v>17377017</v>
      </c>
      <c r="B6" s="20" t="s">
        <v>85</v>
      </c>
      <c r="C6" s="20">
        <v>0</v>
      </c>
      <c r="D6" s="20">
        <v>55</v>
      </c>
      <c r="E6" s="20">
        <v>55</v>
      </c>
      <c r="F6" s="23">
        <f>100*E6/MAX($E$2:$E$180)</f>
        <v>53.3980582524272</v>
      </c>
    </row>
    <row r="7" spans="1:6">
      <c r="A7" s="21">
        <v>18373604</v>
      </c>
      <c r="B7" s="20" t="s">
        <v>142</v>
      </c>
      <c r="C7" s="20">
        <v>40</v>
      </c>
      <c r="D7" s="20">
        <v>14</v>
      </c>
      <c r="E7" s="20">
        <v>54</v>
      </c>
      <c r="F7" s="23">
        <f>100*E7/MAX($E$2:$E$180)</f>
        <v>52.4271844660194</v>
      </c>
    </row>
    <row r="8" spans="1:6">
      <c r="A8" s="21">
        <v>18231208</v>
      </c>
      <c r="B8" s="20" t="s">
        <v>184</v>
      </c>
      <c r="C8" s="20">
        <v>25</v>
      </c>
      <c r="D8" s="20">
        <v>22</v>
      </c>
      <c r="E8" s="20">
        <v>47</v>
      </c>
      <c r="F8" s="23">
        <f>100*E8/MAX($E$2:$E$180)</f>
        <v>45.6310679611651</v>
      </c>
    </row>
    <row r="9" spans="1:6">
      <c r="A9" s="21">
        <v>18373808</v>
      </c>
      <c r="B9" s="20" t="s">
        <v>33</v>
      </c>
      <c r="C9" s="20">
        <v>40</v>
      </c>
      <c r="D9" s="20">
        <v>7</v>
      </c>
      <c r="E9" s="20">
        <v>47</v>
      </c>
      <c r="F9" s="23">
        <f>100*E9/MAX($E$2:$E$180)</f>
        <v>45.6310679611651</v>
      </c>
    </row>
    <row r="10" spans="1:6">
      <c r="A10" s="21">
        <v>18182648</v>
      </c>
      <c r="B10" s="20" t="s">
        <v>243</v>
      </c>
      <c r="C10" s="20">
        <v>30</v>
      </c>
      <c r="D10" s="20">
        <v>11</v>
      </c>
      <c r="E10" s="20">
        <v>41</v>
      </c>
      <c r="F10" s="23">
        <f>100*E10/MAX($E$2:$E$180)</f>
        <v>39.8058252427184</v>
      </c>
    </row>
    <row r="11" spans="1:6">
      <c r="A11" s="21">
        <v>17373444</v>
      </c>
      <c r="B11" s="20" t="s">
        <v>373</v>
      </c>
      <c r="C11" s="20">
        <v>40</v>
      </c>
      <c r="D11" s="20">
        <v>0</v>
      </c>
      <c r="E11" s="20">
        <v>40</v>
      </c>
      <c r="F11" s="23">
        <f>100*E11/MAX($E$2:$E$180)</f>
        <v>38.8349514563107</v>
      </c>
    </row>
    <row r="12" spans="1:6">
      <c r="A12" s="21">
        <v>18374472</v>
      </c>
      <c r="B12" s="20" t="s">
        <v>44</v>
      </c>
      <c r="C12" s="20">
        <v>25</v>
      </c>
      <c r="D12" s="20">
        <v>15</v>
      </c>
      <c r="E12" s="20">
        <v>40</v>
      </c>
      <c r="F12" s="23">
        <f>100*E12/MAX($E$2:$E$180)</f>
        <v>38.8349514563107</v>
      </c>
    </row>
    <row r="13" spans="1:6">
      <c r="A13" s="21">
        <v>18377046</v>
      </c>
      <c r="B13" s="20" t="s">
        <v>29</v>
      </c>
      <c r="C13" s="20">
        <v>20</v>
      </c>
      <c r="D13" s="20">
        <v>19</v>
      </c>
      <c r="E13" s="20">
        <v>39</v>
      </c>
      <c r="F13" s="23">
        <f>100*E13/MAX($E$2:$E$180)</f>
        <v>37.8640776699029</v>
      </c>
    </row>
    <row r="14" spans="1:6">
      <c r="A14" s="21">
        <v>18373442</v>
      </c>
      <c r="B14" s="20" t="s">
        <v>31</v>
      </c>
      <c r="C14" s="20">
        <v>25</v>
      </c>
      <c r="D14" s="20">
        <v>13</v>
      </c>
      <c r="E14" s="20">
        <v>38</v>
      </c>
      <c r="F14" s="23">
        <f>100*E14/MAX($E$2:$E$180)</f>
        <v>36.8932038834951</v>
      </c>
    </row>
    <row r="15" spans="1:6">
      <c r="A15" s="21">
        <v>18373692</v>
      </c>
      <c r="B15" s="20" t="s">
        <v>188</v>
      </c>
      <c r="C15" s="20">
        <v>30</v>
      </c>
      <c r="D15" s="20">
        <v>8</v>
      </c>
      <c r="E15" s="20">
        <v>38</v>
      </c>
      <c r="F15" s="23">
        <f>100*E15/MAX($E$2:$E$180)</f>
        <v>36.8932038834951</v>
      </c>
    </row>
    <row r="16" spans="1:6">
      <c r="A16" s="21">
        <v>18373205</v>
      </c>
      <c r="B16" s="20" t="s">
        <v>40</v>
      </c>
      <c r="C16" s="20">
        <v>25</v>
      </c>
      <c r="D16" s="20">
        <v>12</v>
      </c>
      <c r="E16" s="20">
        <v>37</v>
      </c>
      <c r="F16" s="23">
        <f>100*E16/MAX($E$2:$E$180)</f>
        <v>35.9223300970874</v>
      </c>
    </row>
    <row r="17" spans="1:6">
      <c r="A17" s="21">
        <v>17377416</v>
      </c>
      <c r="B17" s="20" t="s">
        <v>37</v>
      </c>
      <c r="C17" s="20">
        <v>20</v>
      </c>
      <c r="D17" s="20">
        <v>16</v>
      </c>
      <c r="E17" s="20">
        <v>36</v>
      </c>
      <c r="F17" s="23">
        <f>100*E17/MAX($E$2:$E$180)</f>
        <v>34.9514563106796</v>
      </c>
    </row>
    <row r="18" spans="1:6">
      <c r="A18" s="21">
        <v>18373750</v>
      </c>
      <c r="B18" s="20" t="s">
        <v>147</v>
      </c>
      <c r="C18" s="20">
        <v>30</v>
      </c>
      <c r="D18" s="20">
        <v>4</v>
      </c>
      <c r="E18" s="20">
        <v>34</v>
      </c>
      <c r="F18" s="23">
        <f>100*E18/MAX($E$2:$E$180)</f>
        <v>33.0097087378641</v>
      </c>
    </row>
    <row r="19" spans="1:6">
      <c r="A19" s="21">
        <v>18374165</v>
      </c>
      <c r="B19" s="20" t="s">
        <v>25</v>
      </c>
      <c r="C19" s="20">
        <v>30</v>
      </c>
      <c r="D19" s="20">
        <v>4</v>
      </c>
      <c r="E19" s="20">
        <v>34</v>
      </c>
      <c r="F19" s="23">
        <f>100*E19/MAX($E$2:$E$180)</f>
        <v>33.0097087378641</v>
      </c>
    </row>
    <row r="20" spans="1:6">
      <c r="A20" s="21">
        <v>18231026</v>
      </c>
      <c r="B20" s="20" t="s">
        <v>154</v>
      </c>
      <c r="C20" s="20">
        <v>30</v>
      </c>
      <c r="D20" s="20">
        <v>3</v>
      </c>
      <c r="E20" s="20">
        <v>33</v>
      </c>
      <c r="F20" s="23">
        <f>100*E20/MAX($E$2:$E$180)</f>
        <v>32.0388349514563</v>
      </c>
    </row>
    <row r="21" spans="1:6">
      <c r="A21" s="21">
        <v>17005014</v>
      </c>
      <c r="B21" s="20" t="s">
        <v>153</v>
      </c>
      <c r="C21" s="20">
        <v>20</v>
      </c>
      <c r="D21" s="20">
        <v>12</v>
      </c>
      <c r="E21" s="20">
        <v>32</v>
      </c>
      <c r="F21" s="23">
        <f>100*E21/MAX($E$2:$E$180)</f>
        <v>31.0679611650485</v>
      </c>
    </row>
    <row r="22" spans="1:6">
      <c r="A22" s="21">
        <v>18376317</v>
      </c>
      <c r="B22" s="20" t="s">
        <v>69</v>
      </c>
      <c r="C22" s="20">
        <v>15</v>
      </c>
      <c r="D22" s="20">
        <v>16</v>
      </c>
      <c r="E22" s="20">
        <v>31</v>
      </c>
      <c r="F22" s="23">
        <f>100*E22/MAX($E$2:$E$180)</f>
        <v>30.0970873786408</v>
      </c>
    </row>
    <row r="23" spans="1:6">
      <c r="A23" s="21">
        <v>18376161</v>
      </c>
      <c r="B23" s="20" t="s">
        <v>54</v>
      </c>
      <c r="C23" s="20">
        <v>25</v>
      </c>
      <c r="D23" s="20">
        <v>5</v>
      </c>
      <c r="E23" s="20">
        <v>30</v>
      </c>
      <c r="F23" s="23">
        <f>100*E23/MAX($E$2:$E$180)</f>
        <v>29.126213592233</v>
      </c>
    </row>
    <row r="24" spans="1:6">
      <c r="A24" s="21">
        <v>18373580</v>
      </c>
      <c r="B24" s="20" t="s">
        <v>56</v>
      </c>
      <c r="C24" s="20">
        <v>20</v>
      </c>
      <c r="D24" s="20">
        <v>9</v>
      </c>
      <c r="E24" s="20">
        <v>29</v>
      </c>
      <c r="F24" s="23">
        <f>100*E24/MAX($E$2:$E$180)</f>
        <v>28.1553398058252</v>
      </c>
    </row>
    <row r="25" spans="1:6">
      <c r="A25" s="21">
        <v>18373019</v>
      </c>
      <c r="B25" s="20" t="s">
        <v>38</v>
      </c>
      <c r="C25" s="20">
        <v>15</v>
      </c>
      <c r="D25" s="20">
        <v>13</v>
      </c>
      <c r="E25" s="20">
        <v>28</v>
      </c>
      <c r="F25" s="23">
        <f>100*E25/MAX($E$2:$E$180)</f>
        <v>27.1844660194175</v>
      </c>
    </row>
    <row r="26" spans="1:6">
      <c r="A26" s="21">
        <v>17005069</v>
      </c>
      <c r="B26" s="20" t="s">
        <v>205</v>
      </c>
      <c r="C26" s="20">
        <v>20</v>
      </c>
      <c r="D26" s="20">
        <v>6</v>
      </c>
      <c r="E26" s="20">
        <v>26</v>
      </c>
      <c r="F26" s="23">
        <f>100*E26/MAX($E$2:$E$180)</f>
        <v>25.2427184466019</v>
      </c>
    </row>
    <row r="27" spans="1:6">
      <c r="A27" s="21">
        <v>18231051</v>
      </c>
      <c r="B27" s="20" t="s">
        <v>43</v>
      </c>
      <c r="C27" s="20">
        <v>20</v>
      </c>
      <c r="D27" s="20">
        <v>6</v>
      </c>
      <c r="E27" s="20">
        <v>26</v>
      </c>
      <c r="F27" s="23">
        <f>100*E27/MAX($E$2:$E$180)</f>
        <v>25.2427184466019</v>
      </c>
    </row>
    <row r="28" spans="1:6">
      <c r="A28" s="21">
        <v>18373050</v>
      </c>
      <c r="B28" s="20" t="s">
        <v>42</v>
      </c>
      <c r="C28" s="20">
        <v>15</v>
      </c>
      <c r="D28" s="20">
        <v>11</v>
      </c>
      <c r="E28" s="20">
        <v>26</v>
      </c>
      <c r="F28" s="23">
        <f>100*E28/MAX($E$2:$E$180)</f>
        <v>25.2427184466019</v>
      </c>
    </row>
    <row r="29" spans="1:6">
      <c r="A29" s="21">
        <v>18373483</v>
      </c>
      <c r="B29" s="20" t="s">
        <v>119</v>
      </c>
      <c r="C29" s="20">
        <v>20</v>
      </c>
      <c r="D29" s="20">
        <v>4</v>
      </c>
      <c r="E29" s="20">
        <v>24</v>
      </c>
      <c r="F29" s="23">
        <f>100*E29/MAX($E$2:$E$180)</f>
        <v>23.3009708737864</v>
      </c>
    </row>
    <row r="30" spans="1:6">
      <c r="A30" s="21">
        <v>18373102</v>
      </c>
      <c r="B30" s="20" t="s">
        <v>118</v>
      </c>
      <c r="C30" s="20">
        <v>15</v>
      </c>
      <c r="D30" s="20">
        <v>8</v>
      </c>
      <c r="E30" s="20">
        <v>23</v>
      </c>
      <c r="F30" s="23">
        <f>100*E30/MAX($E$2:$E$180)</f>
        <v>22.3300970873786</v>
      </c>
    </row>
    <row r="31" spans="1:6">
      <c r="A31" s="21">
        <v>18373310</v>
      </c>
      <c r="B31" s="20" t="s">
        <v>74</v>
      </c>
      <c r="C31" s="20">
        <v>20</v>
      </c>
      <c r="D31" s="20">
        <v>3</v>
      </c>
      <c r="E31" s="20">
        <v>23</v>
      </c>
      <c r="F31" s="23">
        <f>100*E31/MAX($E$2:$E$180)</f>
        <v>22.3300970873786</v>
      </c>
    </row>
    <row r="32" spans="1:6">
      <c r="A32" s="21">
        <v>17373054</v>
      </c>
      <c r="B32" s="20" t="s">
        <v>180</v>
      </c>
      <c r="C32" s="20">
        <v>20</v>
      </c>
      <c r="D32" s="20">
        <v>2</v>
      </c>
      <c r="E32" s="20">
        <v>22</v>
      </c>
      <c r="F32" s="23">
        <f>100*E32/MAX($E$2:$E$180)</f>
        <v>21.3592233009709</v>
      </c>
    </row>
    <row r="33" spans="1:6">
      <c r="A33" s="21">
        <v>18231174</v>
      </c>
      <c r="B33" s="20" t="s">
        <v>175</v>
      </c>
      <c r="C33" s="20">
        <v>20</v>
      </c>
      <c r="D33" s="20">
        <v>2</v>
      </c>
      <c r="E33" s="20">
        <v>22</v>
      </c>
      <c r="F33" s="23">
        <f>100*E33/MAX($E$2:$E$180)</f>
        <v>21.3592233009709</v>
      </c>
    </row>
    <row r="34" spans="1:6">
      <c r="A34" s="21">
        <v>18373214</v>
      </c>
      <c r="B34" s="20" t="s">
        <v>45</v>
      </c>
      <c r="C34" s="20">
        <v>15</v>
      </c>
      <c r="D34" s="20">
        <v>7</v>
      </c>
      <c r="E34" s="20">
        <v>22</v>
      </c>
      <c r="F34" s="23">
        <f>100*E34/MAX($E$2:$E$180)</f>
        <v>21.3592233009709</v>
      </c>
    </row>
    <row r="35" spans="1:6">
      <c r="A35" s="21">
        <v>18373528</v>
      </c>
      <c r="B35" s="20" t="s">
        <v>96</v>
      </c>
      <c r="C35" s="20">
        <v>10</v>
      </c>
      <c r="D35" s="20">
        <v>12</v>
      </c>
      <c r="E35" s="20">
        <v>22</v>
      </c>
      <c r="F35" s="23">
        <f>100*E35/MAX($E$2:$E$180)</f>
        <v>21.3592233009709</v>
      </c>
    </row>
    <row r="36" spans="1:6">
      <c r="A36" s="21">
        <v>18373686</v>
      </c>
      <c r="B36" s="20" t="s">
        <v>182</v>
      </c>
      <c r="C36" s="20">
        <v>15</v>
      </c>
      <c r="D36" s="20">
        <v>7</v>
      </c>
      <c r="E36" s="20">
        <v>22</v>
      </c>
      <c r="F36" s="23">
        <f>100*E36/MAX($E$2:$E$180)</f>
        <v>21.3592233009709</v>
      </c>
    </row>
    <row r="37" spans="1:6">
      <c r="A37" s="21">
        <v>18376247</v>
      </c>
      <c r="B37" s="20" t="s">
        <v>148</v>
      </c>
      <c r="C37" s="20">
        <v>5</v>
      </c>
      <c r="D37" s="20">
        <v>17</v>
      </c>
      <c r="E37" s="20">
        <v>22</v>
      </c>
      <c r="F37" s="23">
        <f>100*E37/MAX($E$2:$E$180)</f>
        <v>21.3592233009709</v>
      </c>
    </row>
    <row r="38" spans="1:6">
      <c r="A38" s="21">
        <v>17373175</v>
      </c>
      <c r="B38" s="20" t="s">
        <v>374</v>
      </c>
      <c r="C38" s="20">
        <v>10</v>
      </c>
      <c r="D38" s="20">
        <v>11</v>
      </c>
      <c r="E38" s="20">
        <v>21</v>
      </c>
      <c r="F38" s="23">
        <f>100*E38/MAX($E$2:$E$180)</f>
        <v>20.3883495145631</v>
      </c>
    </row>
    <row r="39" spans="1:6">
      <c r="A39" s="21">
        <v>18373388</v>
      </c>
      <c r="B39" s="20" t="s">
        <v>260</v>
      </c>
      <c r="C39" s="20">
        <v>20</v>
      </c>
      <c r="D39" s="20">
        <v>1</v>
      </c>
      <c r="E39" s="20">
        <v>21</v>
      </c>
      <c r="F39" s="23">
        <f>100*E39/MAX($E$2:$E$180)</f>
        <v>20.3883495145631</v>
      </c>
    </row>
    <row r="40" spans="1:6">
      <c r="A40" s="21">
        <v>18182676</v>
      </c>
      <c r="B40" s="20" t="s">
        <v>115</v>
      </c>
      <c r="C40" s="20">
        <v>15</v>
      </c>
      <c r="D40" s="20">
        <v>3</v>
      </c>
      <c r="E40" s="20">
        <v>18</v>
      </c>
      <c r="F40" s="23">
        <f>100*E40/MAX($E$2:$E$180)</f>
        <v>17.4757281553398</v>
      </c>
    </row>
    <row r="41" spans="1:6">
      <c r="A41" s="21">
        <v>18231047</v>
      </c>
      <c r="B41" s="20" t="s">
        <v>89</v>
      </c>
      <c r="C41" s="20">
        <v>10</v>
      </c>
      <c r="D41" s="20">
        <v>8</v>
      </c>
      <c r="E41" s="20">
        <v>18</v>
      </c>
      <c r="F41" s="23">
        <f>100*E41/MAX($E$2:$E$180)</f>
        <v>17.4757281553398</v>
      </c>
    </row>
    <row r="42" spans="1:6">
      <c r="A42" s="21">
        <v>18373636</v>
      </c>
      <c r="B42" s="20" t="s">
        <v>53</v>
      </c>
      <c r="C42" s="20">
        <v>15</v>
      </c>
      <c r="D42" s="20">
        <v>3</v>
      </c>
      <c r="E42" s="20">
        <v>18</v>
      </c>
      <c r="F42" s="23">
        <f>100*E42/MAX($E$2:$E$180)</f>
        <v>17.4757281553398</v>
      </c>
    </row>
    <row r="43" spans="1:6">
      <c r="A43" s="21">
        <v>18182658</v>
      </c>
      <c r="B43" s="20" t="s">
        <v>247</v>
      </c>
      <c r="C43" s="20">
        <v>10</v>
      </c>
      <c r="D43" s="20">
        <v>7</v>
      </c>
      <c r="E43" s="20">
        <v>17</v>
      </c>
      <c r="F43" s="23">
        <f>100*E43/MAX($E$2:$E$180)</f>
        <v>16.504854368932</v>
      </c>
    </row>
    <row r="44" spans="1:6">
      <c r="A44" s="21">
        <v>18231094</v>
      </c>
      <c r="B44" s="20" t="s">
        <v>39</v>
      </c>
      <c r="C44" s="20">
        <v>15</v>
      </c>
      <c r="D44" s="20">
        <v>2</v>
      </c>
      <c r="E44" s="20">
        <v>17</v>
      </c>
      <c r="F44" s="23">
        <f>100*E44/MAX($E$2:$E$180)</f>
        <v>16.504854368932</v>
      </c>
    </row>
    <row r="45" spans="1:6">
      <c r="A45" s="21">
        <v>18373181</v>
      </c>
      <c r="B45" s="20" t="s">
        <v>68</v>
      </c>
      <c r="C45" s="20">
        <v>15</v>
      </c>
      <c r="D45" s="20">
        <v>2</v>
      </c>
      <c r="E45" s="20">
        <v>17</v>
      </c>
      <c r="F45" s="23">
        <f>100*E45/MAX($E$2:$E$180)</f>
        <v>16.504854368932</v>
      </c>
    </row>
    <row r="46" spans="1:6">
      <c r="A46" s="21">
        <v>18373610</v>
      </c>
      <c r="B46" s="20" t="s">
        <v>150</v>
      </c>
      <c r="C46" s="20">
        <v>10</v>
      </c>
      <c r="D46" s="20">
        <v>7</v>
      </c>
      <c r="E46" s="20">
        <v>17</v>
      </c>
      <c r="F46" s="23">
        <f>100*E46/MAX($E$2:$E$180)</f>
        <v>16.504854368932</v>
      </c>
    </row>
    <row r="47" spans="1:6">
      <c r="A47" s="21">
        <v>18375238</v>
      </c>
      <c r="B47" s="20" t="s">
        <v>78</v>
      </c>
      <c r="C47" s="20">
        <v>5</v>
      </c>
      <c r="D47" s="20">
        <v>12</v>
      </c>
      <c r="E47" s="20">
        <v>17</v>
      </c>
      <c r="F47" s="23">
        <f>100*E47/MAX($E$2:$E$180)</f>
        <v>16.504854368932</v>
      </c>
    </row>
    <row r="48" spans="1:6">
      <c r="A48" s="21">
        <v>16231201</v>
      </c>
      <c r="B48" s="20" t="s">
        <v>71</v>
      </c>
      <c r="C48" s="20">
        <v>15</v>
      </c>
      <c r="D48" s="20">
        <v>1</v>
      </c>
      <c r="E48" s="20">
        <v>16</v>
      </c>
      <c r="F48" s="23">
        <f>100*E48/MAX($E$2:$E$180)</f>
        <v>15.5339805825243</v>
      </c>
    </row>
    <row r="49" spans="1:6">
      <c r="A49" s="21">
        <v>18373187</v>
      </c>
      <c r="B49" s="20" t="s">
        <v>133</v>
      </c>
      <c r="C49" s="20">
        <v>5</v>
      </c>
      <c r="D49" s="20">
        <v>11</v>
      </c>
      <c r="E49" s="20">
        <v>16</v>
      </c>
      <c r="F49" s="23">
        <f>100*E49/MAX($E$2:$E$180)</f>
        <v>15.5339805825243</v>
      </c>
    </row>
    <row r="50" spans="1:6">
      <c r="A50" s="21">
        <v>18373814</v>
      </c>
      <c r="B50" s="20" t="s">
        <v>102</v>
      </c>
      <c r="C50" s="20">
        <v>10</v>
      </c>
      <c r="D50" s="20">
        <v>6</v>
      </c>
      <c r="E50" s="20">
        <v>16</v>
      </c>
      <c r="F50" s="23">
        <f>100*E50/MAX($E$2:$E$180)</f>
        <v>15.5339805825243</v>
      </c>
    </row>
    <row r="51" spans="1:6">
      <c r="A51" s="21">
        <v>17005016</v>
      </c>
      <c r="B51" s="20" t="s">
        <v>110</v>
      </c>
      <c r="C51" s="20">
        <v>15</v>
      </c>
      <c r="D51" s="20">
        <v>0</v>
      </c>
      <c r="E51" s="20">
        <v>15</v>
      </c>
      <c r="F51" s="23">
        <f>100*E51/MAX($E$2:$E$180)</f>
        <v>14.5631067961165</v>
      </c>
    </row>
    <row r="52" spans="1:6">
      <c r="A52" s="21">
        <v>18231045</v>
      </c>
      <c r="B52" s="20" t="s">
        <v>101</v>
      </c>
      <c r="C52" s="20">
        <v>15</v>
      </c>
      <c r="D52" s="20">
        <v>0</v>
      </c>
      <c r="E52" s="20">
        <v>15</v>
      </c>
      <c r="F52" s="23">
        <f>100*E52/MAX($E$2:$E$180)</f>
        <v>14.5631067961165</v>
      </c>
    </row>
    <row r="53" spans="1:6">
      <c r="A53" s="21">
        <v>18373148</v>
      </c>
      <c r="B53" s="20" t="s">
        <v>230</v>
      </c>
      <c r="C53" s="20">
        <v>10</v>
      </c>
      <c r="D53" s="20">
        <v>5</v>
      </c>
      <c r="E53" s="20">
        <v>15</v>
      </c>
      <c r="F53" s="23">
        <f>100*E53/MAX($E$2:$E$180)</f>
        <v>14.5631067961165</v>
      </c>
    </row>
    <row r="54" spans="1:6">
      <c r="A54" s="21">
        <v>18373360</v>
      </c>
      <c r="B54" s="20" t="s">
        <v>22</v>
      </c>
      <c r="C54" s="20">
        <v>10</v>
      </c>
      <c r="D54" s="20">
        <v>5</v>
      </c>
      <c r="E54" s="20">
        <v>15</v>
      </c>
      <c r="F54" s="23">
        <f>100*E54/MAX($E$2:$E$180)</f>
        <v>14.5631067961165</v>
      </c>
    </row>
    <row r="55" spans="1:6">
      <c r="A55" s="21">
        <v>18231169</v>
      </c>
      <c r="B55" s="20" t="s">
        <v>178</v>
      </c>
      <c r="C55" s="20">
        <v>10</v>
      </c>
      <c r="D55" s="20">
        <v>3</v>
      </c>
      <c r="E55" s="20">
        <v>13</v>
      </c>
      <c r="F55" s="23">
        <f>100*E55/MAX($E$2:$E$180)</f>
        <v>12.621359223301</v>
      </c>
    </row>
    <row r="56" spans="1:6">
      <c r="A56" s="21">
        <v>18373046</v>
      </c>
      <c r="B56" s="20" t="s">
        <v>107</v>
      </c>
      <c r="C56" s="20">
        <v>10</v>
      </c>
      <c r="D56" s="20">
        <v>3</v>
      </c>
      <c r="E56" s="20">
        <v>13</v>
      </c>
      <c r="F56" s="23">
        <f>100*E56/MAX($E$2:$E$180)</f>
        <v>12.621359223301</v>
      </c>
    </row>
    <row r="57" spans="1:6">
      <c r="A57" s="21">
        <v>18373298</v>
      </c>
      <c r="B57" s="20" t="s">
        <v>137</v>
      </c>
      <c r="C57" s="20">
        <v>10</v>
      </c>
      <c r="D57" s="20">
        <v>3</v>
      </c>
      <c r="E57" s="20">
        <v>13</v>
      </c>
      <c r="F57" s="23">
        <f>100*E57/MAX($E$2:$E$180)</f>
        <v>12.621359223301</v>
      </c>
    </row>
    <row r="58" spans="1:6">
      <c r="A58" s="21">
        <v>18373488</v>
      </c>
      <c r="B58" s="20" t="s">
        <v>88</v>
      </c>
      <c r="C58" s="20">
        <v>10</v>
      </c>
      <c r="D58" s="20">
        <v>3</v>
      </c>
      <c r="E58" s="20">
        <v>13</v>
      </c>
      <c r="F58" s="23">
        <f>100*E58/MAX($E$2:$E$180)</f>
        <v>12.621359223301</v>
      </c>
    </row>
    <row r="59" spans="1:6">
      <c r="A59" s="21">
        <v>18373575</v>
      </c>
      <c r="B59" s="20" t="s">
        <v>141</v>
      </c>
      <c r="C59" s="20">
        <v>10</v>
      </c>
      <c r="D59" s="20">
        <v>3</v>
      </c>
      <c r="E59" s="20">
        <v>13</v>
      </c>
      <c r="F59" s="23">
        <f>100*E59/MAX($E$2:$E$180)</f>
        <v>12.621359223301</v>
      </c>
    </row>
    <row r="60" spans="1:6">
      <c r="A60" s="21">
        <v>18373161</v>
      </c>
      <c r="B60" s="20" t="s">
        <v>98</v>
      </c>
      <c r="C60" s="20">
        <v>10</v>
      </c>
      <c r="D60" s="20">
        <v>2</v>
      </c>
      <c r="E60" s="20">
        <v>12</v>
      </c>
      <c r="F60" s="23">
        <f>100*E60/MAX($E$2:$E$180)</f>
        <v>11.6504854368932</v>
      </c>
    </row>
    <row r="61" spans="1:6">
      <c r="A61" s="21">
        <v>18373366</v>
      </c>
      <c r="B61" s="20" t="s">
        <v>171</v>
      </c>
      <c r="C61" s="20">
        <v>10</v>
      </c>
      <c r="D61" s="20">
        <v>2</v>
      </c>
      <c r="E61" s="20">
        <v>12</v>
      </c>
      <c r="F61" s="23">
        <f>100*E61/MAX($E$2:$E$180)</f>
        <v>11.6504854368932</v>
      </c>
    </row>
    <row r="62" spans="1:6">
      <c r="A62" s="21">
        <v>18373407</v>
      </c>
      <c r="B62" s="20" t="s">
        <v>185</v>
      </c>
      <c r="C62" s="20">
        <v>5</v>
      </c>
      <c r="D62" s="20">
        <v>7</v>
      </c>
      <c r="E62" s="20">
        <v>12</v>
      </c>
      <c r="F62" s="23">
        <f>100*E62/MAX($E$2:$E$180)</f>
        <v>11.6504854368932</v>
      </c>
    </row>
    <row r="63" spans="1:6">
      <c r="A63" s="21">
        <v>16061069</v>
      </c>
      <c r="B63" s="20" t="s">
        <v>270</v>
      </c>
      <c r="C63" s="20">
        <v>5</v>
      </c>
      <c r="D63" s="20">
        <v>6</v>
      </c>
      <c r="E63" s="20">
        <v>11</v>
      </c>
      <c r="F63" s="23">
        <f>100*E63/MAX($E$2:$E$180)</f>
        <v>10.6796116504854</v>
      </c>
    </row>
    <row r="64" spans="1:6">
      <c r="A64" s="21">
        <v>17373260</v>
      </c>
      <c r="B64" s="20" t="s">
        <v>375</v>
      </c>
      <c r="C64" s="20">
        <v>10</v>
      </c>
      <c r="D64" s="20">
        <v>1</v>
      </c>
      <c r="E64" s="20">
        <v>11</v>
      </c>
      <c r="F64" s="23">
        <f>100*E64/MAX($E$2:$E$180)</f>
        <v>10.6796116504854</v>
      </c>
    </row>
    <row r="65" spans="1:6">
      <c r="A65" s="21">
        <v>18373249</v>
      </c>
      <c r="B65" s="20" t="s">
        <v>27</v>
      </c>
      <c r="C65" s="20">
        <v>10</v>
      </c>
      <c r="D65" s="20">
        <v>1</v>
      </c>
      <c r="E65" s="20">
        <v>11</v>
      </c>
      <c r="F65" s="23">
        <f>100*E65/MAX($E$2:$E$180)</f>
        <v>10.6796116504854</v>
      </c>
    </row>
    <row r="66" spans="1:6">
      <c r="A66" s="21">
        <v>18373520</v>
      </c>
      <c r="B66" s="20" t="s">
        <v>127</v>
      </c>
      <c r="C66" s="20">
        <v>10</v>
      </c>
      <c r="D66" s="20">
        <v>1</v>
      </c>
      <c r="E66" s="20">
        <v>11</v>
      </c>
      <c r="F66" s="23">
        <f>100*E66/MAX($E$2:$E$180)</f>
        <v>10.6796116504854</v>
      </c>
    </row>
    <row r="67" spans="1:6">
      <c r="A67" s="21">
        <v>18376334</v>
      </c>
      <c r="B67" s="20" t="s">
        <v>92</v>
      </c>
      <c r="C67" s="20">
        <v>5</v>
      </c>
      <c r="D67" s="20">
        <v>6</v>
      </c>
      <c r="E67" s="20">
        <v>11</v>
      </c>
      <c r="F67" s="23">
        <f>100*E67/MAX($E$2:$E$180)</f>
        <v>10.6796116504854</v>
      </c>
    </row>
    <row r="68" spans="1:6">
      <c r="A68" s="21">
        <v>18373444</v>
      </c>
      <c r="B68" s="20" t="s">
        <v>57</v>
      </c>
      <c r="C68" s="20">
        <v>10</v>
      </c>
      <c r="D68" s="20">
        <v>0</v>
      </c>
      <c r="E68" s="20">
        <v>10</v>
      </c>
      <c r="F68" s="23">
        <f>100*E68/MAX($E$2:$E$180)</f>
        <v>9.70873786407767</v>
      </c>
    </row>
    <row r="69" spans="1:6">
      <c r="A69" s="21">
        <v>18373556</v>
      </c>
      <c r="B69" s="20" t="s">
        <v>221</v>
      </c>
      <c r="C69" s="20">
        <v>10</v>
      </c>
      <c r="D69" s="20">
        <v>0</v>
      </c>
      <c r="E69" s="20">
        <v>10</v>
      </c>
      <c r="F69" s="23">
        <f>100*E69/MAX($E$2:$E$180)</f>
        <v>9.70873786407767</v>
      </c>
    </row>
    <row r="70" spans="1:6">
      <c r="A70" s="21">
        <v>18373599</v>
      </c>
      <c r="B70" s="20" t="s">
        <v>17</v>
      </c>
      <c r="C70" s="20">
        <v>5</v>
      </c>
      <c r="D70" s="20">
        <v>5</v>
      </c>
      <c r="E70" s="20">
        <v>10</v>
      </c>
      <c r="F70" s="23">
        <f>100*E70/MAX($E$2:$E$180)</f>
        <v>9.70873786407767</v>
      </c>
    </row>
    <row r="71" spans="1:6">
      <c r="A71" s="21">
        <v>18373080</v>
      </c>
      <c r="B71" s="20" t="s">
        <v>95</v>
      </c>
      <c r="C71" s="20">
        <v>5</v>
      </c>
      <c r="D71" s="20">
        <v>4</v>
      </c>
      <c r="E71" s="20">
        <v>9</v>
      </c>
      <c r="F71" s="23">
        <f>100*E71/MAX($E$2:$E$180)</f>
        <v>8.7378640776699</v>
      </c>
    </row>
    <row r="72" spans="1:6">
      <c r="A72" s="21">
        <v>17373436</v>
      </c>
      <c r="B72" s="20" t="s">
        <v>376</v>
      </c>
      <c r="C72" s="20">
        <v>5</v>
      </c>
      <c r="D72" s="20">
        <v>3</v>
      </c>
      <c r="E72" s="20">
        <v>8</v>
      </c>
      <c r="F72" s="23">
        <f>100*E72/MAX($E$2:$E$180)</f>
        <v>7.76699029126214</v>
      </c>
    </row>
    <row r="73" spans="1:6">
      <c r="A73" s="21">
        <v>18373163</v>
      </c>
      <c r="B73" s="20" t="s">
        <v>104</v>
      </c>
      <c r="C73" s="20">
        <v>5</v>
      </c>
      <c r="D73" s="20">
        <v>3</v>
      </c>
      <c r="E73" s="20">
        <v>8</v>
      </c>
      <c r="F73" s="23">
        <f>100*E73/MAX($E$2:$E$180)</f>
        <v>7.76699029126214</v>
      </c>
    </row>
    <row r="74" spans="1:6">
      <c r="A74" s="21">
        <v>18373546</v>
      </c>
      <c r="B74" s="20" t="s">
        <v>120</v>
      </c>
      <c r="C74" s="20">
        <v>5</v>
      </c>
      <c r="D74" s="20">
        <v>3</v>
      </c>
      <c r="E74" s="20">
        <v>8</v>
      </c>
      <c r="F74" s="23">
        <f>100*E74/MAX($E$2:$E$180)</f>
        <v>7.76699029126214</v>
      </c>
    </row>
    <row r="75" spans="1:6">
      <c r="A75" s="21">
        <v>18373707</v>
      </c>
      <c r="B75" s="20" t="s">
        <v>166</v>
      </c>
      <c r="C75" s="20">
        <v>5</v>
      </c>
      <c r="D75" s="20">
        <v>3</v>
      </c>
      <c r="E75" s="20">
        <v>8</v>
      </c>
      <c r="F75" s="23">
        <f>100*E75/MAX($E$2:$E$180)</f>
        <v>7.76699029126214</v>
      </c>
    </row>
    <row r="76" spans="1:6">
      <c r="A76" s="21">
        <v>18374162</v>
      </c>
      <c r="B76" s="20" t="s">
        <v>18</v>
      </c>
      <c r="C76" s="20">
        <v>5</v>
      </c>
      <c r="D76" s="20">
        <v>3</v>
      </c>
      <c r="E76" s="20">
        <v>8</v>
      </c>
      <c r="F76" s="23">
        <f>100*E76/MAX($E$2:$E$180)</f>
        <v>7.76699029126214</v>
      </c>
    </row>
    <row r="77" spans="1:6">
      <c r="A77" s="21">
        <v>18375362</v>
      </c>
      <c r="B77" s="20" t="s">
        <v>65</v>
      </c>
      <c r="C77" s="20">
        <v>5</v>
      </c>
      <c r="D77" s="20">
        <v>3</v>
      </c>
      <c r="E77" s="20">
        <v>8</v>
      </c>
      <c r="F77" s="23">
        <f>100*E77/MAX($E$2:$E$180)</f>
        <v>7.76699029126214</v>
      </c>
    </row>
    <row r="78" spans="1:6">
      <c r="A78" s="21">
        <v>17005023</v>
      </c>
      <c r="B78" s="20" t="s">
        <v>244</v>
      </c>
      <c r="C78" s="20">
        <v>5</v>
      </c>
      <c r="D78" s="20">
        <v>2</v>
      </c>
      <c r="E78" s="20">
        <v>7</v>
      </c>
      <c r="F78" s="23">
        <f>100*E78/MAX($E$2:$E$180)</f>
        <v>6.79611650485437</v>
      </c>
    </row>
    <row r="79" spans="1:6">
      <c r="A79" s="21">
        <v>18373004</v>
      </c>
      <c r="B79" s="20" t="s">
        <v>20</v>
      </c>
      <c r="C79" s="20">
        <v>5</v>
      </c>
      <c r="D79" s="20">
        <v>2</v>
      </c>
      <c r="E79" s="20">
        <v>7</v>
      </c>
      <c r="F79" s="23">
        <f>100*E79/MAX($E$2:$E$180)</f>
        <v>6.79611650485437</v>
      </c>
    </row>
    <row r="80" spans="1:6">
      <c r="A80" s="21">
        <v>18373256</v>
      </c>
      <c r="B80" s="20" t="s">
        <v>251</v>
      </c>
      <c r="C80" s="20">
        <v>5</v>
      </c>
      <c r="D80" s="20">
        <v>2</v>
      </c>
      <c r="E80" s="20">
        <v>7</v>
      </c>
      <c r="F80" s="23">
        <f>100*E80/MAX($E$2:$E$180)</f>
        <v>6.79611650485437</v>
      </c>
    </row>
    <row r="81" spans="1:6">
      <c r="A81" s="21">
        <v>18373292</v>
      </c>
      <c r="B81" s="20" t="s">
        <v>162</v>
      </c>
      <c r="C81" s="20">
        <v>5</v>
      </c>
      <c r="D81" s="20">
        <v>2</v>
      </c>
      <c r="E81" s="20">
        <v>7</v>
      </c>
      <c r="F81" s="23">
        <f>100*E81/MAX($E$2:$E$180)</f>
        <v>6.79611650485437</v>
      </c>
    </row>
    <row r="82" spans="1:6">
      <c r="A82" s="21">
        <v>18373404</v>
      </c>
      <c r="B82" s="20" t="s">
        <v>130</v>
      </c>
      <c r="C82" s="20">
        <v>5</v>
      </c>
      <c r="D82" s="20">
        <v>2</v>
      </c>
      <c r="E82" s="20">
        <v>7</v>
      </c>
      <c r="F82" s="23">
        <f>100*E82/MAX($E$2:$E$180)</f>
        <v>6.79611650485437</v>
      </c>
    </row>
    <row r="83" spans="1:6">
      <c r="A83" s="21">
        <v>18373466</v>
      </c>
      <c r="B83" s="20" t="s">
        <v>289</v>
      </c>
      <c r="C83" s="20">
        <v>5</v>
      </c>
      <c r="D83" s="20">
        <v>2</v>
      </c>
      <c r="E83" s="20">
        <v>7</v>
      </c>
      <c r="F83" s="23">
        <f>100*E83/MAX($E$2:$E$180)</f>
        <v>6.79611650485437</v>
      </c>
    </row>
    <row r="84" spans="1:6">
      <c r="A84" s="21">
        <v>18373567</v>
      </c>
      <c r="B84" s="20" t="s">
        <v>123</v>
      </c>
      <c r="C84" s="20">
        <v>5</v>
      </c>
      <c r="D84" s="20">
        <v>2</v>
      </c>
      <c r="E84" s="20">
        <v>7</v>
      </c>
      <c r="F84" s="23">
        <f>100*E84/MAX($E$2:$E$180)</f>
        <v>6.79611650485437</v>
      </c>
    </row>
    <row r="85" spans="1:6">
      <c r="A85" s="21">
        <v>17373492</v>
      </c>
      <c r="B85" s="20" t="s">
        <v>377</v>
      </c>
      <c r="C85" s="20">
        <v>5</v>
      </c>
      <c r="D85" s="20">
        <v>1</v>
      </c>
      <c r="E85" s="20">
        <v>6</v>
      </c>
      <c r="F85" s="23">
        <f>100*E85/MAX($E$2:$E$180)</f>
        <v>5.8252427184466</v>
      </c>
    </row>
    <row r="86" spans="1:6">
      <c r="A86" s="21">
        <v>18231111</v>
      </c>
      <c r="B86" s="20" t="s">
        <v>51</v>
      </c>
      <c r="C86" s="20">
        <v>0</v>
      </c>
      <c r="D86" s="20">
        <v>6</v>
      </c>
      <c r="E86" s="20">
        <v>6</v>
      </c>
      <c r="F86" s="23">
        <f>100*E86/MAX($E$2:$E$180)</f>
        <v>5.8252427184466</v>
      </c>
    </row>
    <row r="87" spans="1:6">
      <c r="A87" s="21">
        <v>18231165</v>
      </c>
      <c r="B87" s="20" t="s">
        <v>239</v>
      </c>
      <c r="C87" s="20">
        <v>5</v>
      </c>
      <c r="D87" s="20">
        <v>1</v>
      </c>
      <c r="E87" s="20">
        <v>6</v>
      </c>
      <c r="F87" s="23">
        <f>100*E87/MAX($E$2:$E$180)</f>
        <v>5.8252427184466</v>
      </c>
    </row>
    <row r="88" spans="1:6">
      <c r="A88" s="21">
        <v>18373204</v>
      </c>
      <c r="B88" s="20" t="s">
        <v>64</v>
      </c>
      <c r="C88" s="20">
        <v>5</v>
      </c>
      <c r="D88" s="20">
        <v>1</v>
      </c>
      <c r="E88" s="20">
        <v>6</v>
      </c>
      <c r="F88" s="23">
        <f>100*E88/MAX($E$2:$E$180)</f>
        <v>5.8252427184466</v>
      </c>
    </row>
    <row r="89" spans="1:6">
      <c r="A89" s="21">
        <v>18373248</v>
      </c>
      <c r="B89" s="20" t="s">
        <v>23</v>
      </c>
      <c r="C89" s="20">
        <v>5</v>
      </c>
      <c r="D89" s="20">
        <v>1</v>
      </c>
      <c r="E89" s="20">
        <v>6</v>
      </c>
      <c r="F89">
        <f>100*E89/MAX($E$2:$E$180)</f>
        <v>5.8252427184466</v>
      </c>
    </row>
    <row r="90" spans="1:6">
      <c r="A90" s="21">
        <v>18373425</v>
      </c>
      <c r="B90" s="20" t="s">
        <v>224</v>
      </c>
      <c r="C90" s="20">
        <v>5</v>
      </c>
      <c r="D90" s="20">
        <v>1</v>
      </c>
      <c r="E90" s="20">
        <v>6</v>
      </c>
      <c r="F90" s="23">
        <f>100*E90/MAX($E$2:$E$180)</f>
        <v>5.8252427184466</v>
      </c>
    </row>
    <row r="91" spans="1:6">
      <c r="A91" s="21">
        <v>18373436</v>
      </c>
      <c r="B91" s="20" t="s">
        <v>86</v>
      </c>
      <c r="C91" s="20">
        <v>5</v>
      </c>
      <c r="D91" s="20">
        <v>1</v>
      </c>
      <c r="E91" s="20">
        <v>6</v>
      </c>
      <c r="F91" s="23">
        <f>100*E91/MAX($E$2:$E$180)</f>
        <v>5.8252427184466</v>
      </c>
    </row>
    <row r="92" spans="1:6">
      <c r="A92" s="21">
        <v>18373542</v>
      </c>
      <c r="B92" s="20" t="s">
        <v>177</v>
      </c>
      <c r="C92" s="20">
        <v>5</v>
      </c>
      <c r="D92" s="20">
        <v>1</v>
      </c>
      <c r="E92" s="20">
        <v>6</v>
      </c>
      <c r="F92" s="23">
        <f>100*E92/MAX($E$2:$E$180)</f>
        <v>5.8252427184466</v>
      </c>
    </row>
    <row r="93" spans="1:6">
      <c r="A93" s="21">
        <v>18373805</v>
      </c>
      <c r="B93" s="20" t="s">
        <v>126</v>
      </c>
      <c r="C93" s="20">
        <v>5</v>
      </c>
      <c r="D93" s="20">
        <v>1</v>
      </c>
      <c r="E93" s="20">
        <v>6</v>
      </c>
      <c r="F93" s="23">
        <f>100*E93/MAX($E$2:$E$180)</f>
        <v>5.8252427184466</v>
      </c>
    </row>
    <row r="94" spans="1:6">
      <c r="A94" s="21">
        <v>17231103</v>
      </c>
      <c r="B94" s="20" t="s">
        <v>279</v>
      </c>
      <c r="C94" s="20">
        <v>5</v>
      </c>
      <c r="D94" s="20">
        <v>0</v>
      </c>
      <c r="E94" s="20">
        <v>5</v>
      </c>
      <c r="F94" s="23">
        <f>100*E94/MAX($E$2:$E$180)</f>
        <v>4.85436893203883</v>
      </c>
    </row>
    <row r="95" spans="1:6">
      <c r="A95" s="21">
        <v>18231041</v>
      </c>
      <c r="B95" s="20" t="s">
        <v>163</v>
      </c>
      <c r="C95" s="20">
        <v>5</v>
      </c>
      <c r="D95" s="20">
        <v>0</v>
      </c>
      <c r="E95" s="20">
        <v>5</v>
      </c>
      <c r="F95" s="23">
        <f>100*E95/MAX($E$2:$E$180)</f>
        <v>4.85436893203883</v>
      </c>
    </row>
    <row r="96" spans="1:6">
      <c r="A96" s="21">
        <v>18231081</v>
      </c>
      <c r="B96" s="20" t="s">
        <v>220</v>
      </c>
      <c r="C96" s="20">
        <v>5</v>
      </c>
      <c r="D96" s="20">
        <v>0</v>
      </c>
      <c r="E96" s="20">
        <v>5</v>
      </c>
      <c r="F96" s="23">
        <f>100*E96/MAX($E$2:$E$180)</f>
        <v>4.85436893203883</v>
      </c>
    </row>
    <row r="97" spans="1:6">
      <c r="A97" s="21">
        <v>18231194</v>
      </c>
      <c r="B97" s="20" t="s">
        <v>252</v>
      </c>
      <c r="C97" s="20">
        <v>5</v>
      </c>
      <c r="D97" s="20">
        <v>0</v>
      </c>
      <c r="E97" s="20">
        <v>5</v>
      </c>
      <c r="F97" s="23">
        <f>100*E97/MAX($E$2:$E$180)</f>
        <v>4.85436893203883</v>
      </c>
    </row>
    <row r="98" spans="1:6">
      <c r="A98" s="21">
        <v>18373109</v>
      </c>
      <c r="B98" s="20" t="s">
        <v>36</v>
      </c>
      <c r="C98" s="20">
        <v>0</v>
      </c>
      <c r="D98" s="20">
        <v>5</v>
      </c>
      <c r="E98" s="20">
        <v>5</v>
      </c>
      <c r="F98" s="23">
        <f>100*E98/MAX($E$2:$E$180)</f>
        <v>4.85436893203883</v>
      </c>
    </row>
    <row r="99" spans="1:6">
      <c r="A99" s="21">
        <v>18373111</v>
      </c>
      <c r="B99" s="20" t="s">
        <v>190</v>
      </c>
      <c r="C99" s="20">
        <v>5</v>
      </c>
      <c r="D99" s="20">
        <v>0</v>
      </c>
      <c r="E99" s="20">
        <v>5</v>
      </c>
      <c r="F99" s="23">
        <f>100*E99/MAX($E$2:$E$180)</f>
        <v>4.85436893203883</v>
      </c>
    </row>
    <row r="100" spans="1:6">
      <c r="A100" s="21">
        <v>18373122</v>
      </c>
      <c r="B100" s="20" t="s">
        <v>152</v>
      </c>
      <c r="C100" s="20">
        <v>5</v>
      </c>
      <c r="D100" s="20">
        <v>0</v>
      </c>
      <c r="E100" s="20">
        <v>5</v>
      </c>
      <c r="F100" s="23">
        <f>100*E100/MAX($E$2:$E$180)</f>
        <v>4.85436893203883</v>
      </c>
    </row>
    <row r="101" spans="1:6">
      <c r="A101" s="21">
        <v>18373252</v>
      </c>
      <c r="B101" s="20" t="s">
        <v>169</v>
      </c>
      <c r="C101" s="20">
        <v>5</v>
      </c>
      <c r="D101" s="20">
        <v>0</v>
      </c>
      <c r="E101" s="20">
        <v>5</v>
      </c>
      <c r="F101" s="23">
        <f>100*E101/MAX($E$2:$E$180)</f>
        <v>4.85436893203883</v>
      </c>
    </row>
    <row r="102" spans="1:6">
      <c r="A102" s="21">
        <v>18373368</v>
      </c>
      <c r="B102" s="20" t="s">
        <v>229</v>
      </c>
      <c r="C102" s="20">
        <v>5</v>
      </c>
      <c r="D102" s="20">
        <v>0</v>
      </c>
      <c r="E102" s="20">
        <v>5</v>
      </c>
      <c r="F102" s="23">
        <f>100*E102/MAX($E$2:$E$180)</f>
        <v>4.85436893203883</v>
      </c>
    </row>
    <row r="103" spans="1:6">
      <c r="A103" s="21">
        <v>18373391</v>
      </c>
      <c r="B103" s="20" t="s">
        <v>167</v>
      </c>
      <c r="C103" s="20">
        <v>5</v>
      </c>
      <c r="D103" s="20">
        <v>0</v>
      </c>
      <c r="E103" s="20">
        <v>5</v>
      </c>
      <c r="F103" s="23">
        <f>100*E103/MAX($E$2:$E$180)</f>
        <v>4.85436893203883</v>
      </c>
    </row>
    <row r="104" spans="1:6">
      <c r="A104" s="21">
        <v>18373392</v>
      </c>
      <c r="B104" s="20" t="s">
        <v>174</v>
      </c>
      <c r="C104" s="20">
        <v>5</v>
      </c>
      <c r="D104" s="20">
        <v>0</v>
      </c>
      <c r="E104" s="20">
        <v>5</v>
      </c>
      <c r="F104" s="23">
        <f>100*E104/MAX($E$2:$E$180)</f>
        <v>4.85436893203883</v>
      </c>
    </row>
    <row r="105" spans="1:6">
      <c r="A105" s="21">
        <v>18373434</v>
      </c>
      <c r="B105" s="20" t="s">
        <v>146</v>
      </c>
      <c r="C105" s="20">
        <v>5</v>
      </c>
      <c r="D105" s="20">
        <v>0</v>
      </c>
      <c r="E105" s="20">
        <v>5</v>
      </c>
      <c r="F105" s="23">
        <f>100*E105/MAX($E$2:$E$180)</f>
        <v>4.85436893203883</v>
      </c>
    </row>
    <row r="106" spans="1:6">
      <c r="A106" s="21">
        <v>18373482</v>
      </c>
      <c r="B106" s="20" t="s">
        <v>32</v>
      </c>
      <c r="C106" s="20">
        <v>0</v>
      </c>
      <c r="D106" s="20">
        <v>5</v>
      </c>
      <c r="E106" s="20">
        <v>5</v>
      </c>
      <c r="F106" s="23">
        <f>100*E106/MAX($E$2:$E$180)</f>
        <v>4.85436893203883</v>
      </c>
    </row>
    <row r="107" spans="1:6">
      <c r="A107" s="21">
        <v>18373502</v>
      </c>
      <c r="B107" s="20" t="s">
        <v>62</v>
      </c>
      <c r="C107" s="20">
        <v>5</v>
      </c>
      <c r="D107" s="20">
        <v>0</v>
      </c>
      <c r="E107" s="20">
        <v>5</v>
      </c>
      <c r="F107" s="23">
        <f>100*E107/MAX($E$2:$E$180)</f>
        <v>4.85436893203883</v>
      </c>
    </row>
    <row r="108" spans="1:6">
      <c r="A108" s="21">
        <v>18373531</v>
      </c>
      <c r="B108" s="20" t="s">
        <v>46</v>
      </c>
      <c r="C108" s="20">
        <v>5</v>
      </c>
      <c r="D108" s="20">
        <v>0</v>
      </c>
      <c r="E108" s="20">
        <v>5</v>
      </c>
      <c r="F108" s="23">
        <f>100*E108/MAX($E$2:$E$180)</f>
        <v>4.85436893203883</v>
      </c>
    </row>
    <row r="109" spans="1:6">
      <c r="A109" s="21">
        <v>18373676</v>
      </c>
      <c r="B109" s="20" t="s">
        <v>197</v>
      </c>
      <c r="C109" s="20">
        <v>0</v>
      </c>
      <c r="D109" s="20">
        <v>5</v>
      </c>
      <c r="E109" s="20">
        <v>5</v>
      </c>
      <c r="F109" s="23">
        <f>100*E109/MAX($E$2:$E$180)</f>
        <v>4.85436893203883</v>
      </c>
    </row>
    <row r="110" spans="1:6">
      <c r="A110" s="21">
        <v>18373717</v>
      </c>
      <c r="B110" s="20" t="s">
        <v>28</v>
      </c>
      <c r="C110" s="20">
        <v>0</v>
      </c>
      <c r="D110" s="20">
        <v>5</v>
      </c>
      <c r="E110" s="20">
        <v>5</v>
      </c>
      <c r="F110" s="23">
        <f>100*E110/MAX($E$2:$E$180)</f>
        <v>4.85436893203883</v>
      </c>
    </row>
    <row r="111" spans="1:6">
      <c r="A111" s="21">
        <v>18373812</v>
      </c>
      <c r="B111" s="20" t="s">
        <v>41</v>
      </c>
      <c r="C111" s="20">
        <v>0</v>
      </c>
      <c r="D111" s="20">
        <v>5</v>
      </c>
      <c r="E111" s="20">
        <v>5</v>
      </c>
      <c r="F111" s="23">
        <f>100*E111/MAX($E$2:$E$180)</f>
        <v>4.85436893203883</v>
      </c>
    </row>
    <row r="112" spans="1:6">
      <c r="A112" s="21">
        <v>16061104</v>
      </c>
      <c r="B112" s="20" t="s">
        <v>378</v>
      </c>
      <c r="C112" s="20">
        <v>0</v>
      </c>
      <c r="D112" s="20">
        <v>4</v>
      </c>
      <c r="E112" s="20">
        <v>4</v>
      </c>
      <c r="F112" s="23">
        <f>100*E112/MAX($E$2:$E$180)</f>
        <v>3.88349514563107</v>
      </c>
    </row>
    <row r="113" spans="1:6">
      <c r="A113" s="21">
        <v>17375205</v>
      </c>
      <c r="B113" s="20" t="s">
        <v>90</v>
      </c>
      <c r="C113" s="20">
        <v>0</v>
      </c>
      <c r="D113" s="20">
        <v>4</v>
      </c>
      <c r="E113" s="20">
        <v>4</v>
      </c>
      <c r="F113" s="23">
        <f>100*E113/MAX($E$2:$E$180)</f>
        <v>3.88349514563107</v>
      </c>
    </row>
    <row r="114" spans="1:6">
      <c r="A114" s="21">
        <v>18373085</v>
      </c>
      <c r="B114" s="20" t="s">
        <v>26</v>
      </c>
      <c r="C114" s="20">
        <v>0</v>
      </c>
      <c r="D114" s="20">
        <v>4</v>
      </c>
      <c r="E114" s="20">
        <v>4</v>
      </c>
      <c r="F114" s="23">
        <f>100*E114/MAX($E$2:$E$180)</f>
        <v>3.88349514563107</v>
      </c>
    </row>
    <row r="115" spans="1:6">
      <c r="A115" s="21">
        <v>18373088</v>
      </c>
      <c r="B115" s="20" t="s">
        <v>212</v>
      </c>
      <c r="C115" s="20">
        <v>0</v>
      </c>
      <c r="D115" s="20">
        <v>4</v>
      </c>
      <c r="E115" s="20">
        <v>4</v>
      </c>
      <c r="F115" s="23">
        <f>100*E115/MAX($E$2:$E$180)</f>
        <v>3.88349514563107</v>
      </c>
    </row>
    <row r="116" spans="1:6">
      <c r="A116" s="21">
        <v>18373560</v>
      </c>
      <c r="B116" s="20" t="s">
        <v>203</v>
      </c>
      <c r="C116" s="20">
        <v>0</v>
      </c>
      <c r="D116" s="20">
        <v>4</v>
      </c>
      <c r="E116" s="20">
        <v>4</v>
      </c>
      <c r="F116" s="23">
        <f>100*E116/MAX($E$2:$E$180)</f>
        <v>3.88349514563107</v>
      </c>
    </row>
    <row r="117" spans="1:6">
      <c r="A117" s="21">
        <v>18377155</v>
      </c>
      <c r="B117" s="20" t="s">
        <v>34</v>
      </c>
      <c r="C117" s="20">
        <v>0</v>
      </c>
      <c r="D117" s="20">
        <v>4</v>
      </c>
      <c r="E117" s="20">
        <v>4</v>
      </c>
      <c r="F117" s="23">
        <f>100*E117/MAX($E$2:$E$180)</f>
        <v>3.88349514563107</v>
      </c>
    </row>
    <row r="118" spans="1:6">
      <c r="A118" s="21">
        <v>17373191</v>
      </c>
      <c r="B118" s="20" t="s">
        <v>187</v>
      </c>
      <c r="C118" s="20">
        <v>0</v>
      </c>
      <c r="D118" s="20">
        <v>3</v>
      </c>
      <c r="E118" s="20">
        <v>3</v>
      </c>
      <c r="F118" s="23">
        <f>100*E118/MAX($E$2:$E$180)</f>
        <v>2.9126213592233</v>
      </c>
    </row>
    <row r="119" spans="1:6">
      <c r="A119" s="21">
        <v>17377280</v>
      </c>
      <c r="B119" s="20" t="s">
        <v>52</v>
      </c>
      <c r="C119" s="20">
        <v>0</v>
      </c>
      <c r="D119" s="20">
        <v>3</v>
      </c>
      <c r="E119" s="20">
        <v>3</v>
      </c>
      <c r="F119" s="23">
        <f>100*E119/MAX($E$2:$E$180)</f>
        <v>2.9126213592233</v>
      </c>
    </row>
    <row r="120" spans="1:6">
      <c r="A120" s="21">
        <v>18231096</v>
      </c>
      <c r="B120" s="20" t="s">
        <v>192</v>
      </c>
      <c r="C120" s="20">
        <v>0</v>
      </c>
      <c r="D120" s="20">
        <v>3</v>
      </c>
      <c r="E120" s="20">
        <v>3</v>
      </c>
      <c r="F120" s="23">
        <f>100*E120/MAX($E$2:$E$180)</f>
        <v>2.9126213592233</v>
      </c>
    </row>
    <row r="121" spans="1:6">
      <c r="A121" s="21">
        <v>18231106</v>
      </c>
      <c r="B121" s="20" t="s">
        <v>164</v>
      </c>
      <c r="C121" s="20">
        <v>0</v>
      </c>
      <c r="D121" s="20">
        <v>3</v>
      </c>
      <c r="E121" s="20">
        <v>3</v>
      </c>
      <c r="F121" s="23">
        <f>100*E121/MAX($E$2:$E$180)</f>
        <v>2.9126213592233</v>
      </c>
    </row>
    <row r="122" spans="1:6">
      <c r="A122" s="21">
        <v>18373208</v>
      </c>
      <c r="B122" s="20" t="s">
        <v>124</v>
      </c>
      <c r="C122" s="20">
        <v>0</v>
      </c>
      <c r="D122" s="20">
        <v>3</v>
      </c>
      <c r="E122" s="20">
        <v>3</v>
      </c>
      <c r="F122" s="23">
        <f>100*E122/MAX($E$2:$E$180)</f>
        <v>2.9126213592233</v>
      </c>
    </row>
    <row r="123" spans="1:6">
      <c r="A123" s="21">
        <v>18373233</v>
      </c>
      <c r="B123" s="20" t="s">
        <v>75</v>
      </c>
      <c r="C123" s="20">
        <v>0</v>
      </c>
      <c r="D123" s="20">
        <v>3</v>
      </c>
      <c r="E123" s="20">
        <v>3</v>
      </c>
      <c r="F123" s="23">
        <f>100*E123/MAX($E$2:$E$180)</f>
        <v>2.9126213592233</v>
      </c>
    </row>
    <row r="124" spans="1:6">
      <c r="A124" s="21">
        <v>18373235</v>
      </c>
      <c r="B124" s="20" t="s">
        <v>73</v>
      </c>
      <c r="C124" s="20">
        <v>0</v>
      </c>
      <c r="D124" s="20">
        <v>3</v>
      </c>
      <c r="E124" s="20">
        <v>3</v>
      </c>
      <c r="F124" s="23">
        <f>100*E124/MAX($E$2:$E$180)</f>
        <v>2.9126213592233</v>
      </c>
    </row>
    <row r="125" spans="1:6">
      <c r="A125" s="21">
        <v>18373326</v>
      </c>
      <c r="B125" s="20" t="s">
        <v>225</v>
      </c>
      <c r="C125" s="20">
        <v>0</v>
      </c>
      <c r="D125" s="20">
        <v>3</v>
      </c>
      <c r="E125" s="20">
        <v>3</v>
      </c>
      <c r="F125" s="23">
        <f>100*E125/MAX($E$2:$E$180)</f>
        <v>2.9126213592233</v>
      </c>
    </row>
    <row r="126" spans="1:6">
      <c r="A126" s="21">
        <v>18373463</v>
      </c>
      <c r="B126" s="20" t="s">
        <v>87</v>
      </c>
      <c r="C126" s="20">
        <v>0</v>
      </c>
      <c r="D126" s="20">
        <v>3</v>
      </c>
      <c r="E126" s="20">
        <v>3</v>
      </c>
      <c r="F126" s="23">
        <f>100*E126/MAX($E$2:$E$180)</f>
        <v>2.9126213592233</v>
      </c>
    </row>
    <row r="127" spans="1:6">
      <c r="A127" s="21">
        <v>18373563</v>
      </c>
      <c r="B127" s="20" t="s">
        <v>70</v>
      </c>
      <c r="C127" s="20">
        <v>0</v>
      </c>
      <c r="D127" s="20">
        <v>3</v>
      </c>
      <c r="E127" s="20">
        <v>3</v>
      </c>
      <c r="F127" s="23">
        <f>100*E127/MAX($E$2:$E$180)</f>
        <v>2.9126213592233</v>
      </c>
    </row>
    <row r="128" spans="1:6">
      <c r="A128" s="21">
        <v>18373671</v>
      </c>
      <c r="B128" s="20" t="s">
        <v>15</v>
      </c>
      <c r="C128" s="20">
        <v>0</v>
      </c>
      <c r="D128" s="20">
        <v>3</v>
      </c>
      <c r="E128" s="20">
        <v>3</v>
      </c>
      <c r="F128" s="23">
        <f>100*E128/MAX($E$2:$E$180)</f>
        <v>2.9126213592233</v>
      </c>
    </row>
    <row r="129" spans="1:6">
      <c r="A129" s="21">
        <v>18373754</v>
      </c>
      <c r="B129" s="20" t="s">
        <v>109</v>
      </c>
      <c r="C129" s="20">
        <v>0</v>
      </c>
      <c r="D129" s="20">
        <v>3</v>
      </c>
      <c r="E129" s="20">
        <v>3</v>
      </c>
      <c r="F129" s="23">
        <f>100*E129/MAX($E$2:$E$180)</f>
        <v>2.9126213592233</v>
      </c>
    </row>
    <row r="130" spans="1:6">
      <c r="A130" s="21">
        <v>17005044</v>
      </c>
      <c r="B130" s="20" t="s">
        <v>140</v>
      </c>
      <c r="C130" s="20">
        <v>0</v>
      </c>
      <c r="D130" s="20">
        <v>2</v>
      </c>
      <c r="E130" s="20">
        <v>2</v>
      </c>
      <c r="F130" s="23">
        <f>100*E130/MAX($E$2:$E$180)</f>
        <v>1.94174757281553</v>
      </c>
    </row>
    <row r="131" spans="1:6">
      <c r="A131" s="21">
        <v>18231085</v>
      </c>
      <c r="B131" s="20" t="s">
        <v>213</v>
      </c>
      <c r="C131" s="20">
        <v>0</v>
      </c>
      <c r="D131" s="20">
        <v>2</v>
      </c>
      <c r="E131" s="20">
        <v>2</v>
      </c>
      <c r="F131" s="23">
        <f>100*E131/MAX($E$2:$E$180)</f>
        <v>1.94174757281553</v>
      </c>
    </row>
    <row r="132" spans="1:6">
      <c r="A132" s="21">
        <v>18231122</v>
      </c>
      <c r="B132" s="20" t="s">
        <v>50</v>
      </c>
      <c r="C132" s="20">
        <v>0</v>
      </c>
      <c r="D132" s="20">
        <v>2</v>
      </c>
      <c r="E132" s="20">
        <v>2</v>
      </c>
      <c r="F132" s="23">
        <f>100*E132/MAX($E$2:$E$180)</f>
        <v>1.94174757281553</v>
      </c>
    </row>
    <row r="133" spans="1:6">
      <c r="A133" s="21">
        <v>18231156</v>
      </c>
      <c r="B133" s="20" t="s">
        <v>72</v>
      </c>
      <c r="C133" s="20">
        <v>0</v>
      </c>
      <c r="D133" s="20">
        <v>2</v>
      </c>
      <c r="E133" s="20">
        <v>2</v>
      </c>
      <c r="F133" s="23">
        <f>100*E133/MAX($E$2:$E$180)</f>
        <v>1.94174757281553</v>
      </c>
    </row>
    <row r="134" spans="1:6">
      <c r="A134" s="21">
        <v>18231217</v>
      </c>
      <c r="B134" s="20" t="s">
        <v>84</v>
      </c>
      <c r="C134" s="20">
        <v>0</v>
      </c>
      <c r="D134" s="20">
        <v>2</v>
      </c>
      <c r="E134" s="20">
        <v>2</v>
      </c>
      <c r="F134" s="23">
        <f>100*E134/MAX($E$2:$E$180)</f>
        <v>1.94174757281553</v>
      </c>
    </row>
    <row r="135" spans="1:6">
      <c r="A135" s="21">
        <v>18373049</v>
      </c>
      <c r="B135" s="20" t="s">
        <v>211</v>
      </c>
      <c r="C135" s="20">
        <v>0</v>
      </c>
      <c r="D135" s="20">
        <v>2</v>
      </c>
      <c r="E135" s="20">
        <v>2</v>
      </c>
      <c r="F135" s="23">
        <f>100*E135/MAX($E$2:$E$180)</f>
        <v>1.94174757281553</v>
      </c>
    </row>
    <row r="136" spans="1:6">
      <c r="A136" s="21">
        <v>18373098</v>
      </c>
      <c r="B136" s="20" t="s">
        <v>131</v>
      </c>
      <c r="C136" s="20">
        <v>0</v>
      </c>
      <c r="D136" s="20">
        <v>2</v>
      </c>
      <c r="E136" s="20">
        <v>2</v>
      </c>
      <c r="F136" s="23">
        <f>100*E136/MAX($E$2:$E$180)</f>
        <v>1.94174757281553</v>
      </c>
    </row>
    <row r="137" spans="1:6">
      <c r="A137" s="21">
        <v>18373106</v>
      </c>
      <c r="B137" s="20" t="s">
        <v>157</v>
      </c>
      <c r="C137" s="20">
        <v>0</v>
      </c>
      <c r="D137" s="20">
        <v>2</v>
      </c>
      <c r="E137" s="20">
        <v>2</v>
      </c>
      <c r="F137" s="23">
        <f>100*E137/MAX($E$2:$E$180)</f>
        <v>1.94174757281553</v>
      </c>
    </row>
    <row r="138" spans="1:6">
      <c r="A138" s="21">
        <v>18373114</v>
      </c>
      <c r="B138" s="20" t="s">
        <v>145</v>
      </c>
      <c r="C138" s="20">
        <v>0</v>
      </c>
      <c r="D138" s="20">
        <v>2</v>
      </c>
      <c r="E138" s="20">
        <v>2</v>
      </c>
      <c r="F138" s="23">
        <f>100*E138/MAX($E$2:$E$180)</f>
        <v>1.94174757281553</v>
      </c>
    </row>
    <row r="139" spans="1:6">
      <c r="A139" s="21">
        <v>18373172</v>
      </c>
      <c r="B139" s="20" t="s">
        <v>79</v>
      </c>
      <c r="C139" s="20">
        <v>0</v>
      </c>
      <c r="D139" s="20">
        <v>2</v>
      </c>
      <c r="E139" s="20">
        <v>2</v>
      </c>
      <c r="F139" s="23">
        <f>100*E139/MAX($E$2:$E$180)</f>
        <v>1.94174757281553</v>
      </c>
    </row>
    <row r="140" spans="1:6">
      <c r="A140" s="21">
        <v>18373201</v>
      </c>
      <c r="B140" s="20" t="s">
        <v>61</v>
      </c>
      <c r="C140" s="20">
        <v>0</v>
      </c>
      <c r="D140" s="20">
        <v>2</v>
      </c>
      <c r="E140" s="20">
        <v>2</v>
      </c>
      <c r="F140" s="23">
        <f>100*E140/MAX($E$2:$E$180)</f>
        <v>1.94174757281553</v>
      </c>
    </row>
    <row r="141" spans="1:6">
      <c r="A141" s="21">
        <v>18373202</v>
      </c>
      <c r="B141" s="20" t="s">
        <v>227</v>
      </c>
      <c r="C141" s="20">
        <v>0</v>
      </c>
      <c r="D141" s="20">
        <v>2</v>
      </c>
      <c r="E141" s="20">
        <v>2</v>
      </c>
      <c r="F141" s="23">
        <f>100*E141/MAX($E$2:$E$180)</f>
        <v>1.94174757281553</v>
      </c>
    </row>
    <row r="142" spans="1:6">
      <c r="A142" s="21">
        <v>18373287</v>
      </c>
      <c r="B142" s="20" t="s">
        <v>122</v>
      </c>
      <c r="C142" s="20">
        <v>0</v>
      </c>
      <c r="D142" s="20">
        <v>2</v>
      </c>
      <c r="E142" s="20">
        <v>2</v>
      </c>
      <c r="F142" s="23">
        <f>100*E142/MAX($E$2:$E$180)</f>
        <v>1.94174757281553</v>
      </c>
    </row>
    <row r="143" spans="1:6">
      <c r="A143" s="21">
        <v>18373625</v>
      </c>
      <c r="B143" s="20" t="s">
        <v>59</v>
      </c>
      <c r="C143" s="20">
        <v>0</v>
      </c>
      <c r="D143" s="20">
        <v>2</v>
      </c>
      <c r="E143" s="20">
        <v>2</v>
      </c>
      <c r="F143" s="23">
        <f>100*E143/MAX($E$2:$E$180)</f>
        <v>1.94174757281553</v>
      </c>
    </row>
    <row r="144" spans="1:6">
      <c r="A144" s="21">
        <v>18373695</v>
      </c>
      <c r="B144" s="20" t="s">
        <v>30</v>
      </c>
      <c r="C144" s="20">
        <v>0</v>
      </c>
      <c r="D144" s="20">
        <v>2</v>
      </c>
      <c r="E144" s="20">
        <v>2</v>
      </c>
      <c r="F144" s="23">
        <f>100*E144/MAX($E$2:$E$180)</f>
        <v>1.94174757281553</v>
      </c>
    </row>
    <row r="145" spans="1:6">
      <c r="A145" s="21">
        <v>18373760</v>
      </c>
      <c r="B145" s="20" t="s">
        <v>214</v>
      </c>
      <c r="C145" s="20">
        <v>0</v>
      </c>
      <c r="D145" s="20">
        <v>2</v>
      </c>
      <c r="E145" s="20">
        <v>2</v>
      </c>
      <c r="F145" s="23">
        <f>100*E145/MAX($E$2:$E$180)</f>
        <v>1.94174757281553</v>
      </c>
    </row>
    <row r="146" spans="1:6">
      <c r="A146" s="21">
        <v>18373821</v>
      </c>
      <c r="B146" s="20" t="s">
        <v>24</v>
      </c>
      <c r="C146" s="20">
        <v>0</v>
      </c>
      <c r="D146" s="20">
        <v>2</v>
      </c>
      <c r="E146" s="20">
        <v>2</v>
      </c>
      <c r="F146" s="23">
        <f>100*E146/MAX($E$2:$E$180)</f>
        <v>1.94174757281553</v>
      </c>
    </row>
    <row r="147" spans="1:6">
      <c r="A147" s="21">
        <v>16061125</v>
      </c>
      <c r="B147" s="20" t="s">
        <v>379</v>
      </c>
      <c r="C147" s="20">
        <v>0</v>
      </c>
      <c r="D147" s="20">
        <v>1</v>
      </c>
      <c r="E147" s="20">
        <v>1</v>
      </c>
      <c r="F147" s="23">
        <f>100*E147/MAX($E$2:$E$180)</f>
        <v>0.970873786407767</v>
      </c>
    </row>
    <row r="148" spans="1:6">
      <c r="A148" s="21">
        <v>16061178</v>
      </c>
      <c r="B148" s="20" t="s">
        <v>246</v>
      </c>
      <c r="C148" s="20">
        <v>0</v>
      </c>
      <c r="D148" s="20">
        <v>1</v>
      </c>
      <c r="E148" s="20">
        <v>1</v>
      </c>
      <c r="F148" s="23">
        <f>100*E148/MAX($E$2:$E$180)</f>
        <v>0.970873786407767</v>
      </c>
    </row>
    <row r="149" spans="1:6">
      <c r="A149" s="21">
        <v>16061190</v>
      </c>
      <c r="B149" s="20" t="s">
        <v>277</v>
      </c>
      <c r="C149" s="20">
        <v>0</v>
      </c>
      <c r="D149" s="20">
        <v>1</v>
      </c>
      <c r="E149" s="20">
        <v>1</v>
      </c>
      <c r="F149" s="23">
        <f>100*E149/MAX($E$2:$E$180)</f>
        <v>0.970873786407767</v>
      </c>
    </row>
    <row r="150" spans="1:6">
      <c r="A150" s="21">
        <v>17373051</v>
      </c>
      <c r="B150" s="20" t="s">
        <v>380</v>
      </c>
      <c r="C150" s="20">
        <v>0</v>
      </c>
      <c r="D150" s="20">
        <v>1</v>
      </c>
      <c r="E150" s="20">
        <v>1</v>
      </c>
      <c r="F150" s="23">
        <f>100*E150/MAX($E$2:$E$180)</f>
        <v>0.970873786407767</v>
      </c>
    </row>
    <row r="151" spans="1:6">
      <c r="A151" s="21">
        <v>18231073</v>
      </c>
      <c r="B151" s="20" t="s">
        <v>236</v>
      </c>
      <c r="C151" s="20">
        <v>0</v>
      </c>
      <c r="D151" s="20">
        <v>1</v>
      </c>
      <c r="E151" s="20">
        <v>1</v>
      </c>
      <c r="F151" s="23">
        <f>100*E151/MAX($E$2:$E$180)</f>
        <v>0.970873786407767</v>
      </c>
    </row>
    <row r="152" spans="1:6">
      <c r="A152" s="21">
        <v>18231121</v>
      </c>
      <c r="B152" s="20" t="s">
        <v>278</v>
      </c>
      <c r="C152" s="20">
        <v>0</v>
      </c>
      <c r="D152" s="20">
        <v>1</v>
      </c>
      <c r="E152" s="20">
        <v>1</v>
      </c>
      <c r="F152" s="23">
        <f>100*E152/MAX($E$2:$E$180)</f>
        <v>0.970873786407767</v>
      </c>
    </row>
    <row r="153" spans="1:6">
      <c r="A153" s="21">
        <v>18231212</v>
      </c>
      <c r="B153" s="20" t="s">
        <v>222</v>
      </c>
      <c r="C153" s="20">
        <v>0</v>
      </c>
      <c r="D153" s="20">
        <v>1</v>
      </c>
      <c r="E153" s="20">
        <v>1</v>
      </c>
      <c r="F153" s="23">
        <f>100*E153/MAX($E$2:$E$180)</f>
        <v>0.970873786407767</v>
      </c>
    </row>
    <row r="154" spans="1:6">
      <c r="A154" s="21">
        <v>18373023</v>
      </c>
      <c r="B154" s="20" t="s">
        <v>292</v>
      </c>
      <c r="C154" s="20">
        <v>0</v>
      </c>
      <c r="D154" s="20">
        <v>1</v>
      </c>
      <c r="E154" s="20">
        <v>1</v>
      </c>
      <c r="F154" s="23">
        <f>100*E154/MAX($E$2:$E$180)</f>
        <v>0.970873786407767</v>
      </c>
    </row>
    <row r="155" spans="1:6">
      <c r="A155" s="21">
        <v>18373087</v>
      </c>
      <c r="B155" s="20" t="s">
        <v>191</v>
      </c>
      <c r="C155" s="20">
        <v>0</v>
      </c>
      <c r="D155" s="20">
        <v>1</v>
      </c>
      <c r="E155" s="20">
        <v>1</v>
      </c>
      <c r="F155" s="23">
        <f>100*E155/MAX($E$2:$E$180)</f>
        <v>0.970873786407767</v>
      </c>
    </row>
    <row r="156" spans="1:6">
      <c r="A156" s="21">
        <v>18373112</v>
      </c>
      <c r="B156" s="20" t="s">
        <v>199</v>
      </c>
      <c r="C156" s="20">
        <v>0</v>
      </c>
      <c r="D156" s="20">
        <v>1</v>
      </c>
      <c r="E156" s="20">
        <v>1</v>
      </c>
      <c r="F156" s="23">
        <f>100*E156/MAX($E$2:$E$180)</f>
        <v>0.970873786407767</v>
      </c>
    </row>
    <row r="157" spans="1:6">
      <c r="A157" s="21">
        <v>18373118</v>
      </c>
      <c r="B157" s="20" t="s">
        <v>113</v>
      </c>
      <c r="C157" s="20">
        <v>0</v>
      </c>
      <c r="D157" s="20">
        <v>1</v>
      </c>
      <c r="E157" s="20">
        <v>1</v>
      </c>
      <c r="F157" s="23">
        <f>100*E157/MAX($E$2:$E$180)</f>
        <v>0.970873786407767</v>
      </c>
    </row>
    <row r="158" spans="1:6">
      <c r="A158" s="21">
        <v>18373146</v>
      </c>
      <c r="B158" s="20" t="s">
        <v>159</v>
      </c>
      <c r="C158" s="20">
        <v>0</v>
      </c>
      <c r="D158" s="20">
        <v>1</v>
      </c>
      <c r="E158" s="20">
        <v>1</v>
      </c>
      <c r="F158" s="23">
        <f>100*E158/MAX($E$2:$E$180)</f>
        <v>0.970873786407767</v>
      </c>
    </row>
    <row r="159" spans="1:6">
      <c r="A159" s="21">
        <v>18373171</v>
      </c>
      <c r="B159" s="20" t="s">
        <v>108</v>
      </c>
      <c r="C159" s="20">
        <v>0</v>
      </c>
      <c r="D159" s="20">
        <v>1</v>
      </c>
      <c r="E159" s="20">
        <v>1</v>
      </c>
      <c r="F159" s="23">
        <f>100*E159/MAX($E$2:$E$180)</f>
        <v>0.970873786407767</v>
      </c>
    </row>
    <row r="160" spans="1:6">
      <c r="A160" s="21">
        <v>18373197</v>
      </c>
      <c r="B160" s="20" t="s">
        <v>103</v>
      </c>
      <c r="C160" s="20">
        <v>0</v>
      </c>
      <c r="D160" s="20">
        <v>1</v>
      </c>
      <c r="E160" s="20">
        <v>1</v>
      </c>
      <c r="F160" s="23">
        <f>100*E160/MAX($E$2:$E$180)</f>
        <v>0.970873786407767</v>
      </c>
    </row>
    <row r="161" spans="1:6">
      <c r="A161" s="21">
        <v>18373336</v>
      </c>
      <c r="B161" s="20" t="s">
        <v>170</v>
      </c>
      <c r="C161" s="20">
        <v>0</v>
      </c>
      <c r="D161" s="20">
        <v>1</v>
      </c>
      <c r="E161" s="20">
        <v>1</v>
      </c>
      <c r="F161" s="23">
        <f>100*E161/MAX($E$2:$E$180)</f>
        <v>0.970873786407767</v>
      </c>
    </row>
    <row r="162" spans="1:6">
      <c r="A162" s="21">
        <v>18373358</v>
      </c>
      <c r="B162" s="20" t="s">
        <v>265</v>
      </c>
      <c r="C162" s="20">
        <v>0</v>
      </c>
      <c r="D162" s="20">
        <v>1</v>
      </c>
      <c r="E162" s="20">
        <v>1</v>
      </c>
      <c r="F162" s="23">
        <f>100*E162/MAX($E$2:$E$180)</f>
        <v>0.970873786407767</v>
      </c>
    </row>
    <row r="163" spans="1:6">
      <c r="A163" s="21">
        <v>18373439</v>
      </c>
      <c r="B163" s="20" t="s">
        <v>242</v>
      </c>
      <c r="C163" s="20">
        <v>0</v>
      </c>
      <c r="D163" s="20">
        <v>1</v>
      </c>
      <c r="E163" s="20">
        <v>1</v>
      </c>
      <c r="F163" s="23">
        <f>100*E163/MAX($E$2:$E$180)</f>
        <v>0.970873786407767</v>
      </c>
    </row>
    <row r="164" spans="1:6">
      <c r="A164" s="21">
        <v>18373441</v>
      </c>
      <c r="B164" s="20" t="s">
        <v>143</v>
      </c>
      <c r="C164" s="20">
        <v>0</v>
      </c>
      <c r="D164" s="20">
        <v>1</v>
      </c>
      <c r="E164" s="20">
        <v>1</v>
      </c>
      <c r="F164" s="23">
        <f>100*E164/MAX($E$2:$E$180)</f>
        <v>0.970873786407767</v>
      </c>
    </row>
    <row r="165" spans="1:6">
      <c r="A165" s="21">
        <v>18373489</v>
      </c>
      <c r="B165" s="20" t="s">
        <v>160</v>
      </c>
      <c r="C165" s="20">
        <v>0</v>
      </c>
      <c r="D165" s="20">
        <v>1</v>
      </c>
      <c r="E165" s="20">
        <v>1</v>
      </c>
      <c r="F165" s="23">
        <f>100*E165/MAX($E$2:$E$180)</f>
        <v>0.970873786407767</v>
      </c>
    </row>
    <row r="166" spans="1:6">
      <c r="A166" s="21">
        <v>18373494</v>
      </c>
      <c r="B166" s="20" t="s">
        <v>21</v>
      </c>
      <c r="C166" s="20">
        <v>0</v>
      </c>
      <c r="D166" s="20">
        <v>1</v>
      </c>
      <c r="E166" s="20">
        <v>1</v>
      </c>
      <c r="F166" s="23">
        <f>100*E166/MAX($E$2:$E$180)</f>
        <v>0.970873786407767</v>
      </c>
    </row>
    <row r="167" spans="1:6">
      <c r="A167" s="21">
        <v>18373515</v>
      </c>
      <c r="B167" s="20" t="s">
        <v>112</v>
      </c>
      <c r="C167" s="20">
        <v>0</v>
      </c>
      <c r="D167" s="20">
        <v>1</v>
      </c>
      <c r="E167" s="20">
        <v>1</v>
      </c>
      <c r="F167" s="23">
        <f>100*E167/MAX($E$2:$E$180)</f>
        <v>0.970873786407767</v>
      </c>
    </row>
    <row r="168" spans="1:6">
      <c r="A168" s="21">
        <v>18373552</v>
      </c>
      <c r="B168" s="20" t="s">
        <v>181</v>
      </c>
      <c r="C168" s="20">
        <v>0</v>
      </c>
      <c r="D168" s="20">
        <v>1</v>
      </c>
      <c r="E168" s="20">
        <v>1</v>
      </c>
      <c r="F168" s="23">
        <f>100*E168/MAX($E$2:$E$180)</f>
        <v>0.970873786407767</v>
      </c>
    </row>
    <row r="169" spans="1:6">
      <c r="A169" s="21">
        <v>18373647</v>
      </c>
      <c r="B169" s="20" t="s">
        <v>259</v>
      </c>
      <c r="C169" s="20">
        <v>0</v>
      </c>
      <c r="D169" s="20">
        <v>1</v>
      </c>
      <c r="E169" s="20">
        <v>1</v>
      </c>
      <c r="F169" s="23">
        <f>100*E169/MAX($E$2:$E$180)</f>
        <v>0.970873786407767</v>
      </c>
    </row>
    <row r="170" spans="1:6">
      <c r="A170" s="21">
        <v>18373682</v>
      </c>
      <c r="B170" s="20" t="s">
        <v>202</v>
      </c>
      <c r="C170" s="20">
        <v>0</v>
      </c>
      <c r="D170" s="20">
        <v>1</v>
      </c>
      <c r="E170" s="20">
        <v>1</v>
      </c>
      <c r="F170" s="23">
        <f>100*E170/MAX($E$2:$E$180)</f>
        <v>0.970873786407767</v>
      </c>
    </row>
    <row r="171" spans="1:6">
      <c r="A171" s="21">
        <v>18373688</v>
      </c>
      <c r="B171" s="20" t="s">
        <v>60</v>
      </c>
      <c r="C171" s="20">
        <v>0</v>
      </c>
      <c r="D171" s="20">
        <v>1</v>
      </c>
      <c r="E171" s="20">
        <v>1</v>
      </c>
      <c r="F171" s="23">
        <f>100*E171/MAX($E$2:$E$180)</f>
        <v>0.970873786407767</v>
      </c>
    </row>
    <row r="172" spans="1:6">
      <c r="A172" s="21">
        <v>18373730</v>
      </c>
      <c r="B172" s="20" t="s">
        <v>200</v>
      </c>
      <c r="C172" s="20">
        <v>0</v>
      </c>
      <c r="D172" s="20">
        <v>1</v>
      </c>
      <c r="E172" s="20">
        <v>1</v>
      </c>
      <c r="F172" s="23">
        <f>100*E172/MAX($E$2:$E$180)</f>
        <v>0.970873786407767</v>
      </c>
    </row>
    <row r="173" spans="1:6">
      <c r="A173" s="21">
        <v>18373743</v>
      </c>
      <c r="B173" s="20" t="s">
        <v>99</v>
      </c>
      <c r="C173" s="20">
        <v>0</v>
      </c>
      <c r="D173" s="20">
        <v>1</v>
      </c>
      <c r="E173" s="20">
        <v>1</v>
      </c>
      <c r="F173" s="23">
        <f>100*E173/MAX($E$2:$E$180)</f>
        <v>0.970873786407767</v>
      </c>
    </row>
    <row r="174" spans="1:6">
      <c r="A174" s="21">
        <v>18373792</v>
      </c>
      <c r="B174" s="20" t="s">
        <v>186</v>
      </c>
      <c r="C174" s="20">
        <v>0</v>
      </c>
      <c r="D174" s="20">
        <v>1</v>
      </c>
      <c r="E174" s="20">
        <v>1</v>
      </c>
      <c r="F174" s="23">
        <f>100*E174/MAX($E$2:$E$180)</f>
        <v>0.970873786407767</v>
      </c>
    </row>
    <row r="175" spans="1:6">
      <c r="A175" s="21">
        <v>18373803</v>
      </c>
      <c r="B175" s="20" t="s">
        <v>58</v>
      </c>
      <c r="C175" s="20">
        <v>0</v>
      </c>
      <c r="D175" s="20">
        <v>1</v>
      </c>
      <c r="E175" s="20">
        <v>1</v>
      </c>
      <c r="F175" s="23">
        <f>100*E175/MAX($E$2:$E$180)</f>
        <v>0.970873786407767</v>
      </c>
    </row>
    <row r="176" spans="1:6">
      <c r="A176" s="21">
        <v>18375166</v>
      </c>
      <c r="B176" s="20" t="s">
        <v>129</v>
      </c>
      <c r="C176" s="20">
        <v>0</v>
      </c>
      <c r="D176" s="20">
        <v>1</v>
      </c>
      <c r="E176" s="20">
        <v>1</v>
      </c>
      <c r="F176" s="23">
        <f>100*E176/MAX($E$2:$E$180)</f>
        <v>0.970873786407767</v>
      </c>
    </row>
    <row r="177" spans="1:6">
      <c r="A177" s="21">
        <v>18375420</v>
      </c>
      <c r="B177" s="20" t="s">
        <v>139</v>
      </c>
      <c r="C177" s="20">
        <v>0</v>
      </c>
      <c r="D177" s="20">
        <v>1</v>
      </c>
      <c r="E177" s="20">
        <v>1</v>
      </c>
      <c r="F177" s="23">
        <f>100*E177/MAX($E$2:$E$180)</f>
        <v>0.970873786407767</v>
      </c>
    </row>
    <row r="178" spans="1:6">
      <c r="A178" s="21">
        <v>18377290</v>
      </c>
      <c r="B178" s="20" t="s">
        <v>91</v>
      </c>
      <c r="C178" s="20">
        <v>0</v>
      </c>
      <c r="D178" s="20">
        <v>1</v>
      </c>
      <c r="E178" s="20">
        <v>1</v>
      </c>
      <c r="F178">
        <f>100*E178/MAX($E$2:$E$180)</f>
        <v>0.970873786407767</v>
      </c>
    </row>
    <row r="179" spans="1:6">
      <c r="A179" s="21">
        <v>18377418</v>
      </c>
      <c r="B179" s="20" t="s">
        <v>288</v>
      </c>
      <c r="C179" s="20">
        <v>0</v>
      </c>
      <c r="D179" s="20">
        <v>1</v>
      </c>
      <c r="E179" s="20">
        <v>1</v>
      </c>
      <c r="F179">
        <f>100*E179/MAX($E$2:$E$180)</f>
        <v>0.970873786407767</v>
      </c>
    </row>
    <row r="180" spans="1:6">
      <c r="A180" s="21">
        <v>78066014</v>
      </c>
      <c r="B180" s="20" t="s">
        <v>234</v>
      </c>
      <c r="C180" s="20">
        <v>0</v>
      </c>
      <c r="D180" s="20">
        <v>1</v>
      </c>
      <c r="E180" s="20">
        <v>1</v>
      </c>
      <c r="F180">
        <f>100*E180/MAX($E$2:$E$180)</f>
        <v>0.970873786407767</v>
      </c>
    </row>
  </sheetData>
  <autoFilter ref="A1:F180">
    <sortState ref="A1:F180">
      <sortCondition ref="F59" descending="1"/>
    </sortState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2" sqref="A2:C7"/>
    </sheetView>
  </sheetViews>
  <sheetFormatPr defaultColWidth="9.14074074074074" defaultRowHeight="17.25" outlineLevelRow="6" outlineLevelCol="2"/>
  <sheetData>
    <row r="1" spans="1:3">
      <c r="A1" t="s">
        <v>368</v>
      </c>
      <c r="B1" t="s">
        <v>369</v>
      </c>
      <c r="C1" t="s">
        <v>381</v>
      </c>
    </row>
    <row r="2" spans="1:3">
      <c r="A2">
        <v>18373293</v>
      </c>
      <c r="B2" t="s">
        <v>35</v>
      </c>
      <c r="C2">
        <v>1</v>
      </c>
    </row>
    <row r="3" spans="1:3">
      <c r="A3">
        <v>18373173</v>
      </c>
      <c r="B3" t="s">
        <v>48</v>
      </c>
      <c r="C3">
        <v>1</v>
      </c>
    </row>
    <row r="4" spans="1:3">
      <c r="A4">
        <v>18231070</v>
      </c>
      <c r="B4" t="s">
        <v>93</v>
      </c>
      <c r="C4">
        <v>2</v>
      </c>
    </row>
    <row r="5" spans="1:3">
      <c r="A5">
        <v>18373636</v>
      </c>
      <c r="B5" t="s">
        <v>53</v>
      </c>
      <c r="C5">
        <v>1</v>
      </c>
    </row>
    <row r="6" spans="1:3">
      <c r="A6">
        <v>18373181</v>
      </c>
      <c r="B6" t="s">
        <v>68</v>
      </c>
      <c r="C6">
        <v>1</v>
      </c>
    </row>
    <row r="7" spans="1:3">
      <c r="A7">
        <v>18373531</v>
      </c>
      <c r="B7" t="s">
        <v>46</v>
      </c>
      <c r="C7">
        <v>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0"/>
  <sheetViews>
    <sheetView topLeftCell="A15" workbookViewId="0">
      <selection activeCell="G27" sqref="G27"/>
    </sheetView>
  </sheetViews>
  <sheetFormatPr defaultColWidth="9.14074074074074" defaultRowHeight="17.25" outlineLevelCol="7"/>
  <cols>
    <col min="1" max="1" width="9.57037037037037"/>
    <col min="9" max="9" width="13.9851851851852" style="18" customWidth="1"/>
  </cols>
  <sheetData>
    <row r="1" spans="1:8">
      <c r="A1" s="19" t="s">
        <v>368</v>
      </c>
      <c r="B1" s="19" t="s">
        <v>382</v>
      </c>
      <c r="C1" s="19" t="s">
        <v>383</v>
      </c>
      <c r="D1" s="19" t="s">
        <v>384</v>
      </c>
      <c r="E1" s="19" t="s">
        <v>385</v>
      </c>
      <c r="F1" s="19" t="s">
        <v>386</v>
      </c>
      <c r="G1" s="19" t="s">
        <v>387</v>
      </c>
      <c r="H1" t="s">
        <v>388</v>
      </c>
    </row>
    <row r="2" spans="1:8">
      <c r="A2" s="20">
        <v>17377280</v>
      </c>
      <c r="B2" s="20" t="s">
        <v>52</v>
      </c>
      <c r="C2" s="20" t="s">
        <v>389</v>
      </c>
      <c r="D2" s="20" t="s">
        <v>390</v>
      </c>
      <c r="E2" s="20" t="s">
        <v>391</v>
      </c>
      <c r="F2" s="20" t="s">
        <v>392</v>
      </c>
      <c r="G2" s="20">
        <v>10</v>
      </c>
      <c r="H2" s="23">
        <f t="shared" ref="H2:H65" si="0">MIN(G2,10)</f>
        <v>10</v>
      </c>
    </row>
    <row r="3" spans="1:8">
      <c r="A3" s="21">
        <v>17377416</v>
      </c>
      <c r="B3" s="20" t="s">
        <v>37</v>
      </c>
      <c r="C3" s="22"/>
      <c r="D3" s="22"/>
      <c r="E3" s="22"/>
      <c r="F3" s="22" t="s">
        <v>393</v>
      </c>
      <c r="G3" s="20">
        <v>10</v>
      </c>
      <c r="H3" s="23">
        <f t="shared" si="0"/>
        <v>10</v>
      </c>
    </row>
    <row r="4" spans="1:8">
      <c r="A4" s="20">
        <v>18182648</v>
      </c>
      <c r="B4" s="20" t="s">
        <v>243</v>
      </c>
      <c r="C4" s="20" t="s">
        <v>389</v>
      </c>
      <c r="D4" s="20" t="s">
        <v>394</v>
      </c>
      <c r="E4" s="20"/>
      <c r="F4" s="20" t="s">
        <v>392</v>
      </c>
      <c r="G4" s="20">
        <v>10</v>
      </c>
      <c r="H4" s="23">
        <f t="shared" si="0"/>
        <v>10</v>
      </c>
    </row>
    <row r="5" spans="1:8">
      <c r="A5" s="21">
        <v>18231070</v>
      </c>
      <c r="B5" s="20" t="s">
        <v>93</v>
      </c>
      <c r="C5" s="22"/>
      <c r="D5" s="22"/>
      <c r="E5" s="22"/>
      <c r="F5" s="22" t="s">
        <v>393</v>
      </c>
      <c r="G5" s="20">
        <v>10</v>
      </c>
      <c r="H5" s="23">
        <f t="shared" si="0"/>
        <v>10</v>
      </c>
    </row>
    <row r="6" spans="1:8">
      <c r="A6" s="20">
        <v>18373004</v>
      </c>
      <c r="B6" s="20" t="s">
        <v>20</v>
      </c>
      <c r="C6" s="20" t="s">
        <v>395</v>
      </c>
      <c r="D6" s="20" t="s">
        <v>396</v>
      </c>
      <c r="E6" s="20"/>
      <c r="F6" s="20" t="s">
        <v>392</v>
      </c>
      <c r="G6" s="20">
        <v>10</v>
      </c>
      <c r="H6" s="23">
        <f t="shared" si="0"/>
        <v>10</v>
      </c>
    </row>
    <row r="7" spans="1:8">
      <c r="A7" s="21">
        <v>18373019</v>
      </c>
      <c r="B7" s="20" t="s">
        <v>38</v>
      </c>
      <c r="C7" s="22"/>
      <c r="D7" s="22"/>
      <c r="E7" s="22"/>
      <c r="F7" s="22" t="s">
        <v>393</v>
      </c>
      <c r="G7" s="20">
        <v>10</v>
      </c>
      <c r="H7" s="23">
        <f t="shared" si="0"/>
        <v>10</v>
      </c>
    </row>
    <row r="8" spans="1:8">
      <c r="A8" s="19">
        <v>18373046</v>
      </c>
      <c r="B8" s="19" t="s">
        <v>107</v>
      </c>
      <c r="C8" s="19" t="s">
        <v>389</v>
      </c>
      <c r="D8" s="19" t="s">
        <v>396</v>
      </c>
      <c r="E8" s="19"/>
      <c r="F8" s="19" t="s">
        <v>397</v>
      </c>
      <c r="G8" s="19">
        <v>14</v>
      </c>
      <c r="H8" s="23">
        <f t="shared" si="0"/>
        <v>10</v>
      </c>
    </row>
    <row r="9" spans="1:8">
      <c r="A9" s="20">
        <v>18373085</v>
      </c>
      <c r="B9" s="20" t="s">
        <v>26</v>
      </c>
      <c r="C9" s="20" t="s">
        <v>389</v>
      </c>
      <c r="D9" s="20" t="s">
        <v>396</v>
      </c>
      <c r="E9" s="20"/>
      <c r="F9" s="20" t="s">
        <v>392</v>
      </c>
      <c r="G9" s="20">
        <v>10</v>
      </c>
      <c r="H9" s="23">
        <f t="shared" si="0"/>
        <v>10</v>
      </c>
    </row>
    <row r="10" spans="1:8">
      <c r="A10" s="20">
        <v>18373098</v>
      </c>
      <c r="B10" s="20" t="s">
        <v>131</v>
      </c>
      <c r="C10" s="20" t="s">
        <v>389</v>
      </c>
      <c r="D10" s="20" t="s">
        <v>396</v>
      </c>
      <c r="E10" s="20"/>
      <c r="F10" s="20" t="s">
        <v>392</v>
      </c>
      <c r="G10" s="20">
        <v>10</v>
      </c>
      <c r="H10" s="23">
        <f t="shared" si="0"/>
        <v>10</v>
      </c>
    </row>
    <row r="11" spans="1:8">
      <c r="A11" s="21">
        <v>18373173</v>
      </c>
      <c r="B11" s="20" t="s">
        <v>48</v>
      </c>
      <c r="C11" s="22"/>
      <c r="D11" s="22"/>
      <c r="E11" s="22"/>
      <c r="F11" s="22" t="s">
        <v>393</v>
      </c>
      <c r="G11" s="20">
        <v>10</v>
      </c>
      <c r="H11" s="23">
        <f t="shared" si="0"/>
        <v>10</v>
      </c>
    </row>
    <row r="12" spans="1:8">
      <c r="A12" s="19">
        <v>18373204</v>
      </c>
      <c r="B12" s="19" t="s">
        <v>64</v>
      </c>
      <c r="C12" s="19" t="s">
        <v>389</v>
      </c>
      <c r="D12" s="19" t="s">
        <v>396</v>
      </c>
      <c r="E12" s="19"/>
      <c r="F12" s="19" t="s">
        <v>397</v>
      </c>
      <c r="G12" s="19">
        <v>14</v>
      </c>
      <c r="H12" s="23">
        <f t="shared" si="0"/>
        <v>10</v>
      </c>
    </row>
    <row r="13" spans="1:8">
      <c r="A13" s="19">
        <v>18373214</v>
      </c>
      <c r="B13" s="19" t="s">
        <v>45</v>
      </c>
      <c r="C13" s="19" t="s">
        <v>395</v>
      </c>
      <c r="D13" s="19" t="s">
        <v>396</v>
      </c>
      <c r="E13" s="19"/>
      <c r="F13" s="19" t="s">
        <v>397</v>
      </c>
      <c r="G13" s="19">
        <v>12.5</v>
      </c>
      <c r="H13" s="23">
        <f t="shared" si="0"/>
        <v>10</v>
      </c>
    </row>
    <row r="14" spans="1:8">
      <c r="A14" s="19">
        <v>18373249</v>
      </c>
      <c r="B14" s="19" t="s">
        <v>27</v>
      </c>
      <c r="C14" s="19" t="s">
        <v>389</v>
      </c>
      <c r="D14" s="19" t="s">
        <v>396</v>
      </c>
      <c r="E14" s="19"/>
      <c r="F14" s="19" t="s">
        <v>397</v>
      </c>
      <c r="G14" s="19">
        <v>10</v>
      </c>
      <c r="H14" s="23">
        <f t="shared" si="0"/>
        <v>10</v>
      </c>
    </row>
    <row r="15" spans="1:8">
      <c r="A15" s="20">
        <v>18373360</v>
      </c>
      <c r="B15" s="20" t="s">
        <v>22</v>
      </c>
      <c r="C15" s="20" t="s">
        <v>389</v>
      </c>
      <c r="D15" s="20" t="s">
        <v>396</v>
      </c>
      <c r="E15" s="20"/>
      <c r="F15" s="20" t="s">
        <v>392</v>
      </c>
      <c r="G15" s="20">
        <v>10</v>
      </c>
      <c r="H15" s="23">
        <f t="shared" si="0"/>
        <v>10</v>
      </c>
    </row>
    <row r="16" spans="1:8">
      <c r="A16" s="20">
        <v>18373442</v>
      </c>
      <c r="B16" s="20" t="s">
        <v>31</v>
      </c>
      <c r="C16" s="20" t="s">
        <v>389</v>
      </c>
      <c r="D16" s="20" t="s">
        <v>396</v>
      </c>
      <c r="E16" s="20"/>
      <c r="F16" s="20" t="s">
        <v>392</v>
      </c>
      <c r="G16" s="20">
        <v>10</v>
      </c>
      <c r="H16" s="23">
        <f t="shared" si="0"/>
        <v>10</v>
      </c>
    </row>
    <row r="17" spans="1:8">
      <c r="A17" s="20">
        <v>18373482</v>
      </c>
      <c r="B17" s="20" t="s">
        <v>32</v>
      </c>
      <c r="C17" s="20" t="s">
        <v>395</v>
      </c>
      <c r="D17" s="20" t="s">
        <v>396</v>
      </c>
      <c r="E17" s="20"/>
      <c r="F17" s="20" t="s">
        <v>392</v>
      </c>
      <c r="G17" s="20">
        <v>10</v>
      </c>
      <c r="H17" s="23">
        <f t="shared" si="0"/>
        <v>10</v>
      </c>
    </row>
    <row r="18" spans="1:8">
      <c r="A18" s="20">
        <v>18373483</v>
      </c>
      <c r="B18" s="20" t="s">
        <v>119</v>
      </c>
      <c r="C18" s="20" t="s">
        <v>389</v>
      </c>
      <c r="D18" s="20" t="s">
        <v>396</v>
      </c>
      <c r="E18" s="20"/>
      <c r="F18" s="20" t="s">
        <v>392</v>
      </c>
      <c r="G18" s="20">
        <v>10</v>
      </c>
      <c r="H18" s="23">
        <f t="shared" si="0"/>
        <v>10</v>
      </c>
    </row>
    <row r="19" spans="1:8">
      <c r="A19" s="20">
        <v>18373502</v>
      </c>
      <c r="B19" s="20" t="s">
        <v>62</v>
      </c>
      <c r="C19" s="20" t="s">
        <v>389</v>
      </c>
      <c r="D19" s="20" t="s">
        <v>396</v>
      </c>
      <c r="E19" s="20"/>
      <c r="F19" s="20" t="s">
        <v>392</v>
      </c>
      <c r="G19" s="20">
        <v>10</v>
      </c>
      <c r="H19" s="23">
        <f t="shared" si="0"/>
        <v>10</v>
      </c>
    </row>
    <row r="20" spans="1:8">
      <c r="A20" s="20">
        <v>18373531</v>
      </c>
      <c r="B20" s="20" t="s">
        <v>46</v>
      </c>
      <c r="C20" s="20" t="s">
        <v>389</v>
      </c>
      <c r="D20" s="20" t="s">
        <v>396</v>
      </c>
      <c r="E20" s="20"/>
      <c r="F20" s="20" t="s">
        <v>392</v>
      </c>
      <c r="G20" s="20">
        <v>10</v>
      </c>
      <c r="H20" s="23">
        <f t="shared" si="0"/>
        <v>10</v>
      </c>
    </row>
    <row r="21" spans="1:8">
      <c r="A21" s="21">
        <v>18373599</v>
      </c>
      <c r="B21" s="20" t="s">
        <v>17</v>
      </c>
      <c r="C21" s="22"/>
      <c r="D21" s="22"/>
      <c r="E21" s="22"/>
      <c r="F21" s="22" t="s">
        <v>393</v>
      </c>
      <c r="G21" s="20">
        <v>10</v>
      </c>
      <c r="H21" s="23">
        <f t="shared" si="0"/>
        <v>10</v>
      </c>
    </row>
    <row r="22" spans="1:8">
      <c r="A22" s="20">
        <v>18373604</v>
      </c>
      <c r="B22" s="20" t="s">
        <v>142</v>
      </c>
      <c r="C22" s="20" t="s">
        <v>389</v>
      </c>
      <c r="D22" s="20" t="s">
        <v>396</v>
      </c>
      <c r="E22" s="20"/>
      <c r="F22" s="20" t="s">
        <v>392</v>
      </c>
      <c r="G22" s="20">
        <v>10</v>
      </c>
      <c r="H22" s="23">
        <f t="shared" si="0"/>
        <v>10</v>
      </c>
    </row>
    <row r="23" spans="1:8">
      <c r="A23" s="19">
        <v>18373610</v>
      </c>
      <c r="B23" s="19" t="s">
        <v>150</v>
      </c>
      <c r="C23" s="19" t="s">
        <v>389</v>
      </c>
      <c r="D23" s="19" t="s">
        <v>396</v>
      </c>
      <c r="E23" s="19"/>
      <c r="F23" s="19" t="s">
        <v>397</v>
      </c>
      <c r="G23" s="19">
        <v>13</v>
      </c>
      <c r="H23" s="23">
        <f t="shared" si="0"/>
        <v>10</v>
      </c>
    </row>
    <row r="24" spans="1:8">
      <c r="A24" s="20">
        <v>18373692</v>
      </c>
      <c r="B24" s="20" t="s">
        <v>188</v>
      </c>
      <c r="C24" s="20" t="s">
        <v>389</v>
      </c>
      <c r="D24" s="20" t="s">
        <v>396</v>
      </c>
      <c r="E24" s="20"/>
      <c r="F24" s="20" t="s">
        <v>392</v>
      </c>
      <c r="G24" s="20">
        <v>10</v>
      </c>
      <c r="H24" s="23">
        <f t="shared" si="0"/>
        <v>10</v>
      </c>
    </row>
    <row r="25" spans="1:8">
      <c r="A25" s="19">
        <v>18373760</v>
      </c>
      <c r="B25" s="19" t="s">
        <v>214</v>
      </c>
      <c r="C25" s="19" t="s">
        <v>389</v>
      </c>
      <c r="D25" s="19" t="s">
        <v>396</v>
      </c>
      <c r="E25" s="19"/>
      <c r="F25" s="19" t="s">
        <v>397</v>
      </c>
      <c r="G25" s="19">
        <v>13</v>
      </c>
      <c r="H25" s="23">
        <f t="shared" si="0"/>
        <v>10</v>
      </c>
    </row>
    <row r="26" spans="1:8">
      <c r="A26" s="21">
        <v>18373806</v>
      </c>
      <c r="B26" s="20" t="s">
        <v>16</v>
      </c>
      <c r="C26" s="22"/>
      <c r="D26" s="22"/>
      <c r="E26" s="22"/>
      <c r="F26" s="22" t="s">
        <v>393</v>
      </c>
      <c r="G26" s="20">
        <v>10</v>
      </c>
      <c r="H26" s="23">
        <f t="shared" si="0"/>
        <v>10</v>
      </c>
    </row>
    <row r="27" spans="1:8">
      <c r="A27" s="21">
        <v>18373808</v>
      </c>
      <c r="B27" s="20" t="s">
        <v>33</v>
      </c>
      <c r="C27" s="22"/>
      <c r="D27" s="22"/>
      <c r="E27" s="22"/>
      <c r="F27" s="22" t="s">
        <v>393</v>
      </c>
      <c r="G27" s="20">
        <v>10</v>
      </c>
      <c r="H27" s="23">
        <f t="shared" si="0"/>
        <v>10</v>
      </c>
    </row>
    <row r="28" spans="1:8">
      <c r="A28" s="19">
        <v>18374162</v>
      </c>
      <c r="B28" s="19" t="s">
        <v>18</v>
      </c>
      <c r="C28" s="19" t="s">
        <v>389</v>
      </c>
      <c r="D28" s="19" t="s">
        <v>390</v>
      </c>
      <c r="E28" s="19"/>
      <c r="F28" s="19" t="s">
        <v>397</v>
      </c>
      <c r="G28" s="19">
        <v>10</v>
      </c>
      <c r="H28" s="23">
        <f t="shared" si="0"/>
        <v>10</v>
      </c>
    </row>
    <row r="29" spans="1:8">
      <c r="A29" s="20">
        <v>18376059</v>
      </c>
      <c r="B29" s="20" t="s">
        <v>257</v>
      </c>
      <c r="C29" s="20" t="s">
        <v>395</v>
      </c>
      <c r="D29" s="20" t="s">
        <v>390</v>
      </c>
      <c r="E29" s="20"/>
      <c r="F29" s="20" t="s">
        <v>392</v>
      </c>
      <c r="G29" s="20">
        <v>10</v>
      </c>
      <c r="H29" s="23">
        <f t="shared" si="0"/>
        <v>10</v>
      </c>
    </row>
    <row r="30" spans="1:8">
      <c r="A30" s="19">
        <v>18376136</v>
      </c>
      <c r="B30" s="19" t="s">
        <v>19</v>
      </c>
      <c r="C30" s="19" t="s">
        <v>389</v>
      </c>
      <c r="D30" s="19" t="s">
        <v>390</v>
      </c>
      <c r="E30" s="19"/>
      <c r="F30" s="19" t="s">
        <v>397</v>
      </c>
      <c r="G30" s="19">
        <v>13</v>
      </c>
      <c r="H30" s="23">
        <f t="shared" si="0"/>
        <v>10</v>
      </c>
    </row>
    <row r="31" spans="1:8">
      <c r="A31" s="21">
        <v>18376247</v>
      </c>
      <c r="B31" s="20" t="s">
        <v>148</v>
      </c>
      <c r="C31" s="22"/>
      <c r="D31" s="22"/>
      <c r="E31" s="22"/>
      <c r="F31" s="22" t="s">
        <v>393</v>
      </c>
      <c r="G31" s="20">
        <v>10</v>
      </c>
      <c r="H31" s="23">
        <f t="shared" si="0"/>
        <v>10</v>
      </c>
    </row>
    <row r="32" spans="1:8">
      <c r="A32" s="21">
        <v>18376317</v>
      </c>
      <c r="B32" s="20" t="s">
        <v>69</v>
      </c>
      <c r="C32" s="22"/>
      <c r="D32" s="22"/>
      <c r="E32" s="22"/>
      <c r="F32" s="22" t="s">
        <v>393</v>
      </c>
      <c r="G32" s="20">
        <v>10</v>
      </c>
      <c r="H32" s="23">
        <f t="shared" si="0"/>
        <v>10</v>
      </c>
    </row>
    <row r="33" spans="1:8">
      <c r="A33" s="21">
        <v>18376334</v>
      </c>
      <c r="B33" s="20" t="s">
        <v>92</v>
      </c>
      <c r="C33" s="22"/>
      <c r="D33" s="22"/>
      <c r="E33" s="22"/>
      <c r="F33" s="22" t="s">
        <v>393</v>
      </c>
      <c r="G33" s="20">
        <v>10</v>
      </c>
      <c r="H33" s="23">
        <f t="shared" si="0"/>
        <v>10</v>
      </c>
    </row>
    <row r="34" spans="1:8">
      <c r="A34" s="21">
        <v>18377046</v>
      </c>
      <c r="B34" s="20" t="s">
        <v>29</v>
      </c>
      <c r="C34" s="22"/>
      <c r="D34" s="22"/>
      <c r="E34" s="22"/>
      <c r="F34" s="22" t="s">
        <v>393</v>
      </c>
      <c r="G34" s="20">
        <v>10</v>
      </c>
      <c r="H34" s="23">
        <f t="shared" si="0"/>
        <v>10</v>
      </c>
    </row>
    <row r="35" spans="1:8">
      <c r="A35" s="19">
        <v>18377290</v>
      </c>
      <c r="B35" s="19" t="s">
        <v>91</v>
      </c>
      <c r="C35" s="19" t="s">
        <v>395</v>
      </c>
      <c r="D35" s="19" t="s">
        <v>390</v>
      </c>
      <c r="E35" s="19"/>
      <c r="F35" s="19" t="s">
        <v>397</v>
      </c>
      <c r="G35" s="19">
        <v>13</v>
      </c>
      <c r="H35" s="23">
        <f t="shared" si="0"/>
        <v>10</v>
      </c>
    </row>
    <row r="36" spans="1:8">
      <c r="A36" s="21">
        <v>18231169</v>
      </c>
      <c r="B36" s="20" t="s">
        <v>178</v>
      </c>
      <c r="C36" s="22"/>
      <c r="D36" s="22"/>
      <c r="E36" s="22"/>
      <c r="F36" s="22" t="s">
        <v>393</v>
      </c>
      <c r="G36" s="20">
        <v>9.5</v>
      </c>
      <c r="H36" s="23">
        <f t="shared" si="0"/>
        <v>9.5</v>
      </c>
    </row>
    <row r="37" spans="1:8">
      <c r="A37" s="19">
        <v>18231111</v>
      </c>
      <c r="B37" s="19" t="s">
        <v>51</v>
      </c>
      <c r="C37" s="19" t="s">
        <v>389</v>
      </c>
      <c r="D37" s="19" t="s">
        <v>390</v>
      </c>
      <c r="E37" s="19"/>
      <c r="F37" s="19" t="s">
        <v>397</v>
      </c>
      <c r="G37" s="19">
        <v>9</v>
      </c>
      <c r="H37" s="23">
        <f t="shared" si="0"/>
        <v>9</v>
      </c>
    </row>
    <row r="38" spans="1:8">
      <c r="A38" s="19">
        <v>18373212</v>
      </c>
      <c r="B38" s="19" t="s">
        <v>111</v>
      </c>
      <c r="C38" s="19" t="s">
        <v>395</v>
      </c>
      <c r="D38" s="19" t="s">
        <v>396</v>
      </c>
      <c r="E38" s="19"/>
      <c r="F38" s="19" t="s">
        <v>397</v>
      </c>
      <c r="G38" s="19">
        <v>9</v>
      </c>
      <c r="H38" s="23">
        <f t="shared" si="0"/>
        <v>9</v>
      </c>
    </row>
    <row r="39" spans="1:8">
      <c r="A39" s="20">
        <v>18373803</v>
      </c>
      <c r="B39" s="20" t="s">
        <v>58</v>
      </c>
      <c r="C39" s="20" t="s">
        <v>389</v>
      </c>
      <c r="D39" s="20" t="s">
        <v>396</v>
      </c>
      <c r="E39" s="20"/>
      <c r="F39" s="20" t="s">
        <v>392</v>
      </c>
      <c r="G39" s="20">
        <v>9</v>
      </c>
      <c r="H39" s="23">
        <f t="shared" si="0"/>
        <v>9</v>
      </c>
    </row>
    <row r="40" spans="1:8">
      <c r="A40" s="19">
        <v>18375074</v>
      </c>
      <c r="B40" s="19" t="s">
        <v>76</v>
      </c>
      <c r="C40" s="19" t="s">
        <v>389</v>
      </c>
      <c r="D40" s="19" t="s">
        <v>390</v>
      </c>
      <c r="E40" s="19"/>
      <c r="F40" s="19" t="s">
        <v>397</v>
      </c>
      <c r="G40" s="19">
        <v>9</v>
      </c>
      <c r="H40" s="23">
        <f t="shared" si="0"/>
        <v>9</v>
      </c>
    </row>
    <row r="41" spans="1:8">
      <c r="A41" s="21">
        <v>18373330</v>
      </c>
      <c r="B41" s="20" t="s">
        <v>121</v>
      </c>
      <c r="C41" s="22"/>
      <c r="D41" s="22"/>
      <c r="E41" s="22"/>
      <c r="F41" s="22" t="s">
        <v>393</v>
      </c>
      <c r="G41" s="20">
        <v>8.5</v>
      </c>
      <c r="H41" s="23">
        <f t="shared" si="0"/>
        <v>8.5</v>
      </c>
    </row>
    <row r="42" spans="1:8">
      <c r="A42" s="19">
        <v>18373636</v>
      </c>
      <c r="B42" s="19" t="s">
        <v>53</v>
      </c>
      <c r="C42" s="19" t="s">
        <v>389</v>
      </c>
      <c r="D42" s="19" t="s">
        <v>396</v>
      </c>
      <c r="E42" s="19"/>
      <c r="F42" s="19" t="s">
        <v>397</v>
      </c>
      <c r="G42" s="19">
        <v>8.5</v>
      </c>
      <c r="H42" s="23">
        <f t="shared" si="0"/>
        <v>8.5</v>
      </c>
    </row>
    <row r="43" spans="1:8">
      <c r="A43" s="21">
        <v>18373671</v>
      </c>
      <c r="B43" s="20" t="s">
        <v>15</v>
      </c>
      <c r="C43" s="22"/>
      <c r="D43" s="22"/>
      <c r="E43" s="22"/>
      <c r="F43" s="22" t="s">
        <v>393</v>
      </c>
      <c r="G43" s="20">
        <v>8.5</v>
      </c>
      <c r="H43" s="23">
        <f t="shared" si="0"/>
        <v>8.5</v>
      </c>
    </row>
    <row r="44" spans="1:8">
      <c r="A44" s="20">
        <v>18373717</v>
      </c>
      <c r="B44" s="20" t="s">
        <v>28</v>
      </c>
      <c r="C44" s="20" t="s">
        <v>389</v>
      </c>
      <c r="D44" s="20" t="s">
        <v>396</v>
      </c>
      <c r="E44" s="20"/>
      <c r="F44" s="20" t="s">
        <v>398</v>
      </c>
      <c r="G44" s="20">
        <v>8.5</v>
      </c>
      <c r="H44" s="23">
        <f t="shared" si="0"/>
        <v>8.5</v>
      </c>
    </row>
    <row r="45" spans="1:8">
      <c r="A45" s="20">
        <v>18375238</v>
      </c>
      <c r="B45" s="20" t="s">
        <v>78</v>
      </c>
      <c r="C45" s="20" t="s">
        <v>389</v>
      </c>
      <c r="D45" s="20" t="s">
        <v>399</v>
      </c>
      <c r="E45" s="20"/>
      <c r="F45" s="20" t="s">
        <v>400</v>
      </c>
      <c r="G45" s="20">
        <v>8.5</v>
      </c>
      <c r="H45" s="23">
        <f t="shared" si="0"/>
        <v>8.5</v>
      </c>
    </row>
    <row r="46" spans="1:8">
      <c r="A46" s="19">
        <v>18231045</v>
      </c>
      <c r="B46" s="19" t="s">
        <v>101</v>
      </c>
      <c r="C46" s="19" t="s">
        <v>389</v>
      </c>
      <c r="D46" s="19" t="s">
        <v>390</v>
      </c>
      <c r="E46" s="19"/>
      <c r="F46" s="19" t="s">
        <v>397</v>
      </c>
      <c r="G46" s="19">
        <v>8</v>
      </c>
      <c r="H46" s="23">
        <f t="shared" si="0"/>
        <v>8</v>
      </c>
    </row>
    <row r="47" spans="1:8">
      <c r="A47" s="19">
        <v>18231094</v>
      </c>
      <c r="B47" s="19" t="s">
        <v>39</v>
      </c>
      <c r="C47" s="19" t="s">
        <v>389</v>
      </c>
      <c r="D47" s="19" t="s">
        <v>390</v>
      </c>
      <c r="E47" s="19"/>
      <c r="F47" s="19" t="s">
        <v>397</v>
      </c>
      <c r="G47" s="19">
        <v>8</v>
      </c>
      <c r="H47" s="23">
        <f t="shared" si="0"/>
        <v>8</v>
      </c>
    </row>
    <row r="48" spans="1:8">
      <c r="A48" s="19">
        <v>18231174</v>
      </c>
      <c r="B48" s="19" t="s">
        <v>175</v>
      </c>
      <c r="C48" s="19" t="s">
        <v>389</v>
      </c>
      <c r="D48" s="19" t="s">
        <v>390</v>
      </c>
      <c r="E48" s="19"/>
      <c r="F48" s="19" t="s">
        <v>397</v>
      </c>
      <c r="G48" s="19">
        <v>8</v>
      </c>
      <c r="H48" s="23">
        <f t="shared" si="0"/>
        <v>8</v>
      </c>
    </row>
    <row r="49" spans="1:8">
      <c r="A49" s="20">
        <v>18373528</v>
      </c>
      <c r="B49" s="20" t="s">
        <v>96</v>
      </c>
      <c r="C49" s="20" t="s">
        <v>389</v>
      </c>
      <c r="D49" s="20" t="s">
        <v>401</v>
      </c>
      <c r="E49" s="20"/>
      <c r="F49" s="20" t="s">
        <v>400</v>
      </c>
      <c r="G49" s="20">
        <v>8</v>
      </c>
      <c r="H49" s="23">
        <f t="shared" si="0"/>
        <v>8</v>
      </c>
    </row>
    <row r="50" spans="1:8">
      <c r="A50" s="20">
        <v>18373542</v>
      </c>
      <c r="B50" s="20" t="s">
        <v>177</v>
      </c>
      <c r="C50" s="20" t="s">
        <v>389</v>
      </c>
      <c r="D50" s="20" t="s">
        <v>401</v>
      </c>
      <c r="E50" s="20"/>
      <c r="F50" s="20" t="s">
        <v>400</v>
      </c>
      <c r="G50" s="20">
        <v>8</v>
      </c>
      <c r="H50" s="23">
        <f t="shared" si="0"/>
        <v>8</v>
      </c>
    </row>
    <row r="51" spans="1:8">
      <c r="A51" s="20">
        <v>18374165</v>
      </c>
      <c r="B51" s="20" t="s">
        <v>25</v>
      </c>
      <c r="C51" s="20" t="s">
        <v>389</v>
      </c>
      <c r="D51" s="20" t="s">
        <v>399</v>
      </c>
      <c r="E51" s="20"/>
      <c r="F51" s="20" t="s">
        <v>400</v>
      </c>
      <c r="G51" s="20">
        <v>8</v>
      </c>
      <c r="H51" s="23">
        <f t="shared" si="0"/>
        <v>8</v>
      </c>
    </row>
    <row r="52" spans="1:8">
      <c r="A52" s="19">
        <v>18375362</v>
      </c>
      <c r="B52" s="19" t="s">
        <v>65</v>
      </c>
      <c r="C52" s="19" t="s">
        <v>389</v>
      </c>
      <c r="D52" s="19" t="s">
        <v>390</v>
      </c>
      <c r="E52" s="19"/>
      <c r="F52" s="19" t="s">
        <v>397</v>
      </c>
      <c r="G52" s="19">
        <v>8</v>
      </c>
      <c r="H52" s="23">
        <f t="shared" si="0"/>
        <v>8</v>
      </c>
    </row>
    <row r="53" spans="1:8">
      <c r="A53" s="21">
        <v>18231047</v>
      </c>
      <c r="B53" s="20" t="s">
        <v>89</v>
      </c>
      <c r="C53" s="22"/>
      <c r="D53" s="22"/>
      <c r="E53" s="22"/>
      <c r="F53" s="22" t="s">
        <v>393</v>
      </c>
      <c r="G53" s="20">
        <v>7.5</v>
      </c>
      <c r="H53" s="23">
        <f t="shared" si="0"/>
        <v>7.5</v>
      </c>
    </row>
    <row r="54" spans="1:8">
      <c r="A54" s="20">
        <v>18373181</v>
      </c>
      <c r="B54" s="20" t="s">
        <v>68</v>
      </c>
      <c r="C54" s="20" t="s">
        <v>395</v>
      </c>
      <c r="D54" s="20" t="s">
        <v>401</v>
      </c>
      <c r="E54" s="20"/>
      <c r="F54" s="20" t="s">
        <v>400</v>
      </c>
      <c r="G54" s="20">
        <v>7.5</v>
      </c>
      <c r="H54" s="23">
        <f t="shared" si="0"/>
        <v>7.5</v>
      </c>
    </row>
    <row r="55" spans="1:8">
      <c r="A55" s="20">
        <v>18373301</v>
      </c>
      <c r="B55" s="20" t="s">
        <v>156</v>
      </c>
      <c r="C55" s="20" t="s">
        <v>395</v>
      </c>
      <c r="D55" s="20" t="s">
        <v>401</v>
      </c>
      <c r="E55" s="20"/>
      <c r="F55" s="20" t="s">
        <v>400</v>
      </c>
      <c r="G55" s="20">
        <v>7.5</v>
      </c>
      <c r="H55" s="23">
        <f t="shared" si="0"/>
        <v>7.5</v>
      </c>
    </row>
    <row r="56" spans="1:8">
      <c r="A56" s="21">
        <v>18373541</v>
      </c>
      <c r="B56" s="20" t="s">
        <v>125</v>
      </c>
      <c r="C56" s="22"/>
      <c r="D56" s="22"/>
      <c r="E56" s="22"/>
      <c r="F56" s="22" t="s">
        <v>393</v>
      </c>
      <c r="G56" s="20">
        <v>7.5</v>
      </c>
      <c r="H56" s="23">
        <f t="shared" si="0"/>
        <v>7.5</v>
      </c>
    </row>
    <row r="57" spans="1:8">
      <c r="A57" s="21">
        <v>18373580</v>
      </c>
      <c r="B57" s="20" t="s">
        <v>56</v>
      </c>
      <c r="C57" s="22"/>
      <c r="D57" s="22"/>
      <c r="E57" s="22"/>
      <c r="F57" s="22" t="s">
        <v>393</v>
      </c>
      <c r="G57" s="20">
        <v>7.5</v>
      </c>
      <c r="H57" s="23">
        <f t="shared" si="0"/>
        <v>7.5</v>
      </c>
    </row>
    <row r="58" spans="1:8">
      <c r="A58" s="21">
        <v>18377155</v>
      </c>
      <c r="B58" s="20" t="s">
        <v>34</v>
      </c>
      <c r="C58" s="22"/>
      <c r="D58" s="22"/>
      <c r="E58" s="22"/>
      <c r="F58" s="22" t="s">
        <v>393</v>
      </c>
      <c r="G58" s="20">
        <v>7.5</v>
      </c>
      <c r="H58" s="23">
        <f t="shared" si="0"/>
        <v>7.5</v>
      </c>
    </row>
    <row r="59" spans="1:8">
      <c r="A59" s="20">
        <v>17005014</v>
      </c>
      <c r="B59" s="20" t="s">
        <v>153</v>
      </c>
      <c r="C59" s="20" t="s">
        <v>389</v>
      </c>
      <c r="D59" s="20" t="s">
        <v>396</v>
      </c>
      <c r="E59" s="20"/>
      <c r="F59" s="20" t="s">
        <v>392</v>
      </c>
      <c r="G59" s="20">
        <v>7</v>
      </c>
      <c r="H59" s="23">
        <f t="shared" si="0"/>
        <v>7</v>
      </c>
    </row>
    <row r="60" spans="1:8">
      <c r="A60" s="21">
        <v>18231143</v>
      </c>
      <c r="B60" s="20" t="s">
        <v>179</v>
      </c>
      <c r="C60" s="22"/>
      <c r="D60" s="22"/>
      <c r="E60" s="22"/>
      <c r="F60" s="22" t="s">
        <v>393</v>
      </c>
      <c r="G60" s="20">
        <v>7</v>
      </c>
      <c r="H60" s="23">
        <f t="shared" si="0"/>
        <v>7</v>
      </c>
    </row>
    <row r="61" spans="1:8">
      <c r="A61" s="19">
        <v>18231210</v>
      </c>
      <c r="B61" s="19" t="s">
        <v>134</v>
      </c>
      <c r="C61" s="19" t="s">
        <v>389</v>
      </c>
      <c r="D61" s="19" t="s">
        <v>390</v>
      </c>
      <c r="E61" s="19"/>
      <c r="F61" s="19" t="s">
        <v>397</v>
      </c>
      <c r="G61" s="19">
        <v>7</v>
      </c>
      <c r="H61" s="23">
        <f t="shared" si="0"/>
        <v>7</v>
      </c>
    </row>
    <row r="62" spans="1:8">
      <c r="A62" s="20">
        <v>18373028</v>
      </c>
      <c r="B62" s="20" t="s">
        <v>138</v>
      </c>
      <c r="C62" s="20" t="s">
        <v>389</v>
      </c>
      <c r="D62" s="20" t="s">
        <v>401</v>
      </c>
      <c r="E62" s="20"/>
      <c r="F62" s="20" t="s">
        <v>400</v>
      </c>
      <c r="G62" s="20">
        <v>7</v>
      </c>
      <c r="H62" s="23">
        <f t="shared" si="0"/>
        <v>7</v>
      </c>
    </row>
    <row r="63" spans="1:8">
      <c r="A63" s="20">
        <v>18373153</v>
      </c>
      <c r="B63" s="20" t="s">
        <v>151</v>
      </c>
      <c r="C63" s="20" t="s">
        <v>395</v>
      </c>
      <c r="D63" s="20" t="s">
        <v>396</v>
      </c>
      <c r="E63" s="20"/>
      <c r="F63" s="20" t="s">
        <v>392</v>
      </c>
      <c r="G63" s="20">
        <v>7</v>
      </c>
      <c r="H63" s="23">
        <f t="shared" si="0"/>
        <v>7</v>
      </c>
    </row>
    <row r="64" spans="1:8">
      <c r="A64" s="19">
        <v>18373205</v>
      </c>
      <c r="B64" s="19" t="s">
        <v>40</v>
      </c>
      <c r="C64" s="19" t="s">
        <v>389</v>
      </c>
      <c r="D64" s="19" t="s">
        <v>396</v>
      </c>
      <c r="E64" s="19"/>
      <c r="F64" s="19" t="s">
        <v>397</v>
      </c>
      <c r="G64" s="19">
        <v>7</v>
      </c>
      <c r="H64" s="23">
        <f t="shared" si="0"/>
        <v>7</v>
      </c>
    </row>
    <row r="65" spans="1:8">
      <c r="A65" s="20">
        <v>18373466</v>
      </c>
      <c r="B65" s="20" t="s">
        <v>289</v>
      </c>
      <c r="C65" s="20" t="s">
        <v>389</v>
      </c>
      <c r="D65" s="20" t="s">
        <v>396</v>
      </c>
      <c r="E65" s="20"/>
      <c r="F65" s="20" t="s">
        <v>392</v>
      </c>
      <c r="G65" s="20">
        <v>7</v>
      </c>
      <c r="H65" s="23">
        <f t="shared" si="0"/>
        <v>7</v>
      </c>
    </row>
    <row r="66" spans="1:8">
      <c r="A66" s="20">
        <v>18373494</v>
      </c>
      <c r="B66" s="20" t="s">
        <v>21</v>
      </c>
      <c r="C66" s="20" t="s">
        <v>389</v>
      </c>
      <c r="D66" s="20" t="s">
        <v>396</v>
      </c>
      <c r="E66" s="20"/>
      <c r="F66" s="20" t="s">
        <v>392</v>
      </c>
      <c r="G66" s="20">
        <v>7</v>
      </c>
      <c r="H66" s="23">
        <f t="shared" ref="H66:H129" si="1">MIN(G66,10)</f>
        <v>7</v>
      </c>
    </row>
    <row r="67" spans="1:8">
      <c r="A67" s="20">
        <v>18373597</v>
      </c>
      <c r="B67" s="20" t="s">
        <v>106</v>
      </c>
      <c r="C67" s="20" t="s">
        <v>395</v>
      </c>
      <c r="D67" s="20" t="s">
        <v>401</v>
      </c>
      <c r="E67" s="20"/>
      <c r="F67" s="20" t="s">
        <v>400</v>
      </c>
      <c r="G67" s="20">
        <v>7</v>
      </c>
      <c r="H67" s="23">
        <f t="shared" si="1"/>
        <v>7</v>
      </c>
    </row>
    <row r="68" spans="1:8">
      <c r="A68" s="20">
        <v>18231217</v>
      </c>
      <c r="B68" s="20" t="s">
        <v>84</v>
      </c>
      <c r="C68" s="20" t="s">
        <v>389</v>
      </c>
      <c r="D68" s="20" t="s">
        <v>399</v>
      </c>
      <c r="E68" s="20"/>
      <c r="F68" s="20" t="s">
        <v>400</v>
      </c>
      <c r="G68" s="20">
        <v>6.5</v>
      </c>
      <c r="H68" s="23">
        <f t="shared" si="1"/>
        <v>6.5</v>
      </c>
    </row>
    <row r="69" spans="1:8">
      <c r="A69" s="20">
        <v>18373336</v>
      </c>
      <c r="B69" s="20" t="s">
        <v>170</v>
      </c>
      <c r="C69" s="20" t="s">
        <v>389</v>
      </c>
      <c r="D69" s="20" t="s">
        <v>401</v>
      </c>
      <c r="E69" s="20"/>
      <c r="F69" s="20" t="s">
        <v>400</v>
      </c>
      <c r="G69" s="20">
        <v>6.5</v>
      </c>
      <c r="H69" s="23">
        <f t="shared" si="1"/>
        <v>6.5</v>
      </c>
    </row>
    <row r="70" spans="1:8">
      <c r="A70" s="21">
        <v>18373444</v>
      </c>
      <c r="B70" s="20" t="s">
        <v>57</v>
      </c>
      <c r="C70" s="22"/>
      <c r="D70" s="22"/>
      <c r="E70" s="22"/>
      <c r="F70" s="22" t="s">
        <v>393</v>
      </c>
      <c r="G70" s="20">
        <v>6.5</v>
      </c>
      <c r="H70" s="23">
        <f t="shared" si="1"/>
        <v>6.5</v>
      </c>
    </row>
    <row r="71" spans="1:8">
      <c r="A71" s="20">
        <v>18373463</v>
      </c>
      <c r="B71" s="20" t="s">
        <v>87</v>
      </c>
      <c r="C71" s="20" t="s">
        <v>389</v>
      </c>
      <c r="D71" s="20" t="s">
        <v>401</v>
      </c>
      <c r="E71" s="20"/>
      <c r="F71" s="20" t="s">
        <v>400</v>
      </c>
      <c r="G71" s="20">
        <v>6.5</v>
      </c>
      <c r="H71" s="23">
        <f t="shared" si="1"/>
        <v>6.5</v>
      </c>
    </row>
    <row r="72" spans="1:8">
      <c r="A72" s="21">
        <v>18373625</v>
      </c>
      <c r="B72" s="20" t="s">
        <v>59</v>
      </c>
      <c r="C72" s="22"/>
      <c r="D72" s="22"/>
      <c r="E72" s="22"/>
      <c r="F72" s="22" t="s">
        <v>393</v>
      </c>
      <c r="G72" s="20">
        <v>6.5</v>
      </c>
      <c r="H72" s="23">
        <f t="shared" si="1"/>
        <v>6.5</v>
      </c>
    </row>
    <row r="73" spans="1:8">
      <c r="A73" s="20">
        <v>18373686</v>
      </c>
      <c r="B73" s="20" t="s">
        <v>182</v>
      </c>
      <c r="C73" s="20" t="s">
        <v>389</v>
      </c>
      <c r="D73" s="20" t="s">
        <v>401</v>
      </c>
      <c r="E73" s="20"/>
      <c r="F73" s="20" t="s">
        <v>400</v>
      </c>
      <c r="G73" s="20">
        <v>6.5</v>
      </c>
      <c r="H73" s="23">
        <f t="shared" si="1"/>
        <v>6.5</v>
      </c>
    </row>
    <row r="74" spans="1:8">
      <c r="A74" s="20">
        <v>18374472</v>
      </c>
      <c r="B74" s="20" t="s">
        <v>44</v>
      </c>
      <c r="C74" s="20" t="s">
        <v>389</v>
      </c>
      <c r="D74" s="20" t="s">
        <v>390</v>
      </c>
      <c r="E74" s="20"/>
      <c r="F74" s="20" t="s">
        <v>398</v>
      </c>
      <c r="G74" s="20">
        <v>6.5</v>
      </c>
      <c r="H74" s="23">
        <f t="shared" si="1"/>
        <v>6.5</v>
      </c>
    </row>
    <row r="75" spans="1:8">
      <c r="A75" s="20">
        <v>18377347</v>
      </c>
      <c r="B75" s="20" t="s">
        <v>47</v>
      </c>
      <c r="C75" s="20" t="s">
        <v>395</v>
      </c>
      <c r="D75" s="20" t="s">
        <v>399</v>
      </c>
      <c r="E75" s="20"/>
      <c r="F75" s="20" t="s">
        <v>400</v>
      </c>
      <c r="G75" s="20">
        <v>6.5</v>
      </c>
      <c r="H75" s="23">
        <f t="shared" si="1"/>
        <v>6.5</v>
      </c>
    </row>
    <row r="76" spans="1:8">
      <c r="A76" s="20">
        <v>18231122</v>
      </c>
      <c r="B76" s="20" t="s">
        <v>50</v>
      </c>
      <c r="C76" s="20" t="s">
        <v>389</v>
      </c>
      <c r="D76" s="20" t="s">
        <v>399</v>
      </c>
      <c r="E76" s="20"/>
      <c r="F76" s="20" t="s">
        <v>400</v>
      </c>
      <c r="G76" s="20">
        <v>6</v>
      </c>
      <c r="H76" s="23">
        <f t="shared" si="1"/>
        <v>6</v>
      </c>
    </row>
    <row r="77" spans="1:8">
      <c r="A77" s="20">
        <v>18373148</v>
      </c>
      <c r="B77" s="20" t="s">
        <v>230</v>
      </c>
      <c r="C77" s="20" t="s">
        <v>389</v>
      </c>
      <c r="D77" s="20" t="s">
        <v>401</v>
      </c>
      <c r="E77" s="20"/>
      <c r="F77" s="20" t="s">
        <v>400</v>
      </c>
      <c r="G77" s="20">
        <v>6</v>
      </c>
      <c r="H77" s="23">
        <f t="shared" si="1"/>
        <v>6</v>
      </c>
    </row>
    <row r="78" spans="1:8">
      <c r="A78" s="19">
        <v>18373631</v>
      </c>
      <c r="B78" s="19" t="s">
        <v>105</v>
      </c>
      <c r="C78" s="19" t="s">
        <v>389</v>
      </c>
      <c r="D78" s="19" t="s">
        <v>396</v>
      </c>
      <c r="E78" s="19"/>
      <c r="F78" s="19" t="s">
        <v>397</v>
      </c>
      <c r="G78" s="19">
        <v>6</v>
      </c>
      <c r="H78" s="23">
        <f t="shared" si="1"/>
        <v>6</v>
      </c>
    </row>
    <row r="79" spans="1:8">
      <c r="A79" s="20">
        <v>18373707</v>
      </c>
      <c r="B79" s="20" t="s">
        <v>166</v>
      </c>
      <c r="C79" s="20" t="s">
        <v>389</v>
      </c>
      <c r="D79" s="20" t="s">
        <v>396</v>
      </c>
      <c r="E79" s="20"/>
      <c r="F79" s="20" t="s">
        <v>392</v>
      </c>
      <c r="G79" s="20">
        <v>6</v>
      </c>
      <c r="H79" s="23">
        <f t="shared" si="1"/>
        <v>6</v>
      </c>
    </row>
    <row r="80" spans="1:8">
      <c r="A80" s="20">
        <v>18373814</v>
      </c>
      <c r="B80" s="20" t="s">
        <v>102</v>
      </c>
      <c r="C80" s="20" t="s">
        <v>389</v>
      </c>
      <c r="D80" s="20" t="s">
        <v>396</v>
      </c>
      <c r="E80" s="20"/>
      <c r="F80" s="20" t="s">
        <v>392</v>
      </c>
      <c r="G80" s="20">
        <v>6</v>
      </c>
      <c r="H80" s="23">
        <f t="shared" si="1"/>
        <v>6</v>
      </c>
    </row>
    <row r="81" spans="1:8">
      <c r="A81" s="20">
        <v>18373821</v>
      </c>
      <c r="B81" s="20" t="s">
        <v>24</v>
      </c>
      <c r="C81" s="20" t="s">
        <v>389</v>
      </c>
      <c r="D81" s="20" t="s">
        <v>396</v>
      </c>
      <c r="E81" s="20"/>
      <c r="F81" s="20" t="s">
        <v>392</v>
      </c>
      <c r="G81" s="20">
        <v>6</v>
      </c>
      <c r="H81" s="23">
        <f t="shared" si="1"/>
        <v>6</v>
      </c>
    </row>
    <row r="82" spans="1:8">
      <c r="A82" s="21">
        <v>17375205</v>
      </c>
      <c r="B82" s="20" t="s">
        <v>90</v>
      </c>
      <c r="C82" s="22"/>
      <c r="D82" s="22"/>
      <c r="E82" s="22"/>
      <c r="F82" s="22" t="s">
        <v>393</v>
      </c>
      <c r="G82" s="20">
        <v>5.5</v>
      </c>
      <c r="H82" s="23">
        <f t="shared" si="1"/>
        <v>5.5</v>
      </c>
    </row>
    <row r="83" spans="1:8">
      <c r="A83" s="19">
        <v>18373248</v>
      </c>
      <c r="B83" s="19" t="s">
        <v>23</v>
      </c>
      <c r="C83" s="19" t="s">
        <v>389</v>
      </c>
      <c r="D83" s="19" t="s">
        <v>396</v>
      </c>
      <c r="E83" s="19"/>
      <c r="F83" s="19" t="s">
        <v>397</v>
      </c>
      <c r="G83" s="19">
        <v>5.5</v>
      </c>
      <c r="H83" s="23">
        <f t="shared" si="1"/>
        <v>5.5</v>
      </c>
    </row>
    <row r="84" spans="1:8">
      <c r="A84" s="20">
        <v>18373317</v>
      </c>
      <c r="B84" s="20" t="s">
        <v>83</v>
      </c>
      <c r="C84" s="20" t="s">
        <v>389</v>
      </c>
      <c r="D84" s="20" t="s">
        <v>401</v>
      </c>
      <c r="E84" s="20"/>
      <c r="F84" s="20" t="s">
        <v>400</v>
      </c>
      <c r="G84" s="20">
        <v>5.5</v>
      </c>
      <c r="H84" s="23">
        <f t="shared" si="1"/>
        <v>5.5</v>
      </c>
    </row>
    <row r="85" spans="1:8">
      <c r="A85" s="20">
        <v>17005023</v>
      </c>
      <c r="B85" s="20" t="s">
        <v>244</v>
      </c>
      <c r="C85" s="20" t="s">
        <v>389</v>
      </c>
      <c r="D85" s="20" t="s">
        <v>396</v>
      </c>
      <c r="E85" s="20"/>
      <c r="F85" s="20" t="s">
        <v>392</v>
      </c>
      <c r="G85" s="20">
        <v>5</v>
      </c>
      <c r="H85" s="23">
        <f t="shared" si="1"/>
        <v>5</v>
      </c>
    </row>
    <row r="86" spans="1:8">
      <c r="A86" s="20">
        <v>17377017</v>
      </c>
      <c r="B86" s="20" t="s">
        <v>85</v>
      </c>
      <c r="C86" s="20" t="s">
        <v>389</v>
      </c>
      <c r="D86" s="20" t="s">
        <v>396</v>
      </c>
      <c r="E86" s="20"/>
      <c r="F86" s="20" t="s">
        <v>398</v>
      </c>
      <c r="G86" s="20">
        <v>5</v>
      </c>
      <c r="H86" s="23">
        <f t="shared" si="1"/>
        <v>5</v>
      </c>
    </row>
    <row r="87" spans="1:8">
      <c r="A87" s="20">
        <v>18231002</v>
      </c>
      <c r="B87" s="20" t="s">
        <v>206</v>
      </c>
      <c r="C87" s="20" t="s">
        <v>395</v>
      </c>
      <c r="D87" s="20" t="s">
        <v>390</v>
      </c>
      <c r="E87" s="20"/>
      <c r="F87" s="20" t="s">
        <v>392</v>
      </c>
      <c r="G87" s="20">
        <v>5</v>
      </c>
      <c r="H87" s="23">
        <f t="shared" si="1"/>
        <v>5</v>
      </c>
    </row>
    <row r="88" spans="1:8">
      <c r="A88" s="19">
        <v>18231078</v>
      </c>
      <c r="B88" s="19" t="s">
        <v>66</v>
      </c>
      <c r="C88" s="19" t="s">
        <v>395</v>
      </c>
      <c r="D88" s="19" t="s">
        <v>390</v>
      </c>
      <c r="E88" s="19"/>
      <c r="F88" s="19" t="s">
        <v>397</v>
      </c>
      <c r="G88" s="19">
        <v>5</v>
      </c>
      <c r="H88" s="23">
        <f t="shared" si="1"/>
        <v>5</v>
      </c>
    </row>
    <row r="89" spans="1:8">
      <c r="A89" s="21">
        <v>18231194</v>
      </c>
      <c r="B89" s="20" t="s">
        <v>252</v>
      </c>
      <c r="C89" s="22"/>
      <c r="D89" s="22"/>
      <c r="E89" s="22"/>
      <c r="F89" s="22" t="s">
        <v>393</v>
      </c>
      <c r="G89" s="20">
        <v>5</v>
      </c>
      <c r="H89" s="23">
        <f t="shared" si="1"/>
        <v>5</v>
      </c>
    </row>
    <row r="90" spans="1:8">
      <c r="A90" s="20">
        <v>18231208</v>
      </c>
      <c r="B90" s="20" t="s">
        <v>184</v>
      </c>
      <c r="C90" s="20" t="s">
        <v>389</v>
      </c>
      <c r="D90" s="20" t="s">
        <v>390</v>
      </c>
      <c r="E90" s="20"/>
      <c r="F90" s="20" t="s">
        <v>392</v>
      </c>
      <c r="G90" s="20">
        <v>5</v>
      </c>
      <c r="H90" s="23">
        <f t="shared" si="1"/>
        <v>5</v>
      </c>
    </row>
    <row r="91" spans="1:8">
      <c r="A91" s="20">
        <v>18373086</v>
      </c>
      <c r="B91" s="20" t="s">
        <v>116</v>
      </c>
      <c r="C91" s="20" t="s">
        <v>389</v>
      </c>
      <c r="D91" s="20" t="s">
        <v>396</v>
      </c>
      <c r="E91" s="20"/>
      <c r="F91" s="20" t="s">
        <v>398</v>
      </c>
      <c r="G91" s="20">
        <v>5</v>
      </c>
      <c r="H91" s="23">
        <f t="shared" si="1"/>
        <v>5</v>
      </c>
    </row>
    <row r="92" spans="1:8">
      <c r="A92" s="20">
        <v>18373110</v>
      </c>
      <c r="B92" s="20" t="s">
        <v>215</v>
      </c>
      <c r="C92" s="20" t="s">
        <v>389</v>
      </c>
      <c r="D92" s="20" t="s">
        <v>396</v>
      </c>
      <c r="E92" s="20"/>
      <c r="F92" s="20" t="s">
        <v>392</v>
      </c>
      <c r="G92" s="20">
        <v>5</v>
      </c>
      <c r="H92" s="23">
        <f t="shared" si="1"/>
        <v>5</v>
      </c>
    </row>
    <row r="93" spans="1:8">
      <c r="A93" s="20">
        <v>18373146</v>
      </c>
      <c r="B93" s="20" t="s">
        <v>159</v>
      </c>
      <c r="C93" s="20" t="s">
        <v>389</v>
      </c>
      <c r="D93" s="20" t="s">
        <v>396</v>
      </c>
      <c r="E93" s="20"/>
      <c r="F93" s="20" t="s">
        <v>392</v>
      </c>
      <c r="G93" s="20">
        <v>5</v>
      </c>
      <c r="H93" s="23">
        <f t="shared" si="1"/>
        <v>5</v>
      </c>
    </row>
    <row r="94" spans="1:8">
      <c r="A94" s="20">
        <v>18373161</v>
      </c>
      <c r="B94" s="20" t="s">
        <v>98</v>
      </c>
      <c r="C94" s="20" t="s">
        <v>389</v>
      </c>
      <c r="D94" s="20" t="s">
        <v>396</v>
      </c>
      <c r="E94" s="20"/>
      <c r="F94" s="20" t="s">
        <v>398</v>
      </c>
      <c r="G94" s="20">
        <v>5</v>
      </c>
      <c r="H94" s="23">
        <f t="shared" si="1"/>
        <v>5</v>
      </c>
    </row>
    <row r="95" spans="1:8">
      <c r="A95" s="20">
        <v>18373184</v>
      </c>
      <c r="B95" s="20" t="s">
        <v>49</v>
      </c>
      <c r="C95" s="20" t="s">
        <v>395</v>
      </c>
      <c r="D95" s="20" t="s">
        <v>401</v>
      </c>
      <c r="E95" s="20"/>
      <c r="F95" s="20" t="s">
        <v>400</v>
      </c>
      <c r="G95" s="20">
        <v>5</v>
      </c>
      <c r="H95" s="23">
        <f t="shared" si="1"/>
        <v>5</v>
      </c>
    </row>
    <row r="96" spans="1:8">
      <c r="A96" s="20">
        <v>18373310</v>
      </c>
      <c r="B96" s="20" t="s">
        <v>74</v>
      </c>
      <c r="C96" s="20" t="s">
        <v>389</v>
      </c>
      <c r="D96" s="20" t="s">
        <v>396</v>
      </c>
      <c r="E96" s="20"/>
      <c r="F96" s="20" t="s">
        <v>398</v>
      </c>
      <c r="G96" s="20">
        <v>5</v>
      </c>
      <c r="H96" s="23">
        <f t="shared" si="1"/>
        <v>5</v>
      </c>
    </row>
    <row r="97" spans="1:8">
      <c r="A97" s="20">
        <v>18373388</v>
      </c>
      <c r="B97" s="20" t="s">
        <v>260</v>
      </c>
      <c r="C97" s="20" t="s">
        <v>389</v>
      </c>
      <c r="D97" s="20" t="s">
        <v>396</v>
      </c>
      <c r="E97" s="20"/>
      <c r="F97" s="20" t="s">
        <v>398</v>
      </c>
      <c r="G97" s="20">
        <v>5</v>
      </c>
      <c r="H97" s="23">
        <f t="shared" si="1"/>
        <v>5</v>
      </c>
    </row>
    <row r="98" spans="1:8">
      <c r="A98" s="20">
        <v>18373391</v>
      </c>
      <c r="B98" s="20" t="s">
        <v>167</v>
      </c>
      <c r="C98" s="20" t="s">
        <v>395</v>
      </c>
      <c r="D98" s="20" t="s">
        <v>401</v>
      </c>
      <c r="E98" s="20"/>
      <c r="F98" s="20" t="s">
        <v>400</v>
      </c>
      <c r="G98" s="20">
        <v>5</v>
      </c>
      <c r="H98" s="23">
        <f t="shared" si="1"/>
        <v>5</v>
      </c>
    </row>
    <row r="99" spans="1:8">
      <c r="A99" s="20">
        <v>18373488</v>
      </c>
      <c r="B99" s="20" t="s">
        <v>88</v>
      </c>
      <c r="C99" s="20" t="s">
        <v>389</v>
      </c>
      <c r="D99" s="20" t="s">
        <v>401</v>
      </c>
      <c r="E99" s="20"/>
      <c r="F99" s="20" t="s">
        <v>400</v>
      </c>
      <c r="G99" s="20">
        <v>5</v>
      </c>
      <c r="H99" s="23">
        <f t="shared" si="1"/>
        <v>5</v>
      </c>
    </row>
    <row r="100" spans="1:8">
      <c r="A100" s="20">
        <v>18373563</v>
      </c>
      <c r="B100" s="20" t="s">
        <v>70</v>
      </c>
      <c r="C100" s="20" t="s">
        <v>389</v>
      </c>
      <c r="D100" s="20" t="s">
        <v>401</v>
      </c>
      <c r="E100" s="20"/>
      <c r="F100" s="20" t="s">
        <v>400</v>
      </c>
      <c r="G100" s="20">
        <v>5</v>
      </c>
      <c r="H100" s="23">
        <f t="shared" si="1"/>
        <v>5</v>
      </c>
    </row>
    <row r="101" spans="1:8">
      <c r="A101" s="20">
        <v>18375166</v>
      </c>
      <c r="B101" s="20" t="s">
        <v>129</v>
      </c>
      <c r="C101" s="20" t="s">
        <v>389</v>
      </c>
      <c r="D101" s="20" t="s">
        <v>390</v>
      </c>
      <c r="E101" s="20"/>
      <c r="F101" s="20" t="s">
        <v>392</v>
      </c>
      <c r="G101" s="20">
        <v>5</v>
      </c>
      <c r="H101" s="23">
        <f t="shared" si="1"/>
        <v>5</v>
      </c>
    </row>
    <row r="102" spans="1:8">
      <c r="A102" s="20">
        <v>18373050</v>
      </c>
      <c r="B102" s="20" t="s">
        <v>42</v>
      </c>
      <c r="C102" s="20" t="s">
        <v>389</v>
      </c>
      <c r="D102" s="20" t="s">
        <v>401</v>
      </c>
      <c r="E102" s="20"/>
      <c r="F102" s="20" t="s">
        <v>400</v>
      </c>
      <c r="G102" s="20">
        <v>4.5</v>
      </c>
      <c r="H102" s="23">
        <f t="shared" si="1"/>
        <v>4.5</v>
      </c>
    </row>
    <row r="103" spans="1:8">
      <c r="A103" s="20">
        <v>18373187</v>
      </c>
      <c r="B103" s="20" t="s">
        <v>133</v>
      </c>
      <c r="C103" s="20" t="s">
        <v>389</v>
      </c>
      <c r="D103" s="20" t="s">
        <v>401</v>
      </c>
      <c r="E103" s="20"/>
      <c r="F103" s="20" t="s">
        <v>400</v>
      </c>
      <c r="G103" s="20">
        <v>4.5</v>
      </c>
      <c r="H103" s="23">
        <f t="shared" si="1"/>
        <v>4.5</v>
      </c>
    </row>
    <row r="104" spans="1:8">
      <c r="A104" s="20">
        <v>18231011</v>
      </c>
      <c r="B104" s="20" t="s">
        <v>194</v>
      </c>
      <c r="C104" s="20" t="s">
        <v>389</v>
      </c>
      <c r="D104" s="20" t="s">
        <v>390</v>
      </c>
      <c r="E104" s="20"/>
      <c r="F104" s="20" t="s">
        <v>392</v>
      </c>
      <c r="G104" s="20">
        <v>4</v>
      </c>
      <c r="H104" s="23">
        <f t="shared" si="1"/>
        <v>4</v>
      </c>
    </row>
    <row r="105" spans="1:8">
      <c r="A105" s="19">
        <v>18231213</v>
      </c>
      <c r="B105" s="19" t="s">
        <v>117</v>
      </c>
      <c r="C105" s="19" t="s">
        <v>389</v>
      </c>
      <c r="D105" s="19" t="s">
        <v>390</v>
      </c>
      <c r="E105" s="19"/>
      <c r="F105" s="19" t="s">
        <v>397</v>
      </c>
      <c r="G105" s="19">
        <v>4</v>
      </c>
      <c r="H105" s="23">
        <f t="shared" si="1"/>
        <v>4</v>
      </c>
    </row>
    <row r="106" spans="1:8">
      <c r="A106" s="20">
        <v>18373235</v>
      </c>
      <c r="B106" s="20" t="s">
        <v>73</v>
      </c>
      <c r="C106" s="20" t="s">
        <v>389</v>
      </c>
      <c r="D106" s="20" t="s">
        <v>396</v>
      </c>
      <c r="E106" s="20"/>
      <c r="F106" s="20" t="s">
        <v>392</v>
      </c>
      <c r="G106" s="20">
        <v>4</v>
      </c>
      <c r="H106" s="23">
        <f t="shared" si="1"/>
        <v>4</v>
      </c>
    </row>
    <row r="107" spans="1:8">
      <c r="A107" s="20">
        <v>18231085</v>
      </c>
      <c r="B107" s="20" t="s">
        <v>213</v>
      </c>
      <c r="C107" s="20" t="s">
        <v>389</v>
      </c>
      <c r="D107" s="20" t="s">
        <v>390</v>
      </c>
      <c r="E107" s="20"/>
      <c r="F107" s="20" t="s">
        <v>398</v>
      </c>
      <c r="G107" s="20">
        <v>3.5</v>
      </c>
      <c r="H107" s="23">
        <f t="shared" si="1"/>
        <v>3.5</v>
      </c>
    </row>
    <row r="108" spans="1:8">
      <c r="A108" s="20">
        <v>18373109</v>
      </c>
      <c r="B108" s="20" t="s">
        <v>36</v>
      </c>
      <c r="C108" s="20" t="s">
        <v>389</v>
      </c>
      <c r="D108" s="20" t="s">
        <v>396</v>
      </c>
      <c r="E108" s="20"/>
      <c r="F108" s="20" t="s">
        <v>398</v>
      </c>
      <c r="G108" s="20">
        <v>3.5</v>
      </c>
      <c r="H108" s="23">
        <f t="shared" si="1"/>
        <v>3.5</v>
      </c>
    </row>
    <row r="109" spans="1:8">
      <c r="A109" s="20">
        <v>18373293</v>
      </c>
      <c r="B109" s="20" t="s">
        <v>35</v>
      </c>
      <c r="C109" s="20" t="s">
        <v>389</v>
      </c>
      <c r="D109" s="20" t="s">
        <v>396</v>
      </c>
      <c r="E109" s="20"/>
      <c r="F109" s="20" t="s">
        <v>398</v>
      </c>
      <c r="G109" s="20">
        <v>3.5</v>
      </c>
      <c r="H109" s="23">
        <f t="shared" si="1"/>
        <v>3.5</v>
      </c>
    </row>
    <row r="110" spans="1:8">
      <c r="A110" s="20">
        <v>18231036</v>
      </c>
      <c r="B110" s="20" t="s">
        <v>316</v>
      </c>
      <c r="C110" s="20" t="s">
        <v>389</v>
      </c>
      <c r="D110" s="20" t="s">
        <v>390</v>
      </c>
      <c r="E110" s="20"/>
      <c r="F110" s="20" t="s">
        <v>392</v>
      </c>
      <c r="G110" s="20">
        <v>3</v>
      </c>
      <c r="H110" s="23">
        <f t="shared" si="1"/>
        <v>3</v>
      </c>
    </row>
    <row r="111" spans="1:8">
      <c r="A111" s="20">
        <v>18231041</v>
      </c>
      <c r="B111" s="20" t="s">
        <v>163</v>
      </c>
      <c r="C111" s="20" t="s">
        <v>395</v>
      </c>
      <c r="D111" s="20" t="s">
        <v>390</v>
      </c>
      <c r="E111" s="20"/>
      <c r="F111" s="20" t="s">
        <v>392</v>
      </c>
      <c r="G111" s="20">
        <v>3</v>
      </c>
      <c r="H111" s="23">
        <f t="shared" si="1"/>
        <v>3</v>
      </c>
    </row>
    <row r="112" spans="1:8">
      <c r="A112" s="20">
        <v>18231051</v>
      </c>
      <c r="B112" s="20" t="s">
        <v>43</v>
      </c>
      <c r="C112" s="20" t="s">
        <v>389</v>
      </c>
      <c r="D112" s="20" t="s">
        <v>390</v>
      </c>
      <c r="E112" s="20"/>
      <c r="F112" s="20" t="s">
        <v>398</v>
      </c>
      <c r="G112" s="20">
        <v>3</v>
      </c>
      <c r="H112" s="23">
        <f t="shared" si="1"/>
        <v>3</v>
      </c>
    </row>
    <row r="113" spans="1:8">
      <c r="A113" s="20">
        <v>18231115</v>
      </c>
      <c r="B113" s="20" t="s">
        <v>63</v>
      </c>
      <c r="C113" s="20" t="s">
        <v>395</v>
      </c>
      <c r="D113" s="20" t="s">
        <v>390</v>
      </c>
      <c r="E113" s="20"/>
      <c r="F113" s="20" t="s">
        <v>398</v>
      </c>
      <c r="G113" s="20">
        <v>3</v>
      </c>
      <c r="H113" s="23">
        <f t="shared" si="1"/>
        <v>3</v>
      </c>
    </row>
    <row r="114" spans="1:8">
      <c r="A114" s="19">
        <v>18373018</v>
      </c>
      <c r="B114" s="19" t="s">
        <v>271</v>
      </c>
      <c r="C114" s="19" t="s">
        <v>389</v>
      </c>
      <c r="D114" s="19" t="s">
        <v>396</v>
      </c>
      <c r="E114" s="19"/>
      <c r="F114" s="19" t="s">
        <v>397</v>
      </c>
      <c r="G114" s="19">
        <v>3</v>
      </c>
      <c r="H114" s="23">
        <f t="shared" si="1"/>
        <v>3</v>
      </c>
    </row>
    <row r="115" spans="1:8">
      <c r="A115" s="19">
        <v>18373049</v>
      </c>
      <c r="B115" s="19" t="s">
        <v>211</v>
      </c>
      <c r="C115" s="19" t="s">
        <v>389</v>
      </c>
      <c r="D115" s="19" t="s">
        <v>396</v>
      </c>
      <c r="E115" s="19"/>
      <c r="F115" s="19" t="s">
        <v>397</v>
      </c>
      <c r="G115" s="19">
        <v>3</v>
      </c>
      <c r="H115" s="23">
        <f t="shared" si="1"/>
        <v>3</v>
      </c>
    </row>
    <row r="116" spans="1:8">
      <c r="A116" s="19">
        <v>18373163</v>
      </c>
      <c r="B116" s="19" t="s">
        <v>104</v>
      </c>
      <c r="C116" s="19" t="s">
        <v>389</v>
      </c>
      <c r="D116" s="19" t="s">
        <v>396</v>
      </c>
      <c r="E116" s="19"/>
      <c r="F116" s="19" t="s">
        <v>397</v>
      </c>
      <c r="G116" s="19">
        <v>3</v>
      </c>
      <c r="H116" s="23">
        <f t="shared" si="1"/>
        <v>3</v>
      </c>
    </row>
    <row r="117" spans="1:8">
      <c r="A117" s="20">
        <v>18373515</v>
      </c>
      <c r="B117" s="20" t="s">
        <v>112</v>
      </c>
      <c r="C117" s="20" t="s">
        <v>389</v>
      </c>
      <c r="D117" s="20" t="s">
        <v>401</v>
      </c>
      <c r="E117" s="20"/>
      <c r="F117" s="20" t="s">
        <v>400</v>
      </c>
      <c r="G117" s="20">
        <v>3</v>
      </c>
      <c r="H117" s="23">
        <f t="shared" si="1"/>
        <v>3</v>
      </c>
    </row>
    <row r="118" spans="1:8">
      <c r="A118" s="20">
        <v>18373546</v>
      </c>
      <c r="B118" s="20" t="s">
        <v>120</v>
      </c>
      <c r="C118" s="20" t="s">
        <v>389</v>
      </c>
      <c r="D118" s="20" t="s">
        <v>396</v>
      </c>
      <c r="E118" s="20"/>
      <c r="F118" s="20" t="s">
        <v>398</v>
      </c>
      <c r="G118" s="20">
        <v>3</v>
      </c>
      <c r="H118" s="23">
        <f t="shared" si="1"/>
        <v>3</v>
      </c>
    </row>
    <row r="119" spans="1:8">
      <c r="A119" s="19">
        <v>18373688</v>
      </c>
      <c r="B119" s="19" t="s">
        <v>60</v>
      </c>
      <c r="C119" s="19" t="s">
        <v>389</v>
      </c>
      <c r="D119" s="19" t="s">
        <v>396</v>
      </c>
      <c r="E119" s="19"/>
      <c r="F119" s="19" t="s">
        <v>397</v>
      </c>
      <c r="G119" s="19">
        <v>3</v>
      </c>
      <c r="H119" s="23">
        <f t="shared" si="1"/>
        <v>3</v>
      </c>
    </row>
    <row r="120" spans="1:8">
      <c r="A120" s="21">
        <v>18231096</v>
      </c>
      <c r="B120" s="20" t="s">
        <v>192</v>
      </c>
      <c r="C120" s="22"/>
      <c r="D120" s="22"/>
      <c r="E120" s="22"/>
      <c r="F120" s="22" t="s">
        <v>393</v>
      </c>
      <c r="G120" s="20">
        <v>2.5</v>
      </c>
      <c r="H120" s="23">
        <f t="shared" si="1"/>
        <v>2.5</v>
      </c>
    </row>
    <row r="121" spans="1:8">
      <c r="A121" s="20">
        <v>18373118</v>
      </c>
      <c r="B121" s="20" t="s">
        <v>113</v>
      </c>
      <c r="C121" s="20" t="s">
        <v>389</v>
      </c>
      <c r="D121" s="20" t="s">
        <v>396</v>
      </c>
      <c r="E121" s="20"/>
      <c r="F121" s="20" t="s">
        <v>398</v>
      </c>
      <c r="G121" s="20">
        <v>2.5</v>
      </c>
      <c r="H121" s="23">
        <f t="shared" si="1"/>
        <v>2.5</v>
      </c>
    </row>
    <row r="122" spans="1:8">
      <c r="A122" s="20">
        <v>18373233</v>
      </c>
      <c r="B122" s="20" t="s">
        <v>75</v>
      </c>
      <c r="C122" s="20" t="s">
        <v>389</v>
      </c>
      <c r="D122" s="20" t="s">
        <v>396</v>
      </c>
      <c r="E122" s="20"/>
      <c r="F122" s="20" t="s">
        <v>398</v>
      </c>
      <c r="G122" s="20">
        <v>2.5</v>
      </c>
      <c r="H122" s="23">
        <f t="shared" si="1"/>
        <v>2.5</v>
      </c>
    </row>
    <row r="123" spans="1:8">
      <c r="A123" s="20">
        <v>18373407</v>
      </c>
      <c r="B123" s="20" t="s">
        <v>185</v>
      </c>
      <c r="C123" s="20" t="s">
        <v>389</v>
      </c>
      <c r="D123" s="20" t="s">
        <v>401</v>
      </c>
      <c r="E123" s="20"/>
      <c r="F123" s="20" t="s">
        <v>400</v>
      </c>
      <c r="G123" s="20">
        <v>2.5</v>
      </c>
      <c r="H123" s="23">
        <f t="shared" si="1"/>
        <v>2.5</v>
      </c>
    </row>
    <row r="124" spans="1:8">
      <c r="A124" s="20">
        <v>15061089</v>
      </c>
      <c r="B124" s="20" t="s">
        <v>317</v>
      </c>
      <c r="C124" s="20" t="s">
        <v>389</v>
      </c>
      <c r="D124" s="20" t="s">
        <v>396</v>
      </c>
      <c r="E124" s="20" t="s">
        <v>391</v>
      </c>
      <c r="F124" s="20" t="s">
        <v>392</v>
      </c>
      <c r="G124" s="20">
        <v>2</v>
      </c>
      <c r="H124" s="23">
        <f t="shared" si="1"/>
        <v>2</v>
      </c>
    </row>
    <row r="125" spans="1:8">
      <c r="A125" s="20">
        <v>16061169</v>
      </c>
      <c r="B125" s="20" t="s">
        <v>287</v>
      </c>
      <c r="C125" s="20" t="s">
        <v>389</v>
      </c>
      <c r="D125" s="20" t="s">
        <v>396</v>
      </c>
      <c r="E125" s="20" t="s">
        <v>391</v>
      </c>
      <c r="F125" s="20" t="s">
        <v>392</v>
      </c>
      <c r="G125" s="20">
        <v>2</v>
      </c>
      <c r="H125" s="23">
        <f t="shared" si="1"/>
        <v>2</v>
      </c>
    </row>
    <row r="126" spans="1:8">
      <c r="A126" s="20">
        <v>16061178</v>
      </c>
      <c r="B126" s="20" t="s">
        <v>246</v>
      </c>
      <c r="C126" s="20" t="s">
        <v>395</v>
      </c>
      <c r="D126" s="20" t="s">
        <v>396</v>
      </c>
      <c r="E126" s="20" t="s">
        <v>391</v>
      </c>
      <c r="F126" s="20" t="s">
        <v>392</v>
      </c>
      <c r="G126" s="20">
        <v>2</v>
      </c>
      <c r="H126" s="23">
        <f t="shared" si="1"/>
        <v>2</v>
      </c>
    </row>
    <row r="127" spans="1:8">
      <c r="A127" s="20">
        <v>16061180</v>
      </c>
      <c r="B127" s="20" t="s">
        <v>318</v>
      </c>
      <c r="C127" s="20" t="s">
        <v>395</v>
      </c>
      <c r="D127" s="20" t="s">
        <v>396</v>
      </c>
      <c r="E127" s="20" t="s">
        <v>391</v>
      </c>
      <c r="F127" s="20" t="s">
        <v>392</v>
      </c>
      <c r="G127" s="20">
        <v>2</v>
      </c>
      <c r="H127" s="23">
        <f t="shared" si="1"/>
        <v>2</v>
      </c>
    </row>
    <row r="128" spans="1:8">
      <c r="A128" s="20">
        <v>17005069</v>
      </c>
      <c r="B128" s="20" t="s">
        <v>205</v>
      </c>
      <c r="C128" s="20" t="s">
        <v>395</v>
      </c>
      <c r="D128" s="20" t="s">
        <v>401</v>
      </c>
      <c r="E128" s="20"/>
      <c r="F128" s="20" t="s">
        <v>400</v>
      </c>
      <c r="G128" s="20">
        <v>2</v>
      </c>
      <c r="H128" s="23">
        <f t="shared" si="1"/>
        <v>2</v>
      </c>
    </row>
    <row r="129" spans="1:8">
      <c r="A129" s="20">
        <v>17231143</v>
      </c>
      <c r="B129" s="20" t="s">
        <v>274</v>
      </c>
      <c r="C129" s="20" t="s">
        <v>395</v>
      </c>
      <c r="D129" s="20" t="s">
        <v>390</v>
      </c>
      <c r="E129" s="20" t="s">
        <v>391</v>
      </c>
      <c r="F129" s="20" t="s">
        <v>392</v>
      </c>
      <c r="G129" s="20">
        <v>2</v>
      </c>
      <c r="H129" s="23">
        <f t="shared" si="1"/>
        <v>2</v>
      </c>
    </row>
    <row r="130" spans="1:8">
      <c r="A130" s="20">
        <v>17373128</v>
      </c>
      <c r="B130" s="20" t="s">
        <v>281</v>
      </c>
      <c r="C130" s="20" t="s">
        <v>389</v>
      </c>
      <c r="D130" s="20" t="s">
        <v>396</v>
      </c>
      <c r="E130" s="20" t="s">
        <v>391</v>
      </c>
      <c r="F130" s="20" t="s">
        <v>392</v>
      </c>
      <c r="G130" s="20">
        <v>2</v>
      </c>
      <c r="H130" s="23">
        <f t="shared" ref="H130:H193" si="2">MIN(G130,10)</f>
        <v>2</v>
      </c>
    </row>
    <row r="131" spans="1:8">
      <c r="A131" s="20">
        <v>17373198</v>
      </c>
      <c r="B131" s="20" t="s">
        <v>299</v>
      </c>
      <c r="C131" s="20" t="s">
        <v>389</v>
      </c>
      <c r="D131" s="20" t="s">
        <v>396</v>
      </c>
      <c r="E131" s="20" t="s">
        <v>391</v>
      </c>
      <c r="F131" s="20" t="s">
        <v>392</v>
      </c>
      <c r="G131" s="20">
        <v>2</v>
      </c>
      <c r="H131" s="23">
        <f t="shared" si="2"/>
        <v>2</v>
      </c>
    </row>
    <row r="132" spans="1:8">
      <c r="A132" s="19">
        <v>17374473</v>
      </c>
      <c r="B132" s="19" t="s">
        <v>183</v>
      </c>
      <c r="C132" s="19" t="s">
        <v>389</v>
      </c>
      <c r="D132" s="19" t="s">
        <v>390</v>
      </c>
      <c r="E132" s="19"/>
      <c r="F132" s="19" t="s">
        <v>397</v>
      </c>
      <c r="G132" s="19">
        <v>2</v>
      </c>
      <c r="H132" s="23">
        <f t="shared" si="2"/>
        <v>2</v>
      </c>
    </row>
    <row r="133" spans="1:8">
      <c r="A133" s="20">
        <v>18182658</v>
      </c>
      <c r="B133" s="20" t="s">
        <v>247</v>
      </c>
      <c r="C133" s="20" t="s">
        <v>389</v>
      </c>
      <c r="D133" s="20" t="s">
        <v>402</v>
      </c>
      <c r="E133" s="20"/>
      <c r="F133" s="20" t="s">
        <v>400</v>
      </c>
      <c r="G133" s="20">
        <v>2</v>
      </c>
      <c r="H133" s="23">
        <f t="shared" si="2"/>
        <v>2</v>
      </c>
    </row>
    <row r="134" spans="1:8">
      <c r="A134" s="20">
        <v>18231136</v>
      </c>
      <c r="B134" s="20" t="s">
        <v>307</v>
      </c>
      <c r="C134" s="20" t="s">
        <v>389</v>
      </c>
      <c r="D134" s="20" t="s">
        <v>390</v>
      </c>
      <c r="E134" s="20"/>
      <c r="F134" s="20" t="s">
        <v>392</v>
      </c>
      <c r="G134" s="20">
        <v>2</v>
      </c>
      <c r="H134" s="23">
        <f t="shared" si="2"/>
        <v>2</v>
      </c>
    </row>
    <row r="135" spans="1:8">
      <c r="A135" s="19">
        <v>18373023</v>
      </c>
      <c r="B135" s="19" t="s">
        <v>292</v>
      </c>
      <c r="C135" s="19" t="s">
        <v>389</v>
      </c>
      <c r="D135" s="19" t="s">
        <v>396</v>
      </c>
      <c r="E135" s="19"/>
      <c r="F135" s="19" t="s">
        <v>397</v>
      </c>
      <c r="G135" s="19">
        <v>2</v>
      </c>
      <c r="H135" s="23">
        <f t="shared" si="2"/>
        <v>2</v>
      </c>
    </row>
    <row r="136" spans="1:8">
      <c r="A136" s="20">
        <v>18373052</v>
      </c>
      <c r="B136" s="20" t="s">
        <v>233</v>
      </c>
      <c r="C136" s="20" t="s">
        <v>389</v>
      </c>
      <c r="D136" s="20" t="s">
        <v>396</v>
      </c>
      <c r="E136" s="20"/>
      <c r="F136" s="20" t="s">
        <v>392</v>
      </c>
      <c r="G136" s="20">
        <v>2</v>
      </c>
      <c r="H136" s="23">
        <f t="shared" si="2"/>
        <v>2</v>
      </c>
    </row>
    <row r="137" spans="1:8">
      <c r="A137" s="20">
        <v>18373054</v>
      </c>
      <c r="B137" s="20" t="s">
        <v>231</v>
      </c>
      <c r="C137" s="20" t="s">
        <v>389</v>
      </c>
      <c r="D137" s="20" t="s">
        <v>396</v>
      </c>
      <c r="E137" s="20"/>
      <c r="F137" s="20" t="s">
        <v>392</v>
      </c>
      <c r="G137" s="20">
        <v>2</v>
      </c>
      <c r="H137" s="23">
        <f t="shared" si="2"/>
        <v>2</v>
      </c>
    </row>
    <row r="138" spans="1:8">
      <c r="A138" s="20">
        <v>18373089</v>
      </c>
      <c r="B138" s="20" t="s">
        <v>258</v>
      </c>
      <c r="C138" s="20" t="s">
        <v>389</v>
      </c>
      <c r="D138" s="20" t="s">
        <v>396</v>
      </c>
      <c r="E138" s="20"/>
      <c r="F138" s="20" t="s">
        <v>392</v>
      </c>
      <c r="G138" s="20">
        <v>2</v>
      </c>
      <c r="H138" s="23">
        <f t="shared" si="2"/>
        <v>2</v>
      </c>
    </row>
    <row r="139" spans="1:8">
      <c r="A139" s="20">
        <v>18373157</v>
      </c>
      <c r="B139" s="20" t="s">
        <v>210</v>
      </c>
      <c r="C139" s="20" t="s">
        <v>389</v>
      </c>
      <c r="D139" s="20" t="s">
        <v>396</v>
      </c>
      <c r="E139" s="20"/>
      <c r="F139" s="20" t="s">
        <v>392</v>
      </c>
      <c r="G139" s="20">
        <v>2</v>
      </c>
      <c r="H139" s="23">
        <f t="shared" si="2"/>
        <v>2</v>
      </c>
    </row>
    <row r="140" spans="1:8">
      <c r="A140" s="20">
        <v>18373172</v>
      </c>
      <c r="B140" s="20" t="s">
        <v>79</v>
      </c>
      <c r="C140" s="20" t="s">
        <v>389</v>
      </c>
      <c r="D140" s="20" t="s">
        <v>396</v>
      </c>
      <c r="E140" s="20"/>
      <c r="F140" s="20" t="s">
        <v>392</v>
      </c>
      <c r="G140" s="20">
        <v>2</v>
      </c>
      <c r="H140" s="23">
        <f t="shared" si="2"/>
        <v>2</v>
      </c>
    </row>
    <row r="141" spans="1:8">
      <c r="A141" s="21">
        <v>18373298</v>
      </c>
      <c r="B141" s="20" t="s">
        <v>137</v>
      </c>
      <c r="C141" s="22"/>
      <c r="D141" s="22"/>
      <c r="E141" s="22"/>
      <c r="F141" s="22" t="s">
        <v>393</v>
      </c>
      <c r="G141" s="20">
        <v>2</v>
      </c>
      <c r="H141" s="23">
        <f t="shared" si="2"/>
        <v>2</v>
      </c>
    </row>
    <row r="142" spans="1:8">
      <c r="A142" s="19">
        <v>18373326</v>
      </c>
      <c r="B142" s="19" t="s">
        <v>225</v>
      </c>
      <c r="C142" s="19" t="s">
        <v>389</v>
      </c>
      <c r="D142" s="19" t="s">
        <v>396</v>
      </c>
      <c r="E142" s="19"/>
      <c r="F142" s="19" t="s">
        <v>397</v>
      </c>
      <c r="G142" s="19">
        <v>2</v>
      </c>
      <c r="H142" s="23">
        <f t="shared" si="2"/>
        <v>2</v>
      </c>
    </row>
    <row r="143" spans="1:8">
      <c r="A143" s="20">
        <v>18373358</v>
      </c>
      <c r="B143" s="20" t="s">
        <v>265</v>
      </c>
      <c r="C143" s="20" t="s">
        <v>389</v>
      </c>
      <c r="D143" s="20" t="s">
        <v>401</v>
      </c>
      <c r="E143" s="20"/>
      <c r="F143" s="20" t="s">
        <v>400</v>
      </c>
      <c r="G143" s="20">
        <v>2</v>
      </c>
      <c r="H143" s="23">
        <f t="shared" si="2"/>
        <v>2</v>
      </c>
    </row>
    <row r="144" spans="1:8">
      <c r="A144" s="20">
        <v>18373489</v>
      </c>
      <c r="B144" s="20" t="s">
        <v>160</v>
      </c>
      <c r="C144" s="20" t="s">
        <v>389</v>
      </c>
      <c r="D144" s="20" t="s">
        <v>396</v>
      </c>
      <c r="E144" s="20"/>
      <c r="F144" s="20" t="s">
        <v>392</v>
      </c>
      <c r="G144" s="20">
        <v>2</v>
      </c>
      <c r="H144" s="23">
        <f t="shared" si="2"/>
        <v>2</v>
      </c>
    </row>
    <row r="145" spans="1:8">
      <c r="A145" s="19">
        <v>18373556</v>
      </c>
      <c r="B145" s="19" t="s">
        <v>221</v>
      </c>
      <c r="C145" s="19" t="s">
        <v>389</v>
      </c>
      <c r="D145" s="19" t="s">
        <v>396</v>
      </c>
      <c r="E145" s="19"/>
      <c r="F145" s="19" t="s">
        <v>397</v>
      </c>
      <c r="G145" s="19">
        <v>2</v>
      </c>
      <c r="H145" s="23">
        <f t="shared" si="2"/>
        <v>2</v>
      </c>
    </row>
    <row r="146" spans="1:8">
      <c r="A146" s="20">
        <v>18373743</v>
      </c>
      <c r="B146" s="20" t="s">
        <v>99</v>
      </c>
      <c r="C146" s="20" t="s">
        <v>395</v>
      </c>
      <c r="D146" s="20" t="s">
        <v>401</v>
      </c>
      <c r="E146" s="20"/>
      <c r="F146" s="20" t="s">
        <v>400</v>
      </c>
      <c r="G146" s="20">
        <v>2</v>
      </c>
      <c r="H146" s="23">
        <f t="shared" si="2"/>
        <v>2</v>
      </c>
    </row>
    <row r="147" spans="1:8">
      <c r="A147" s="20">
        <v>76066001</v>
      </c>
      <c r="B147" s="20" t="s">
        <v>290</v>
      </c>
      <c r="C147" s="20" t="s">
        <v>389</v>
      </c>
      <c r="D147" s="20" t="s">
        <v>396</v>
      </c>
      <c r="E147" s="20" t="s">
        <v>391</v>
      </c>
      <c r="F147" s="20" t="s">
        <v>392</v>
      </c>
      <c r="G147" s="20">
        <v>2</v>
      </c>
      <c r="H147" s="23">
        <f t="shared" si="2"/>
        <v>2</v>
      </c>
    </row>
    <row r="148" spans="1:8">
      <c r="A148" s="21">
        <v>16061069</v>
      </c>
      <c r="B148" s="20" t="s">
        <v>270</v>
      </c>
      <c r="C148" s="22"/>
      <c r="D148" s="22"/>
      <c r="E148" s="22"/>
      <c r="F148" s="22" t="s">
        <v>393</v>
      </c>
      <c r="G148" s="20">
        <v>1.5</v>
      </c>
      <c r="H148" s="23">
        <f t="shared" si="2"/>
        <v>1.5</v>
      </c>
    </row>
    <row r="149" spans="1:8">
      <c r="A149" s="20">
        <v>18231212</v>
      </c>
      <c r="B149" s="20" t="s">
        <v>222</v>
      </c>
      <c r="C149" s="20" t="s">
        <v>389</v>
      </c>
      <c r="D149" s="20" t="s">
        <v>399</v>
      </c>
      <c r="E149" s="20"/>
      <c r="F149" s="20" t="s">
        <v>400</v>
      </c>
      <c r="G149" s="20">
        <v>1.5</v>
      </c>
      <c r="H149" s="23">
        <f t="shared" si="2"/>
        <v>1.5</v>
      </c>
    </row>
    <row r="150" spans="1:8">
      <c r="A150" s="20">
        <v>18373087</v>
      </c>
      <c r="B150" s="20" t="s">
        <v>191</v>
      </c>
      <c r="C150" s="20" t="s">
        <v>389</v>
      </c>
      <c r="D150" s="20" t="s">
        <v>401</v>
      </c>
      <c r="E150" s="20"/>
      <c r="F150" s="20" t="s">
        <v>400</v>
      </c>
      <c r="G150" s="20">
        <v>1.5</v>
      </c>
      <c r="H150" s="23">
        <f t="shared" si="2"/>
        <v>1.5</v>
      </c>
    </row>
    <row r="151" spans="1:8">
      <c r="A151" s="21">
        <v>18373088</v>
      </c>
      <c r="B151" s="20" t="s">
        <v>212</v>
      </c>
      <c r="C151" s="22"/>
      <c r="D151" s="22"/>
      <c r="E151" s="22"/>
      <c r="F151" s="22" t="s">
        <v>393</v>
      </c>
      <c r="G151" s="20">
        <v>1.5</v>
      </c>
      <c r="H151" s="23">
        <f t="shared" si="2"/>
        <v>1.5</v>
      </c>
    </row>
    <row r="152" spans="1:8">
      <c r="A152" s="20">
        <v>18373106</v>
      </c>
      <c r="B152" s="20" t="s">
        <v>157</v>
      </c>
      <c r="C152" s="20" t="s">
        <v>389</v>
      </c>
      <c r="D152" s="20" t="s">
        <v>401</v>
      </c>
      <c r="E152" s="20"/>
      <c r="F152" s="20" t="s">
        <v>400</v>
      </c>
      <c r="G152" s="20">
        <v>1.5</v>
      </c>
      <c r="H152" s="23">
        <f t="shared" si="2"/>
        <v>1.5</v>
      </c>
    </row>
    <row r="153" spans="1:8">
      <c r="A153" s="20">
        <v>18373197</v>
      </c>
      <c r="B153" s="20" t="s">
        <v>103</v>
      </c>
      <c r="C153" s="20" t="s">
        <v>389</v>
      </c>
      <c r="D153" s="20" t="s">
        <v>401</v>
      </c>
      <c r="E153" s="20"/>
      <c r="F153" s="20" t="s">
        <v>400</v>
      </c>
      <c r="G153" s="20">
        <v>1.5</v>
      </c>
      <c r="H153" s="23">
        <f t="shared" si="2"/>
        <v>1.5</v>
      </c>
    </row>
    <row r="154" spans="1:8">
      <c r="A154" s="20">
        <v>18373252</v>
      </c>
      <c r="B154" s="20" t="s">
        <v>169</v>
      </c>
      <c r="C154" s="20" t="s">
        <v>389</v>
      </c>
      <c r="D154" s="20" t="s">
        <v>401</v>
      </c>
      <c r="E154" s="20"/>
      <c r="F154" s="20" t="s">
        <v>400</v>
      </c>
      <c r="G154" s="20">
        <v>1.5</v>
      </c>
      <c r="H154" s="23">
        <f t="shared" si="2"/>
        <v>1.5</v>
      </c>
    </row>
    <row r="155" spans="1:8">
      <c r="A155" s="19">
        <v>18373256</v>
      </c>
      <c r="B155" s="19" t="s">
        <v>251</v>
      </c>
      <c r="C155" s="19" t="s">
        <v>389</v>
      </c>
      <c r="D155" s="19" t="s">
        <v>396</v>
      </c>
      <c r="E155" s="19"/>
      <c r="F155" s="19" t="s">
        <v>397</v>
      </c>
      <c r="G155" s="19">
        <v>1.5</v>
      </c>
      <c r="H155" s="23">
        <f t="shared" si="2"/>
        <v>1.5</v>
      </c>
    </row>
    <row r="156" spans="1:8">
      <c r="A156" s="19">
        <v>18373366</v>
      </c>
      <c r="B156" s="19" t="s">
        <v>171</v>
      </c>
      <c r="C156" s="19" t="s">
        <v>389</v>
      </c>
      <c r="D156" s="19" t="s">
        <v>396</v>
      </c>
      <c r="E156" s="19"/>
      <c r="F156" s="19" t="s">
        <v>397</v>
      </c>
      <c r="G156" s="19">
        <v>1.5</v>
      </c>
      <c r="H156" s="23">
        <f t="shared" si="2"/>
        <v>1.5</v>
      </c>
    </row>
    <row r="157" spans="1:8">
      <c r="A157" s="20">
        <v>18373404</v>
      </c>
      <c r="B157" s="20" t="s">
        <v>130</v>
      </c>
      <c r="C157" s="20" t="s">
        <v>389</v>
      </c>
      <c r="D157" s="20" t="s">
        <v>401</v>
      </c>
      <c r="E157" s="20"/>
      <c r="F157" s="20" t="s">
        <v>400</v>
      </c>
      <c r="G157" s="20">
        <v>1.5</v>
      </c>
      <c r="H157" s="23">
        <f t="shared" si="2"/>
        <v>1.5</v>
      </c>
    </row>
    <row r="158" spans="1:8">
      <c r="A158" s="20">
        <v>18373477</v>
      </c>
      <c r="B158" s="20" t="s">
        <v>135</v>
      </c>
      <c r="C158" s="20" t="s">
        <v>389</v>
      </c>
      <c r="D158" s="20" t="s">
        <v>396</v>
      </c>
      <c r="E158" s="20"/>
      <c r="F158" s="20" t="s">
        <v>398</v>
      </c>
      <c r="G158" s="20">
        <v>1.5</v>
      </c>
      <c r="H158" s="23">
        <f t="shared" si="2"/>
        <v>1.5</v>
      </c>
    </row>
    <row r="159" spans="1:8">
      <c r="A159" s="20">
        <v>18373567</v>
      </c>
      <c r="B159" s="20" t="s">
        <v>123</v>
      </c>
      <c r="C159" s="20" t="s">
        <v>395</v>
      </c>
      <c r="D159" s="20" t="s">
        <v>401</v>
      </c>
      <c r="E159" s="20"/>
      <c r="F159" s="20" t="s">
        <v>400</v>
      </c>
      <c r="G159" s="20">
        <v>1.5</v>
      </c>
      <c r="H159" s="23">
        <f t="shared" si="2"/>
        <v>1.5</v>
      </c>
    </row>
    <row r="160" spans="1:8">
      <c r="A160" s="20">
        <v>18373575</v>
      </c>
      <c r="B160" s="20" t="s">
        <v>141</v>
      </c>
      <c r="C160" s="20" t="s">
        <v>389</v>
      </c>
      <c r="D160" s="20" t="s">
        <v>396</v>
      </c>
      <c r="E160" s="20"/>
      <c r="F160" s="20" t="s">
        <v>398</v>
      </c>
      <c r="G160" s="20">
        <v>1.5</v>
      </c>
      <c r="H160" s="23">
        <f t="shared" si="2"/>
        <v>1.5</v>
      </c>
    </row>
    <row r="161" spans="1:8">
      <c r="A161" s="21">
        <v>18373754</v>
      </c>
      <c r="B161" s="20" t="s">
        <v>109</v>
      </c>
      <c r="C161" s="22"/>
      <c r="D161" s="22"/>
      <c r="E161" s="22"/>
      <c r="F161" s="22" t="s">
        <v>393</v>
      </c>
      <c r="G161" s="20">
        <v>1.5</v>
      </c>
      <c r="H161" s="23">
        <f t="shared" si="2"/>
        <v>1.5</v>
      </c>
    </row>
    <row r="162" spans="1:8">
      <c r="A162" s="20">
        <v>18373762</v>
      </c>
      <c r="B162" s="20" t="s">
        <v>97</v>
      </c>
      <c r="C162" s="20" t="s">
        <v>389</v>
      </c>
      <c r="D162" s="20" t="s">
        <v>401</v>
      </c>
      <c r="E162" s="20"/>
      <c r="F162" s="20" t="s">
        <v>400</v>
      </c>
      <c r="G162" s="20">
        <v>1.5</v>
      </c>
      <c r="H162" s="23">
        <f t="shared" si="2"/>
        <v>1.5</v>
      </c>
    </row>
    <row r="163" spans="1:8">
      <c r="A163" s="20">
        <v>18373812</v>
      </c>
      <c r="B163" s="20" t="s">
        <v>41</v>
      </c>
      <c r="C163" s="20" t="s">
        <v>389</v>
      </c>
      <c r="D163" s="20" t="s">
        <v>396</v>
      </c>
      <c r="E163" s="20"/>
      <c r="F163" s="20" t="s">
        <v>398</v>
      </c>
      <c r="G163" s="20">
        <v>1.5</v>
      </c>
      <c r="H163" s="23">
        <f t="shared" si="2"/>
        <v>1.5</v>
      </c>
    </row>
    <row r="164" spans="1:8">
      <c r="A164" s="20">
        <v>16061020</v>
      </c>
      <c r="B164" s="20" t="s">
        <v>297</v>
      </c>
      <c r="C164" s="20" t="s">
        <v>389</v>
      </c>
      <c r="D164" s="20" t="s">
        <v>401</v>
      </c>
      <c r="E164" s="20"/>
      <c r="F164" s="20" t="s">
        <v>400</v>
      </c>
      <c r="G164" s="20">
        <v>1</v>
      </c>
      <c r="H164" s="23">
        <f t="shared" si="2"/>
        <v>1</v>
      </c>
    </row>
    <row r="165" spans="1:8">
      <c r="A165" s="20">
        <v>16231201</v>
      </c>
      <c r="B165" s="20" t="s">
        <v>71</v>
      </c>
      <c r="C165" s="20" t="s">
        <v>395</v>
      </c>
      <c r="D165" s="20" t="s">
        <v>399</v>
      </c>
      <c r="E165" s="20"/>
      <c r="F165" s="20" t="s">
        <v>400</v>
      </c>
      <c r="G165" s="20">
        <v>1</v>
      </c>
      <c r="H165" s="23">
        <f t="shared" si="2"/>
        <v>1</v>
      </c>
    </row>
    <row r="166" spans="1:8">
      <c r="A166" s="20">
        <v>17005044</v>
      </c>
      <c r="B166" s="20" t="s">
        <v>140</v>
      </c>
      <c r="C166" s="20" t="s">
        <v>389</v>
      </c>
      <c r="D166" s="20" t="s">
        <v>401</v>
      </c>
      <c r="E166" s="20"/>
      <c r="F166" s="20" t="s">
        <v>400</v>
      </c>
      <c r="G166" s="20">
        <v>1</v>
      </c>
      <c r="H166" s="23">
        <f t="shared" si="2"/>
        <v>1</v>
      </c>
    </row>
    <row r="167" spans="1:8">
      <c r="A167" s="20">
        <v>17373054</v>
      </c>
      <c r="B167" s="20" t="s">
        <v>180</v>
      </c>
      <c r="C167" s="20" t="s">
        <v>389</v>
      </c>
      <c r="D167" s="20" t="s">
        <v>396</v>
      </c>
      <c r="E167" s="20"/>
      <c r="F167" s="20" t="s">
        <v>398</v>
      </c>
      <c r="G167" s="20">
        <v>1</v>
      </c>
      <c r="H167" s="23">
        <f t="shared" si="2"/>
        <v>1</v>
      </c>
    </row>
    <row r="168" spans="1:8">
      <c r="A168" s="20">
        <v>18182676</v>
      </c>
      <c r="B168" s="20" t="s">
        <v>115</v>
      </c>
      <c r="C168" s="20" t="s">
        <v>389</v>
      </c>
      <c r="D168" s="20" t="s">
        <v>394</v>
      </c>
      <c r="E168" s="20"/>
      <c r="F168" s="20" t="s">
        <v>398</v>
      </c>
      <c r="G168" s="20">
        <v>1</v>
      </c>
      <c r="H168" s="23">
        <f t="shared" si="2"/>
        <v>1</v>
      </c>
    </row>
    <row r="169" spans="1:8">
      <c r="A169" s="20">
        <v>18231026</v>
      </c>
      <c r="B169" s="20" t="s">
        <v>154</v>
      </c>
      <c r="C169" s="20" t="s">
        <v>389</v>
      </c>
      <c r="D169" s="20" t="s">
        <v>390</v>
      </c>
      <c r="E169" s="20"/>
      <c r="F169" s="20" t="s">
        <v>392</v>
      </c>
      <c r="G169" s="20">
        <v>1</v>
      </c>
      <c r="H169" s="23">
        <f t="shared" si="2"/>
        <v>1</v>
      </c>
    </row>
    <row r="170" spans="1:8">
      <c r="A170" s="19">
        <v>18231091</v>
      </c>
      <c r="B170" s="19" t="s">
        <v>264</v>
      </c>
      <c r="C170" s="19" t="s">
        <v>389</v>
      </c>
      <c r="D170" s="19" t="s">
        <v>390</v>
      </c>
      <c r="E170" s="19"/>
      <c r="F170" s="19" t="s">
        <v>397</v>
      </c>
      <c r="G170" s="19">
        <v>1</v>
      </c>
      <c r="H170" s="23">
        <f t="shared" si="2"/>
        <v>1</v>
      </c>
    </row>
    <row r="171" spans="1:8">
      <c r="A171" s="21">
        <v>18231106</v>
      </c>
      <c r="B171" s="20" t="s">
        <v>164</v>
      </c>
      <c r="C171" s="22"/>
      <c r="D171" s="22"/>
      <c r="E171" s="22"/>
      <c r="F171" s="22" t="s">
        <v>393</v>
      </c>
      <c r="G171" s="20">
        <v>1</v>
      </c>
      <c r="H171" s="23">
        <f t="shared" si="2"/>
        <v>1</v>
      </c>
    </row>
    <row r="172" spans="1:8">
      <c r="A172" s="20">
        <v>18231125</v>
      </c>
      <c r="B172" s="20" t="s">
        <v>198</v>
      </c>
      <c r="C172" s="20" t="s">
        <v>389</v>
      </c>
      <c r="D172" s="20" t="s">
        <v>390</v>
      </c>
      <c r="E172" s="20"/>
      <c r="F172" s="20" t="s">
        <v>392</v>
      </c>
      <c r="G172" s="20">
        <v>1</v>
      </c>
      <c r="H172" s="23">
        <f t="shared" si="2"/>
        <v>1</v>
      </c>
    </row>
    <row r="173" spans="1:8">
      <c r="A173" s="20">
        <v>18231165</v>
      </c>
      <c r="B173" s="20" t="s">
        <v>239</v>
      </c>
      <c r="C173" s="20" t="s">
        <v>389</v>
      </c>
      <c r="D173" s="20" t="s">
        <v>399</v>
      </c>
      <c r="E173" s="20"/>
      <c r="F173" s="20" t="s">
        <v>400</v>
      </c>
      <c r="G173" s="20">
        <v>1</v>
      </c>
      <c r="H173" s="23">
        <f t="shared" si="2"/>
        <v>1</v>
      </c>
    </row>
    <row r="174" spans="1:8">
      <c r="A174" s="20">
        <v>18373102</v>
      </c>
      <c r="B174" s="20" t="s">
        <v>118</v>
      </c>
      <c r="C174" s="20" t="s">
        <v>389</v>
      </c>
      <c r="D174" s="20" t="s">
        <v>396</v>
      </c>
      <c r="E174" s="20"/>
      <c r="F174" s="20" t="s">
        <v>398</v>
      </c>
      <c r="G174" s="20">
        <v>1</v>
      </c>
      <c r="H174" s="23">
        <f t="shared" si="2"/>
        <v>1</v>
      </c>
    </row>
    <row r="175" spans="1:8">
      <c r="A175" s="20">
        <v>18373208</v>
      </c>
      <c r="B175" s="20" t="s">
        <v>124</v>
      </c>
      <c r="C175" s="20" t="s">
        <v>389</v>
      </c>
      <c r="D175" s="20" t="s">
        <v>401</v>
      </c>
      <c r="E175" s="20"/>
      <c r="F175" s="20" t="s">
        <v>400</v>
      </c>
      <c r="G175" s="20">
        <v>1</v>
      </c>
      <c r="H175" s="23">
        <f t="shared" si="2"/>
        <v>1</v>
      </c>
    </row>
    <row r="176" spans="1:8">
      <c r="A176" s="20">
        <v>18373287</v>
      </c>
      <c r="B176" s="20" t="s">
        <v>122</v>
      </c>
      <c r="C176" s="20" t="s">
        <v>389</v>
      </c>
      <c r="D176" s="20" t="s">
        <v>396</v>
      </c>
      <c r="E176" s="20"/>
      <c r="F176" s="20" t="s">
        <v>392</v>
      </c>
      <c r="G176" s="20">
        <v>1</v>
      </c>
      <c r="H176" s="23">
        <f t="shared" si="2"/>
        <v>1</v>
      </c>
    </row>
    <row r="177" spans="1:8">
      <c r="A177" s="20">
        <v>18373425</v>
      </c>
      <c r="B177" s="20" t="s">
        <v>224</v>
      </c>
      <c r="C177" s="20" t="s">
        <v>389</v>
      </c>
      <c r="D177" s="20" t="s">
        <v>401</v>
      </c>
      <c r="E177" s="20"/>
      <c r="F177" s="20" t="s">
        <v>400</v>
      </c>
      <c r="G177" s="20">
        <v>1</v>
      </c>
      <c r="H177" s="23">
        <f t="shared" si="2"/>
        <v>1</v>
      </c>
    </row>
    <row r="178" spans="1:8">
      <c r="A178" s="20">
        <v>18373520</v>
      </c>
      <c r="B178" s="20" t="s">
        <v>127</v>
      </c>
      <c r="C178" s="20" t="s">
        <v>389</v>
      </c>
      <c r="D178" s="20" t="s">
        <v>396</v>
      </c>
      <c r="E178" s="20"/>
      <c r="F178" s="20" t="s">
        <v>392</v>
      </c>
      <c r="G178" s="20">
        <v>1</v>
      </c>
      <c r="H178" s="23">
        <f t="shared" si="2"/>
        <v>1</v>
      </c>
    </row>
    <row r="179" spans="1:8">
      <c r="A179" s="19">
        <v>18373665</v>
      </c>
      <c r="B179" s="19" t="s">
        <v>158</v>
      </c>
      <c r="C179" s="19" t="s">
        <v>389</v>
      </c>
      <c r="D179" s="19" t="s">
        <v>396</v>
      </c>
      <c r="E179" s="19"/>
      <c r="F179" s="19" t="s">
        <v>397</v>
      </c>
      <c r="G179" s="19">
        <v>1</v>
      </c>
      <c r="H179" s="23">
        <f t="shared" si="2"/>
        <v>1</v>
      </c>
    </row>
    <row r="180" spans="1:8">
      <c r="A180" s="20">
        <v>18373667</v>
      </c>
      <c r="B180" s="20" t="s">
        <v>82</v>
      </c>
      <c r="C180" s="20" t="s">
        <v>389</v>
      </c>
      <c r="D180" s="20" t="s">
        <v>396</v>
      </c>
      <c r="E180" s="20"/>
      <c r="F180" s="20" t="s">
        <v>398</v>
      </c>
      <c r="G180" s="20">
        <v>1</v>
      </c>
      <c r="H180" s="23">
        <f t="shared" si="2"/>
        <v>1</v>
      </c>
    </row>
    <row r="181" spans="1:8">
      <c r="A181" s="19">
        <v>18373727</v>
      </c>
      <c r="B181" s="19" t="s">
        <v>240</v>
      </c>
      <c r="C181" s="19" t="s">
        <v>389</v>
      </c>
      <c r="D181" s="19" t="s">
        <v>396</v>
      </c>
      <c r="E181" s="19"/>
      <c r="F181" s="19" t="s">
        <v>397</v>
      </c>
      <c r="G181" s="19">
        <v>1</v>
      </c>
      <c r="H181" s="23">
        <f t="shared" si="2"/>
        <v>1</v>
      </c>
    </row>
    <row r="182" spans="1:8">
      <c r="A182" s="19">
        <v>18373815</v>
      </c>
      <c r="B182" s="19" t="s">
        <v>284</v>
      </c>
      <c r="C182" s="19" t="s">
        <v>389</v>
      </c>
      <c r="D182" s="19" t="s">
        <v>396</v>
      </c>
      <c r="E182" s="19"/>
      <c r="F182" s="19" t="s">
        <v>397</v>
      </c>
      <c r="G182" s="19">
        <v>1</v>
      </c>
      <c r="H182" s="23">
        <f t="shared" si="2"/>
        <v>1</v>
      </c>
    </row>
    <row r="183" spans="1:8">
      <c r="A183" s="20">
        <v>18374135</v>
      </c>
      <c r="B183" s="20" t="s">
        <v>144</v>
      </c>
      <c r="C183" s="20" t="s">
        <v>389</v>
      </c>
      <c r="D183" s="20" t="s">
        <v>390</v>
      </c>
      <c r="E183" s="20"/>
      <c r="F183" s="20" t="s">
        <v>398</v>
      </c>
      <c r="G183" s="20">
        <v>1</v>
      </c>
      <c r="H183" s="23">
        <f t="shared" si="2"/>
        <v>1</v>
      </c>
    </row>
    <row r="184" spans="1:8">
      <c r="A184" s="19">
        <v>18377418</v>
      </c>
      <c r="B184" s="19" t="s">
        <v>288</v>
      </c>
      <c r="C184" s="19" t="s">
        <v>389</v>
      </c>
      <c r="D184" s="19" t="s">
        <v>390</v>
      </c>
      <c r="E184" s="19"/>
      <c r="F184" s="19" t="s">
        <v>397</v>
      </c>
      <c r="G184" s="19">
        <v>1</v>
      </c>
      <c r="H184" s="23">
        <f t="shared" si="2"/>
        <v>1</v>
      </c>
    </row>
    <row r="185" spans="1:8">
      <c r="A185" s="21">
        <v>18231081</v>
      </c>
      <c r="B185" s="20" t="s">
        <v>220</v>
      </c>
      <c r="C185" s="22"/>
      <c r="D185" s="22"/>
      <c r="E185" s="22"/>
      <c r="F185" s="22" t="s">
        <v>393</v>
      </c>
      <c r="G185" s="20">
        <v>0.5</v>
      </c>
      <c r="H185" s="23">
        <f t="shared" si="2"/>
        <v>0.5</v>
      </c>
    </row>
    <row r="186" spans="1:8">
      <c r="A186" s="20">
        <v>18373080</v>
      </c>
      <c r="B186" s="20" t="s">
        <v>95</v>
      </c>
      <c r="C186" s="20" t="s">
        <v>389</v>
      </c>
      <c r="D186" s="20" t="s">
        <v>401</v>
      </c>
      <c r="E186" s="20"/>
      <c r="F186" s="20" t="s">
        <v>400</v>
      </c>
      <c r="G186" s="20">
        <v>0.5</v>
      </c>
      <c r="H186" s="23">
        <f t="shared" si="2"/>
        <v>0.5</v>
      </c>
    </row>
    <row r="187" spans="1:8">
      <c r="A187" s="19">
        <v>18373111</v>
      </c>
      <c r="B187" s="19" t="s">
        <v>190</v>
      </c>
      <c r="C187" s="19" t="s">
        <v>389</v>
      </c>
      <c r="D187" s="19" t="s">
        <v>396</v>
      </c>
      <c r="E187" s="19"/>
      <c r="F187" s="19" t="s">
        <v>397</v>
      </c>
      <c r="G187" s="19">
        <v>0.5</v>
      </c>
      <c r="H187" s="23">
        <f t="shared" si="2"/>
        <v>0.5</v>
      </c>
    </row>
    <row r="188" spans="1:8">
      <c r="A188" s="20">
        <v>18373122</v>
      </c>
      <c r="B188" s="20" t="s">
        <v>152</v>
      </c>
      <c r="C188" s="20" t="s">
        <v>395</v>
      </c>
      <c r="D188" s="20" t="s">
        <v>403</v>
      </c>
      <c r="E188" s="20"/>
      <c r="F188" s="20" t="s">
        <v>400</v>
      </c>
      <c r="G188" s="20">
        <v>0.5</v>
      </c>
      <c r="H188" s="23">
        <f t="shared" si="2"/>
        <v>0.5</v>
      </c>
    </row>
    <row r="189" spans="1:8">
      <c r="A189" s="20">
        <v>18373140</v>
      </c>
      <c r="B189" s="20" t="s">
        <v>204</v>
      </c>
      <c r="C189" s="20" t="s">
        <v>389</v>
      </c>
      <c r="D189" s="20" t="s">
        <v>401</v>
      </c>
      <c r="E189" s="20"/>
      <c r="F189" s="20" t="s">
        <v>400</v>
      </c>
      <c r="G189" s="20">
        <v>0.5</v>
      </c>
      <c r="H189" s="23">
        <f t="shared" si="2"/>
        <v>0.5</v>
      </c>
    </row>
    <row r="190" spans="1:8">
      <c r="A190" s="19">
        <v>18373142</v>
      </c>
      <c r="B190" s="19" t="s">
        <v>172</v>
      </c>
      <c r="C190" s="19" t="s">
        <v>389</v>
      </c>
      <c r="D190" s="19" t="s">
        <v>396</v>
      </c>
      <c r="E190" s="19"/>
      <c r="F190" s="19" t="s">
        <v>397</v>
      </c>
      <c r="G190" s="19">
        <v>0.5</v>
      </c>
      <c r="H190" s="23">
        <f t="shared" si="2"/>
        <v>0.5</v>
      </c>
    </row>
    <row r="191" spans="1:8">
      <c r="A191" s="20">
        <v>18373202</v>
      </c>
      <c r="B191" s="20" t="s">
        <v>227</v>
      </c>
      <c r="C191" s="20" t="s">
        <v>389</v>
      </c>
      <c r="D191" s="20" t="s">
        <v>401</v>
      </c>
      <c r="E191" s="20"/>
      <c r="F191" s="20" t="s">
        <v>400</v>
      </c>
      <c r="G191" s="20">
        <v>0.5</v>
      </c>
      <c r="H191" s="23">
        <f t="shared" si="2"/>
        <v>0.5</v>
      </c>
    </row>
    <row r="192" spans="1:8">
      <c r="A192" s="20">
        <v>18373357</v>
      </c>
      <c r="B192" s="20" t="s">
        <v>195</v>
      </c>
      <c r="C192" s="20" t="s">
        <v>389</v>
      </c>
      <c r="D192" s="20" t="s">
        <v>396</v>
      </c>
      <c r="E192" s="20"/>
      <c r="F192" s="20" t="s">
        <v>398</v>
      </c>
      <c r="G192" s="20">
        <v>0.5</v>
      </c>
      <c r="H192" s="23">
        <f t="shared" si="2"/>
        <v>0.5</v>
      </c>
    </row>
    <row r="193" spans="1:8">
      <c r="A193" s="19">
        <v>18373384</v>
      </c>
      <c r="B193" s="19" t="s">
        <v>319</v>
      </c>
      <c r="C193" s="19" t="s">
        <v>389</v>
      </c>
      <c r="D193" s="19" t="s">
        <v>396</v>
      </c>
      <c r="E193" s="19"/>
      <c r="F193" s="19" t="s">
        <v>397</v>
      </c>
      <c r="G193" s="19">
        <v>0.5</v>
      </c>
      <c r="H193" s="23">
        <f t="shared" si="2"/>
        <v>0.5</v>
      </c>
    </row>
    <row r="194" spans="1:8">
      <c r="A194" s="19">
        <v>18373436</v>
      </c>
      <c r="B194" s="19" t="s">
        <v>86</v>
      </c>
      <c r="C194" s="19" t="s">
        <v>389</v>
      </c>
      <c r="D194" s="19" t="s">
        <v>396</v>
      </c>
      <c r="E194" s="19"/>
      <c r="F194" s="19" t="s">
        <v>397</v>
      </c>
      <c r="G194" s="19">
        <v>0.5</v>
      </c>
      <c r="H194" s="23">
        <f t="shared" ref="H194:H257" si="3">MIN(G194,10)</f>
        <v>0.5</v>
      </c>
    </row>
    <row r="195" spans="1:8">
      <c r="A195" s="20">
        <v>18373560</v>
      </c>
      <c r="B195" s="20" t="s">
        <v>203</v>
      </c>
      <c r="C195" s="20" t="s">
        <v>389</v>
      </c>
      <c r="D195" s="20" t="s">
        <v>396</v>
      </c>
      <c r="E195" s="20"/>
      <c r="F195" s="20" t="s">
        <v>398</v>
      </c>
      <c r="G195" s="20">
        <v>0.5</v>
      </c>
      <c r="H195" s="23">
        <f t="shared" si="3"/>
        <v>0.5</v>
      </c>
    </row>
    <row r="196" spans="1:8">
      <c r="A196" s="20">
        <v>18373584</v>
      </c>
      <c r="B196" s="20" t="s">
        <v>77</v>
      </c>
      <c r="C196" s="20" t="s">
        <v>389</v>
      </c>
      <c r="D196" s="20" t="s">
        <v>401</v>
      </c>
      <c r="E196" s="20"/>
      <c r="F196" s="20" t="s">
        <v>400</v>
      </c>
      <c r="G196" s="20">
        <v>0.5</v>
      </c>
      <c r="H196" s="23">
        <f t="shared" si="3"/>
        <v>0.5</v>
      </c>
    </row>
    <row r="197" spans="1:8">
      <c r="A197" s="19">
        <v>18373763</v>
      </c>
      <c r="B197" s="19" t="s">
        <v>189</v>
      </c>
      <c r="C197" s="19" t="s">
        <v>389</v>
      </c>
      <c r="D197" s="19" t="s">
        <v>396</v>
      </c>
      <c r="E197" s="19"/>
      <c r="F197" s="19" t="s">
        <v>397</v>
      </c>
      <c r="G197" s="19">
        <v>0.5</v>
      </c>
      <c r="H197" s="23">
        <f t="shared" si="3"/>
        <v>0.5</v>
      </c>
    </row>
    <row r="198" spans="1:8">
      <c r="A198" s="20">
        <v>18374189</v>
      </c>
      <c r="B198" s="20" t="s">
        <v>81</v>
      </c>
      <c r="C198" s="20" t="s">
        <v>389</v>
      </c>
      <c r="D198" s="20" t="s">
        <v>399</v>
      </c>
      <c r="E198" s="20"/>
      <c r="F198" s="20" t="s">
        <v>400</v>
      </c>
      <c r="G198" s="20">
        <v>0.5</v>
      </c>
      <c r="H198" s="23">
        <f t="shared" si="3"/>
        <v>0.5</v>
      </c>
    </row>
    <row r="199" spans="1:8">
      <c r="A199" s="20">
        <v>18375420</v>
      </c>
      <c r="B199" s="20" t="s">
        <v>139</v>
      </c>
      <c r="C199" s="20" t="s">
        <v>389</v>
      </c>
      <c r="D199" s="20" t="s">
        <v>390</v>
      </c>
      <c r="E199" s="20"/>
      <c r="F199" s="20" t="s">
        <v>398</v>
      </c>
      <c r="G199" s="20">
        <v>0.5</v>
      </c>
      <c r="H199" s="23">
        <f t="shared" si="3"/>
        <v>0.5</v>
      </c>
    </row>
    <row r="200" spans="1:8">
      <c r="A200" s="20">
        <v>18376161</v>
      </c>
      <c r="B200" s="20" t="s">
        <v>54</v>
      </c>
      <c r="C200" s="20" t="s">
        <v>389</v>
      </c>
      <c r="D200" s="20" t="s">
        <v>390</v>
      </c>
      <c r="E200" s="20"/>
      <c r="F200" s="20" t="s">
        <v>398</v>
      </c>
      <c r="G200" s="20">
        <v>0.5</v>
      </c>
      <c r="H200" s="23">
        <f t="shared" si="3"/>
        <v>0.5</v>
      </c>
    </row>
    <row r="201" spans="1:8">
      <c r="A201" s="20">
        <v>14061047</v>
      </c>
      <c r="B201" s="20" t="s">
        <v>295</v>
      </c>
      <c r="C201" s="20" t="s">
        <v>389</v>
      </c>
      <c r="D201" s="20" t="s">
        <v>396</v>
      </c>
      <c r="E201" s="20" t="s">
        <v>391</v>
      </c>
      <c r="F201" s="20" t="s">
        <v>392</v>
      </c>
      <c r="G201" s="20">
        <v>0</v>
      </c>
      <c r="H201" s="23">
        <f t="shared" si="3"/>
        <v>0</v>
      </c>
    </row>
    <row r="202" spans="1:8">
      <c r="A202" s="19">
        <v>14061128</v>
      </c>
      <c r="B202" s="19" t="s">
        <v>303</v>
      </c>
      <c r="C202" s="19" t="s">
        <v>389</v>
      </c>
      <c r="D202" s="19" t="s">
        <v>396</v>
      </c>
      <c r="E202" s="19" t="s">
        <v>391</v>
      </c>
      <c r="F202" s="19" t="s">
        <v>397</v>
      </c>
      <c r="G202" s="19">
        <v>0</v>
      </c>
      <c r="H202" s="23">
        <f t="shared" si="3"/>
        <v>0</v>
      </c>
    </row>
    <row r="203" spans="1:8">
      <c r="A203" s="20">
        <v>15061110</v>
      </c>
      <c r="B203" s="20" t="s">
        <v>335</v>
      </c>
      <c r="C203" s="20" t="s">
        <v>389</v>
      </c>
      <c r="D203" s="20" t="s">
        <v>396</v>
      </c>
      <c r="E203" s="20" t="s">
        <v>391</v>
      </c>
      <c r="F203" s="20" t="s">
        <v>392</v>
      </c>
      <c r="G203" s="20">
        <v>0</v>
      </c>
      <c r="H203" s="23">
        <f t="shared" si="3"/>
        <v>0</v>
      </c>
    </row>
    <row r="204" spans="1:8">
      <c r="A204" s="21">
        <v>15061114</v>
      </c>
      <c r="B204" s="20" t="s">
        <v>327</v>
      </c>
      <c r="C204" s="22"/>
      <c r="D204" s="22"/>
      <c r="E204" s="22"/>
      <c r="F204" s="22" t="s">
        <v>393</v>
      </c>
      <c r="G204" s="20">
        <v>0</v>
      </c>
      <c r="H204" s="23">
        <f t="shared" si="3"/>
        <v>0</v>
      </c>
    </row>
    <row r="205" spans="1:8">
      <c r="A205" s="21">
        <v>15061130</v>
      </c>
      <c r="B205" s="20" t="s">
        <v>301</v>
      </c>
      <c r="C205" s="22"/>
      <c r="D205" s="22"/>
      <c r="E205" s="22"/>
      <c r="F205" s="22" t="s">
        <v>393</v>
      </c>
      <c r="G205" s="20">
        <v>0</v>
      </c>
      <c r="H205" s="23">
        <f t="shared" si="3"/>
        <v>0</v>
      </c>
    </row>
    <row r="206" spans="1:8">
      <c r="A206" s="21">
        <v>15061168</v>
      </c>
      <c r="B206" s="20" t="s">
        <v>276</v>
      </c>
      <c r="C206" s="22"/>
      <c r="D206" s="22"/>
      <c r="E206" s="22"/>
      <c r="F206" s="22" t="s">
        <v>393</v>
      </c>
      <c r="G206" s="20">
        <v>0</v>
      </c>
      <c r="H206" s="23">
        <f t="shared" si="3"/>
        <v>0</v>
      </c>
    </row>
    <row r="207" spans="1:8">
      <c r="A207" s="21">
        <v>15061202</v>
      </c>
      <c r="B207" s="20" t="s">
        <v>333</v>
      </c>
      <c r="C207" s="22"/>
      <c r="D207" s="22"/>
      <c r="E207" s="22"/>
      <c r="F207" s="22" t="s">
        <v>393</v>
      </c>
      <c r="G207" s="20">
        <v>0</v>
      </c>
      <c r="H207" s="23">
        <f t="shared" si="3"/>
        <v>0</v>
      </c>
    </row>
    <row r="208" spans="1:8">
      <c r="A208" s="21">
        <v>15231102</v>
      </c>
      <c r="B208" s="20" t="s">
        <v>302</v>
      </c>
      <c r="C208" s="22"/>
      <c r="D208" s="22"/>
      <c r="E208" s="22"/>
      <c r="F208" s="22" t="s">
        <v>393</v>
      </c>
      <c r="G208" s="20">
        <v>0</v>
      </c>
      <c r="H208" s="23">
        <f t="shared" si="3"/>
        <v>0</v>
      </c>
    </row>
    <row r="209" spans="1:8">
      <c r="A209" s="21">
        <v>15231164</v>
      </c>
      <c r="B209" s="20" t="s">
        <v>250</v>
      </c>
      <c r="C209" s="22"/>
      <c r="D209" s="22"/>
      <c r="E209" s="22"/>
      <c r="F209" s="22" t="s">
        <v>393</v>
      </c>
      <c r="G209" s="20">
        <v>0</v>
      </c>
      <c r="H209" s="23">
        <f t="shared" si="3"/>
        <v>0</v>
      </c>
    </row>
    <row r="210" spans="1:8">
      <c r="A210" s="20">
        <v>16061021</v>
      </c>
      <c r="B210" s="20" t="s">
        <v>296</v>
      </c>
      <c r="C210" s="20" t="s">
        <v>389</v>
      </c>
      <c r="D210" s="20" t="s">
        <v>396</v>
      </c>
      <c r="E210" s="20" t="s">
        <v>391</v>
      </c>
      <c r="F210" s="20" t="s">
        <v>392</v>
      </c>
      <c r="G210" s="20">
        <v>0</v>
      </c>
      <c r="H210" s="23">
        <f t="shared" si="3"/>
        <v>0</v>
      </c>
    </row>
    <row r="211" spans="1:8">
      <c r="A211" s="21">
        <v>16061033</v>
      </c>
      <c r="B211" s="20" t="s">
        <v>286</v>
      </c>
      <c r="C211" s="22"/>
      <c r="D211" s="22"/>
      <c r="E211" s="22"/>
      <c r="F211" s="22" t="s">
        <v>393</v>
      </c>
      <c r="G211" s="20">
        <v>0</v>
      </c>
      <c r="H211" s="23">
        <f t="shared" si="3"/>
        <v>0</v>
      </c>
    </row>
    <row r="212" spans="1:8">
      <c r="A212" s="20">
        <v>16061051</v>
      </c>
      <c r="B212" s="20" t="s">
        <v>262</v>
      </c>
      <c r="C212" s="20" t="s">
        <v>389</v>
      </c>
      <c r="D212" s="20" t="s">
        <v>401</v>
      </c>
      <c r="E212" s="20"/>
      <c r="F212" s="20" t="s">
        <v>400</v>
      </c>
      <c r="G212" s="20">
        <v>0</v>
      </c>
      <c r="H212" s="23">
        <f t="shared" si="3"/>
        <v>0</v>
      </c>
    </row>
    <row r="213" spans="1:8">
      <c r="A213" s="21">
        <v>16061081</v>
      </c>
      <c r="B213" s="20" t="s">
        <v>304</v>
      </c>
      <c r="C213" s="22"/>
      <c r="D213" s="22"/>
      <c r="E213" s="22"/>
      <c r="F213" s="22" t="s">
        <v>393</v>
      </c>
      <c r="G213" s="20">
        <v>0</v>
      </c>
      <c r="H213" s="23">
        <f t="shared" si="3"/>
        <v>0</v>
      </c>
    </row>
    <row r="214" spans="1:8">
      <c r="A214" s="21">
        <v>16061130</v>
      </c>
      <c r="B214" s="20" t="s">
        <v>293</v>
      </c>
      <c r="C214" s="22"/>
      <c r="D214" s="22"/>
      <c r="E214" s="22"/>
      <c r="F214" s="22" t="s">
        <v>393</v>
      </c>
      <c r="G214" s="20">
        <v>0</v>
      </c>
      <c r="H214" s="23">
        <f t="shared" si="3"/>
        <v>0</v>
      </c>
    </row>
    <row r="215" spans="1:8">
      <c r="A215" s="19">
        <v>16061148</v>
      </c>
      <c r="B215" s="19" t="s">
        <v>329</v>
      </c>
      <c r="C215" s="19" t="s">
        <v>389</v>
      </c>
      <c r="D215" s="19" t="s">
        <v>396</v>
      </c>
      <c r="E215" s="19" t="s">
        <v>391</v>
      </c>
      <c r="F215" s="19" t="s">
        <v>397</v>
      </c>
      <c r="G215" s="19">
        <v>0</v>
      </c>
      <c r="H215" s="23">
        <f t="shared" si="3"/>
        <v>0</v>
      </c>
    </row>
    <row r="216" spans="1:8">
      <c r="A216" s="19">
        <v>16061149</v>
      </c>
      <c r="B216" s="19" t="s">
        <v>325</v>
      </c>
      <c r="C216" s="19" t="s">
        <v>395</v>
      </c>
      <c r="D216" s="19" t="s">
        <v>396</v>
      </c>
      <c r="E216" s="19" t="s">
        <v>391</v>
      </c>
      <c r="F216" s="19" t="s">
        <v>397</v>
      </c>
      <c r="G216" s="19">
        <v>0</v>
      </c>
      <c r="H216" s="23">
        <f t="shared" si="3"/>
        <v>0</v>
      </c>
    </row>
    <row r="217" spans="1:8">
      <c r="A217" s="21">
        <v>16061181</v>
      </c>
      <c r="B217" s="20" t="s">
        <v>283</v>
      </c>
      <c r="C217" s="22"/>
      <c r="D217" s="22"/>
      <c r="E217" s="22"/>
      <c r="F217" s="22" t="s">
        <v>393</v>
      </c>
      <c r="G217" s="20">
        <v>0</v>
      </c>
      <c r="H217" s="23">
        <f t="shared" si="3"/>
        <v>0</v>
      </c>
    </row>
    <row r="218" spans="1:8">
      <c r="A218" s="21">
        <v>16061184</v>
      </c>
      <c r="B218" s="20" t="s">
        <v>273</v>
      </c>
      <c r="C218" s="22"/>
      <c r="D218" s="22"/>
      <c r="E218" s="22"/>
      <c r="F218" s="22" t="s">
        <v>393</v>
      </c>
      <c r="G218" s="20">
        <v>0</v>
      </c>
      <c r="H218" s="23">
        <f t="shared" si="3"/>
        <v>0</v>
      </c>
    </row>
    <row r="219" spans="1:8">
      <c r="A219" s="21">
        <v>16061190</v>
      </c>
      <c r="B219" s="20" t="s">
        <v>277</v>
      </c>
      <c r="C219" s="22"/>
      <c r="D219" s="22"/>
      <c r="E219" s="22"/>
      <c r="F219" s="22" t="s">
        <v>393</v>
      </c>
      <c r="G219" s="20">
        <v>0</v>
      </c>
      <c r="H219" s="23">
        <f t="shared" si="3"/>
        <v>0</v>
      </c>
    </row>
    <row r="220" spans="1:8">
      <c r="A220" s="21">
        <v>16061193</v>
      </c>
      <c r="B220" s="20" t="s">
        <v>331</v>
      </c>
      <c r="C220" s="22"/>
      <c r="D220" s="22"/>
      <c r="E220" s="22"/>
      <c r="F220" s="22" t="s">
        <v>393</v>
      </c>
      <c r="G220" s="20">
        <v>0</v>
      </c>
      <c r="H220" s="23">
        <f t="shared" si="3"/>
        <v>0</v>
      </c>
    </row>
    <row r="221" spans="1:8">
      <c r="A221" s="21">
        <v>16061194</v>
      </c>
      <c r="B221" s="20" t="s">
        <v>309</v>
      </c>
      <c r="C221" s="22"/>
      <c r="D221" s="22"/>
      <c r="E221" s="22"/>
      <c r="F221" s="22" t="s">
        <v>393</v>
      </c>
      <c r="G221" s="20">
        <v>0</v>
      </c>
      <c r="H221" s="23">
        <f t="shared" si="3"/>
        <v>0</v>
      </c>
    </row>
    <row r="222" spans="1:8">
      <c r="A222" s="20">
        <v>16061206</v>
      </c>
      <c r="B222" s="20" t="s">
        <v>332</v>
      </c>
      <c r="C222" s="20" t="s">
        <v>389</v>
      </c>
      <c r="D222" s="20" t="s">
        <v>396</v>
      </c>
      <c r="E222" s="20" t="s">
        <v>391</v>
      </c>
      <c r="F222" s="20" t="s">
        <v>398</v>
      </c>
      <c r="G222" s="20">
        <v>0</v>
      </c>
      <c r="H222" s="23">
        <f t="shared" si="3"/>
        <v>0</v>
      </c>
    </row>
    <row r="223" spans="1:8">
      <c r="A223" s="20">
        <v>16231068</v>
      </c>
      <c r="B223" s="20" t="s">
        <v>328</v>
      </c>
      <c r="C223" s="20" t="s">
        <v>389</v>
      </c>
      <c r="D223" s="20" t="s">
        <v>399</v>
      </c>
      <c r="E223" s="20"/>
      <c r="F223" s="20" t="s">
        <v>400</v>
      </c>
      <c r="G223" s="20">
        <v>0</v>
      </c>
      <c r="H223" s="23">
        <f t="shared" si="3"/>
        <v>0</v>
      </c>
    </row>
    <row r="224" spans="1:8">
      <c r="A224" s="19">
        <v>16231263</v>
      </c>
      <c r="B224" s="19" t="s">
        <v>336</v>
      </c>
      <c r="C224" s="19" t="s">
        <v>389</v>
      </c>
      <c r="D224" s="19" t="s">
        <v>390</v>
      </c>
      <c r="E224" s="19" t="s">
        <v>391</v>
      </c>
      <c r="F224" s="19" t="s">
        <v>397</v>
      </c>
      <c r="G224" s="19">
        <v>0</v>
      </c>
      <c r="H224" s="23">
        <f t="shared" si="3"/>
        <v>0</v>
      </c>
    </row>
    <row r="225" spans="1:8">
      <c r="A225" s="21">
        <v>17005002</v>
      </c>
      <c r="B225" s="20" t="s">
        <v>223</v>
      </c>
      <c r="C225" s="22"/>
      <c r="D225" s="22"/>
      <c r="E225" s="22"/>
      <c r="F225" s="22" t="s">
        <v>393</v>
      </c>
      <c r="G225" s="20">
        <v>0</v>
      </c>
      <c r="H225" s="23">
        <f t="shared" si="3"/>
        <v>0</v>
      </c>
    </row>
    <row r="226" spans="1:8">
      <c r="A226" s="20">
        <v>17005013</v>
      </c>
      <c r="B226" s="20" t="s">
        <v>330</v>
      </c>
      <c r="C226" s="20" t="s">
        <v>389</v>
      </c>
      <c r="D226" s="20" t="s">
        <v>401</v>
      </c>
      <c r="E226" s="20"/>
      <c r="F226" s="20" t="s">
        <v>400</v>
      </c>
      <c r="G226" s="20">
        <v>0</v>
      </c>
      <c r="H226" s="23">
        <f t="shared" si="3"/>
        <v>0</v>
      </c>
    </row>
    <row r="227" spans="1:8">
      <c r="A227" s="20">
        <v>17005016</v>
      </c>
      <c r="B227" s="20" t="s">
        <v>110</v>
      </c>
      <c r="C227" s="20" t="s">
        <v>389</v>
      </c>
      <c r="D227" s="20" t="s">
        <v>396</v>
      </c>
      <c r="E227" s="20"/>
      <c r="F227" s="20" t="s">
        <v>398</v>
      </c>
      <c r="G227" s="20">
        <v>0</v>
      </c>
      <c r="H227" s="23">
        <f t="shared" si="3"/>
        <v>0</v>
      </c>
    </row>
    <row r="228" spans="1:8">
      <c r="A228" s="20">
        <v>17231019</v>
      </c>
      <c r="B228" s="20" t="s">
        <v>334</v>
      </c>
      <c r="C228" s="20" t="s">
        <v>389</v>
      </c>
      <c r="D228" s="20" t="s">
        <v>390</v>
      </c>
      <c r="E228" s="20"/>
      <c r="F228" s="20" t="s">
        <v>398</v>
      </c>
      <c r="G228" s="20">
        <v>0</v>
      </c>
      <c r="H228" s="23">
        <f t="shared" si="3"/>
        <v>0</v>
      </c>
    </row>
    <row r="229" spans="1:8">
      <c r="A229" s="19">
        <v>17231032</v>
      </c>
      <c r="B229" s="19" t="s">
        <v>313</v>
      </c>
      <c r="C229" s="19" t="s">
        <v>395</v>
      </c>
      <c r="D229" s="19" t="s">
        <v>390</v>
      </c>
      <c r="E229" s="19"/>
      <c r="F229" s="19" t="s">
        <v>397</v>
      </c>
      <c r="G229" s="19">
        <v>0</v>
      </c>
      <c r="H229" s="23">
        <f t="shared" si="3"/>
        <v>0</v>
      </c>
    </row>
    <row r="230" spans="1:8">
      <c r="A230" s="20">
        <v>17231103</v>
      </c>
      <c r="B230" s="20" t="s">
        <v>279</v>
      </c>
      <c r="C230" s="20" t="s">
        <v>389</v>
      </c>
      <c r="D230" s="20" t="s">
        <v>390</v>
      </c>
      <c r="E230" s="20"/>
      <c r="F230" s="20" t="s">
        <v>398</v>
      </c>
      <c r="G230" s="20">
        <v>0</v>
      </c>
      <c r="H230" s="23">
        <f t="shared" si="3"/>
        <v>0</v>
      </c>
    </row>
    <row r="231" spans="1:8">
      <c r="A231" s="21">
        <v>17231165</v>
      </c>
      <c r="B231" s="20" t="s">
        <v>285</v>
      </c>
      <c r="C231" s="22"/>
      <c r="D231" s="22"/>
      <c r="E231" s="22"/>
      <c r="F231" s="22" t="s">
        <v>393</v>
      </c>
      <c r="G231" s="20">
        <v>0</v>
      </c>
      <c r="H231" s="23">
        <f t="shared" si="3"/>
        <v>0</v>
      </c>
    </row>
    <row r="232" spans="1:8">
      <c r="A232" s="20">
        <v>17231180</v>
      </c>
      <c r="B232" s="20" t="s">
        <v>339</v>
      </c>
      <c r="C232" s="20" t="s">
        <v>389</v>
      </c>
      <c r="D232" s="20" t="s">
        <v>390</v>
      </c>
      <c r="E232" s="20" t="s">
        <v>391</v>
      </c>
      <c r="F232" s="20" t="s">
        <v>398</v>
      </c>
      <c r="G232" s="20">
        <v>0</v>
      </c>
      <c r="H232" s="23">
        <f t="shared" si="3"/>
        <v>0</v>
      </c>
    </row>
    <row r="233" spans="1:8">
      <c r="A233" s="21">
        <v>17231189</v>
      </c>
      <c r="B233" s="20" t="s">
        <v>282</v>
      </c>
      <c r="C233" s="22"/>
      <c r="D233" s="22"/>
      <c r="E233" s="22"/>
      <c r="F233" s="22" t="s">
        <v>393</v>
      </c>
      <c r="G233" s="20">
        <v>0</v>
      </c>
      <c r="H233" s="23">
        <f t="shared" si="3"/>
        <v>0</v>
      </c>
    </row>
    <row r="234" spans="1:8">
      <c r="A234" s="20">
        <v>17231196</v>
      </c>
      <c r="B234" s="20" t="s">
        <v>298</v>
      </c>
      <c r="C234" s="20" t="s">
        <v>389</v>
      </c>
      <c r="D234" s="20" t="s">
        <v>399</v>
      </c>
      <c r="E234" s="20"/>
      <c r="F234" s="20" t="s">
        <v>400</v>
      </c>
      <c r="G234" s="20">
        <v>0</v>
      </c>
      <c r="H234" s="23">
        <f t="shared" si="3"/>
        <v>0</v>
      </c>
    </row>
    <row r="235" spans="1:8">
      <c r="A235" s="21">
        <v>17373153</v>
      </c>
      <c r="B235" s="20" t="s">
        <v>268</v>
      </c>
      <c r="C235" s="22"/>
      <c r="D235" s="22"/>
      <c r="E235" s="22"/>
      <c r="F235" s="22" t="s">
        <v>393</v>
      </c>
      <c r="G235" s="20">
        <v>0</v>
      </c>
      <c r="H235" s="23">
        <f t="shared" si="3"/>
        <v>0</v>
      </c>
    </row>
    <row r="236" spans="1:8">
      <c r="A236" s="21">
        <v>17373190</v>
      </c>
      <c r="B236" s="20" t="s">
        <v>272</v>
      </c>
      <c r="C236" s="22"/>
      <c r="D236" s="22"/>
      <c r="E236" s="22"/>
      <c r="F236" s="22" t="s">
        <v>393</v>
      </c>
      <c r="G236" s="20">
        <v>0</v>
      </c>
      <c r="H236" s="23">
        <f t="shared" si="3"/>
        <v>0</v>
      </c>
    </row>
    <row r="237" spans="1:8">
      <c r="A237" s="19">
        <v>17373191</v>
      </c>
      <c r="B237" s="19" t="s">
        <v>187</v>
      </c>
      <c r="C237" s="19" t="s">
        <v>389</v>
      </c>
      <c r="D237" s="19" t="s">
        <v>396</v>
      </c>
      <c r="E237" s="19" t="s">
        <v>391</v>
      </c>
      <c r="F237" s="19" t="s">
        <v>397</v>
      </c>
      <c r="G237" s="19">
        <v>0</v>
      </c>
      <c r="H237" s="23">
        <f t="shared" si="3"/>
        <v>0</v>
      </c>
    </row>
    <row r="238" spans="1:8">
      <c r="A238" s="20">
        <v>17373308</v>
      </c>
      <c r="B238" s="20" t="s">
        <v>294</v>
      </c>
      <c r="C238" s="20" t="s">
        <v>389</v>
      </c>
      <c r="D238" s="20" t="s">
        <v>401</v>
      </c>
      <c r="E238" s="20"/>
      <c r="F238" s="20" t="s">
        <v>400</v>
      </c>
      <c r="G238" s="20">
        <v>0</v>
      </c>
      <c r="H238" s="23">
        <f t="shared" si="3"/>
        <v>0</v>
      </c>
    </row>
    <row r="239" spans="1:8">
      <c r="A239" s="20">
        <v>17373329</v>
      </c>
      <c r="B239" s="20" t="s">
        <v>340</v>
      </c>
      <c r="C239" s="20" t="s">
        <v>395</v>
      </c>
      <c r="D239" s="20" t="s">
        <v>396</v>
      </c>
      <c r="E239" s="20" t="s">
        <v>391</v>
      </c>
      <c r="F239" s="20" t="s">
        <v>398</v>
      </c>
      <c r="G239" s="20">
        <v>0</v>
      </c>
      <c r="H239" s="23">
        <f t="shared" si="3"/>
        <v>0</v>
      </c>
    </row>
    <row r="240" spans="1:8">
      <c r="A240" s="19">
        <v>17373371</v>
      </c>
      <c r="B240" s="19" t="s">
        <v>238</v>
      </c>
      <c r="C240" s="19" t="s">
        <v>389</v>
      </c>
      <c r="D240" s="19" t="s">
        <v>396</v>
      </c>
      <c r="E240" s="19" t="s">
        <v>391</v>
      </c>
      <c r="F240" s="19" t="s">
        <v>397</v>
      </c>
      <c r="G240" s="19">
        <v>0</v>
      </c>
      <c r="H240" s="23">
        <f t="shared" si="3"/>
        <v>0</v>
      </c>
    </row>
    <row r="241" spans="1:8">
      <c r="A241" s="21">
        <v>17374216</v>
      </c>
      <c r="B241" s="20" t="s">
        <v>80</v>
      </c>
      <c r="C241" s="22"/>
      <c r="D241" s="22"/>
      <c r="E241" s="22"/>
      <c r="F241" s="22" t="s">
        <v>393</v>
      </c>
      <c r="G241" s="20">
        <v>0</v>
      </c>
      <c r="H241" s="23">
        <f t="shared" si="3"/>
        <v>0</v>
      </c>
    </row>
    <row r="242" spans="1:8">
      <c r="A242" s="21">
        <v>17377372</v>
      </c>
      <c r="B242" s="20" t="s">
        <v>168</v>
      </c>
      <c r="C242" s="22"/>
      <c r="D242" s="22"/>
      <c r="E242" s="22"/>
      <c r="F242" s="22" t="s">
        <v>393</v>
      </c>
      <c r="G242" s="20">
        <v>0</v>
      </c>
      <c r="H242" s="23">
        <f t="shared" si="3"/>
        <v>0</v>
      </c>
    </row>
    <row r="243" spans="1:8">
      <c r="A243" s="20">
        <v>17377376</v>
      </c>
      <c r="B243" s="20" t="s">
        <v>193</v>
      </c>
      <c r="C243" s="20" t="s">
        <v>389</v>
      </c>
      <c r="D243" s="20" t="s">
        <v>390</v>
      </c>
      <c r="E243" s="20" t="s">
        <v>391</v>
      </c>
      <c r="F243" s="20" t="s">
        <v>392</v>
      </c>
      <c r="G243" s="20">
        <v>0</v>
      </c>
      <c r="H243" s="23">
        <f t="shared" si="3"/>
        <v>0</v>
      </c>
    </row>
    <row r="244" spans="1:8">
      <c r="A244" s="20">
        <v>18182657</v>
      </c>
      <c r="B244" s="20" t="s">
        <v>315</v>
      </c>
      <c r="C244" s="20" t="s">
        <v>389</v>
      </c>
      <c r="D244" s="20" t="s">
        <v>394</v>
      </c>
      <c r="E244" s="20"/>
      <c r="F244" s="20" t="s">
        <v>398</v>
      </c>
      <c r="G244" s="20">
        <v>0</v>
      </c>
      <c r="H244" s="23">
        <f t="shared" si="3"/>
        <v>0</v>
      </c>
    </row>
    <row r="245" spans="1:8">
      <c r="A245" s="20">
        <v>18182672</v>
      </c>
      <c r="B245" s="20" t="s">
        <v>149</v>
      </c>
      <c r="C245" s="20" t="s">
        <v>389</v>
      </c>
      <c r="D245" s="20" t="s">
        <v>394</v>
      </c>
      <c r="E245" s="20"/>
      <c r="F245" s="20" t="s">
        <v>398</v>
      </c>
      <c r="G245" s="20">
        <v>0</v>
      </c>
      <c r="H245" s="23">
        <f t="shared" si="3"/>
        <v>0</v>
      </c>
    </row>
    <row r="246" spans="1:8">
      <c r="A246" s="20">
        <v>18231019</v>
      </c>
      <c r="B246" s="20" t="s">
        <v>320</v>
      </c>
      <c r="C246" s="20" t="s">
        <v>389</v>
      </c>
      <c r="D246" s="20" t="s">
        <v>399</v>
      </c>
      <c r="E246" s="20"/>
      <c r="F246" s="20" t="s">
        <v>400</v>
      </c>
      <c r="G246" s="20">
        <v>0</v>
      </c>
      <c r="H246" s="23">
        <f t="shared" si="3"/>
        <v>0</v>
      </c>
    </row>
    <row r="247" spans="1:8">
      <c r="A247" s="20">
        <v>18231027</v>
      </c>
      <c r="B247" s="20" t="s">
        <v>245</v>
      </c>
      <c r="C247" s="20" t="s">
        <v>389</v>
      </c>
      <c r="D247" s="20" t="s">
        <v>390</v>
      </c>
      <c r="E247" s="20"/>
      <c r="F247" s="20" t="s">
        <v>392</v>
      </c>
      <c r="G247" s="20">
        <v>0</v>
      </c>
      <c r="H247" s="23">
        <f t="shared" si="3"/>
        <v>0</v>
      </c>
    </row>
    <row r="248" spans="1:8">
      <c r="A248" s="20">
        <v>18231039</v>
      </c>
      <c r="B248" s="20" t="s">
        <v>161</v>
      </c>
      <c r="C248" s="20" t="s">
        <v>395</v>
      </c>
      <c r="D248" s="20" t="s">
        <v>390</v>
      </c>
      <c r="E248" s="20"/>
      <c r="F248" s="20" t="s">
        <v>392</v>
      </c>
      <c r="G248" s="20">
        <v>0</v>
      </c>
      <c r="H248" s="23">
        <f t="shared" si="3"/>
        <v>0</v>
      </c>
    </row>
    <row r="249" spans="1:8">
      <c r="A249" s="20">
        <v>18231052</v>
      </c>
      <c r="B249" s="20" t="s">
        <v>114</v>
      </c>
      <c r="C249" s="20" t="s">
        <v>389</v>
      </c>
      <c r="D249" s="20" t="s">
        <v>390</v>
      </c>
      <c r="E249" s="20"/>
      <c r="F249" s="20" t="s">
        <v>398</v>
      </c>
      <c r="G249" s="20">
        <v>0</v>
      </c>
      <c r="H249" s="23">
        <f t="shared" si="3"/>
        <v>0</v>
      </c>
    </row>
    <row r="250" spans="1:8">
      <c r="A250" s="20">
        <v>18231064</v>
      </c>
      <c r="B250" s="20" t="s">
        <v>136</v>
      </c>
      <c r="C250" s="20" t="s">
        <v>389</v>
      </c>
      <c r="D250" s="20" t="s">
        <v>390</v>
      </c>
      <c r="E250" s="20"/>
      <c r="F250" s="20" t="s">
        <v>398</v>
      </c>
      <c r="G250" s="20">
        <v>0</v>
      </c>
      <c r="H250" s="23">
        <f t="shared" si="3"/>
        <v>0</v>
      </c>
    </row>
    <row r="251" spans="1:8">
      <c r="A251" s="21">
        <v>18231073</v>
      </c>
      <c r="B251" s="20" t="s">
        <v>236</v>
      </c>
      <c r="C251" s="22"/>
      <c r="D251" s="22"/>
      <c r="E251" s="22"/>
      <c r="F251" s="22" t="s">
        <v>393</v>
      </c>
      <c r="G251" s="20">
        <v>0</v>
      </c>
      <c r="H251" s="23">
        <f t="shared" si="3"/>
        <v>0</v>
      </c>
    </row>
    <row r="252" spans="1:8">
      <c r="A252" s="21">
        <v>18231098</v>
      </c>
      <c r="B252" s="20" t="s">
        <v>241</v>
      </c>
      <c r="C252" s="22"/>
      <c r="D252" s="22"/>
      <c r="E252" s="22"/>
      <c r="F252" s="22" t="s">
        <v>393</v>
      </c>
      <c r="G252" s="20">
        <v>0</v>
      </c>
      <c r="H252" s="23">
        <f t="shared" si="3"/>
        <v>0</v>
      </c>
    </row>
    <row r="253" spans="1:8">
      <c r="A253" s="19">
        <v>18231102</v>
      </c>
      <c r="B253" s="19" t="s">
        <v>322</v>
      </c>
      <c r="C253" s="19" t="s">
        <v>389</v>
      </c>
      <c r="D253" s="19" t="s">
        <v>390</v>
      </c>
      <c r="E253" s="19"/>
      <c r="F253" s="19" t="s">
        <v>397</v>
      </c>
      <c r="G253" s="19">
        <v>0</v>
      </c>
      <c r="H253" s="23">
        <f t="shared" si="3"/>
        <v>0</v>
      </c>
    </row>
    <row r="254" spans="1:8">
      <c r="A254" s="19">
        <v>18231121</v>
      </c>
      <c r="B254" s="19" t="s">
        <v>278</v>
      </c>
      <c r="C254" s="19" t="s">
        <v>389</v>
      </c>
      <c r="D254" s="19" t="s">
        <v>390</v>
      </c>
      <c r="E254" s="19"/>
      <c r="F254" s="19" t="s">
        <v>397</v>
      </c>
      <c r="G254" s="19">
        <v>0</v>
      </c>
      <c r="H254" s="23">
        <f t="shared" si="3"/>
        <v>0</v>
      </c>
    </row>
    <row r="255" spans="1:8">
      <c r="A255" s="21">
        <v>18231133</v>
      </c>
      <c r="B255" s="20" t="s">
        <v>311</v>
      </c>
      <c r="C255" s="22"/>
      <c r="D255" s="22"/>
      <c r="E255" s="22"/>
      <c r="F255" s="22" t="s">
        <v>393</v>
      </c>
      <c r="G255" s="20">
        <v>0</v>
      </c>
      <c r="H255" s="23">
        <f t="shared" si="3"/>
        <v>0</v>
      </c>
    </row>
    <row r="256" spans="1:8">
      <c r="A256" s="21">
        <v>18231156</v>
      </c>
      <c r="B256" s="20" t="s">
        <v>72</v>
      </c>
      <c r="C256" s="22"/>
      <c r="D256" s="22"/>
      <c r="E256" s="22"/>
      <c r="F256" s="22" t="s">
        <v>393</v>
      </c>
      <c r="G256" s="20">
        <v>0</v>
      </c>
      <c r="H256" s="23">
        <f t="shared" si="3"/>
        <v>0</v>
      </c>
    </row>
    <row r="257" spans="1:8">
      <c r="A257" s="20">
        <v>18231161</v>
      </c>
      <c r="B257" s="20" t="s">
        <v>261</v>
      </c>
      <c r="C257" s="20" t="s">
        <v>389</v>
      </c>
      <c r="D257" s="20" t="s">
        <v>390</v>
      </c>
      <c r="E257" s="20"/>
      <c r="F257" s="20" t="s">
        <v>398</v>
      </c>
      <c r="G257" s="20">
        <v>0</v>
      </c>
      <c r="H257" s="23">
        <f t="shared" si="3"/>
        <v>0</v>
      </c>
    </row>
    <row r="258" spans="1:8">
      <c r="A258" s="20">
        <v>18231199</v>
      </c>
      <c r="B258" s="20" t="s">
        <v>326</v>
      </c>
      <c r="C258" s="20" t="s">
        <v>389</v>
      </c>
      <c r="D258" s="20" t="s">
        <v>390</v>
      </c>
      <c r="E258" s="20"/>
      <c r="F258" s="20" t="s">
        <v>392</v>
      </c>
      <c r="G258" s="20">
        <v>0</v>
      </c>
      <c r="H258" s="23">
        <f t="shared" ref="H258:H321" si="4">MIN(G258,10)</f>
        <v>0</v>
      </c>
    </row>
    <row r="259" spans="1:8">
      <c r="A259" s="20">
        <v>18231215</v>
      </c>
      <c r="B259" s="20" t="s">
        <v>324</v>
      </c>
      <c r="C259" s="20" t="s">
        <v>389</v>
      </c>
      <c r="D259" s="20" t="s">
        <v>390</v>
      </c>
      <c r="E259" s="20"/>
      <c r="F259" s="20" t="s">
        <v>392</v>
      </c>
      <c r="G259" s="20">
        <v>0</v>
      </c>
      <c r="H259" s="23">
        <f t="shared" si="4"/>
        <v>0</v>
      </c>
    </row>
    <row r="260" spans="1:8">
      <c r="A260" s="20">
        <v>18231216</v>
      </c>
      <c r="B260" s="20" t="s">
        <v>235</v>
      </c>
      <c r="C260" s="20" t="s">
        <v>389</v>
      </c>
      <c r="D260" s="20" t="s">
        <v>390</v>
      </c>
      <c r="E260" s="20"/>
      <c r="F260" s="20" t="s">
        <v>392</v>
      </c>
      <c r="G260" s="20">
        <v>0</v>
      </c>
      <c r="H260" s="23">
        <f t="shared" si="4"/>
        <v>0</v>
      </c>
    </row>
    <row r="261" spans="1:8">
      <c r="A261" s="21">
        <v>18373008</v>
      </c>
      <c r="B261" s="20" t="s">
        <v>256</v>
      </c>
      <c r="C261" s="22"/>
      <c r="D261" s="22"/>
      <c r="E261" s="22"/>
      <c r="F261" s="22" t="s">
        <v>393</v>
      </c>
      <c r="G261" s="20">
        <v>0</v>
      </c>
      <c r="H261" s="23">
        <f t="shared" si="4"/>
        <v>0</v>
      </c>
    </row>
    <row r="262" spans="1:8">
      <c r="A262" s="20">
        <v>18373039</v>
      </c>
      <c r="B262" s="20" t="s">
        <v>208</v>
      </c>
      <c r="C262" s="20" t="s">
        <v>389</v>
      </c>
      <c r="D262" s="20" t="s">
        <v>396</v>
      </c>
      <c r="E262" s="20"/>
      <c r="F262" s="20" t="s">
        <v>398</v>
      </c>
      <c r="G262" s="20">
        <v>0</v>
      </c>
      <c r="H262" s="23">
        <f t="shared" si="4"/>
        <v>0</v>
      </c>
    </row>
    <row r="263" spans="1:8">
      <c r="A263" s="20">
        <v>18373048</v>
      </c>
      <c r="B263" s="20" t="s">
        <v>266</v>
      </c>
      <c r="C263" s="20" t="s">
        <v>389</v>
      </c>
      <c r="D263" s="20" t="s">
        <v>396</v>
      </c>
      <c r="E263" s="20"/>
      <c r="F263" s="20" t="s">
        <v>398</v>
      </c>
      <c r="G263" s="20">
        <v>0</v>
      </c>
      <c r="H263" s="23">
        <f t="shared" si="4"/>
        <v>0</v>
      </c>
    </row>
    <row r="264" spans="1:8">
      <c r="A264" s="20">
        <v>18373073</v>
      </c>
      <c r="B264" s="20" t="s">
        <v>232</v>
      </c>
      <c r="C264" s="20" t="s">
        <v>389</v>
      </c>
      <c r="D264" s="20" t="s">
        <v>396</v>
      </c>
      <c r="E264" s="20"/>
      <c r="F264" s="20" t="s">
        <v>392</v>
      </c>
      <c r="G264" s="20">
        <v>0</v>
      </c>
      <c r="H264" s="23">
        <f t="shared" si="4"/>
        <v>0</v>
      </c>
    </row>
    <row r="265" spans="1:8">
      <c r="A265" s="20">
        <v>18373075</v>
      </c>
      <c r="B265" s="20" t="s">
        <v>228</v>
      </c>
      <c r="C265" s="20" t="s">
        <v>389</v>
      </c>
      <c r="D265" s="20" t="s">
        <v>396</v>
      </c>
      <c r="E265" s="20"/>
      <c r="F265" s="20" t="s">
        <v>398</v>
      </c>
      <c r="G265" s="20">
        <v>0</v>
      </c>
      <c r="H265" s="23">
        <f t="shared" si="4"/>
        <v>0</v>
      </c>
    </row>
    <row r="266" spans="1:8">
      <c r="A266" s="21">
        <v>18373105</v>
      </c>
      <c r="B266" s="20" t="s">
        <v>218</v>
      </c>
      <c r="C266" s="22"/>
      <c r="D266" s="22"/>
      <c r="E266" s="22"/>
      <c r="F266" s="22" t="s">
        <v>393</v>
      </c>
      <c r="G266" s="20">
        <v>0</v>
      </c>
      <c r="H266" s="23">
        <f t="shared" si="4"/>
        <v>0</v>
      </c>
    </row>
    <row r="267" spans="1:8">
      <c r="A267" s="20">
        <v>18373112</v>
      </c>
      <c r="B267" s="20" t="s">
        <v>199</v>
      </c>
      <c r="C267" s="20" t="s">
        <v>389</v>
      </c>
      <c r="D267" s="20" t="s">
        <v>396</v>
      </c>
      <c r="E267" s="20"/>
      <c r="F267" s="20" t="s">
        <v>398</v>
      </c>
      <c r="G267" s="20">
        <v>0</v>
      </c>
      <c r="H267" s="23">
        <f t="shared" si="4"/>
        <v>0</v>
      </c>
    </row>
    <row r="268" spans="1:8">
      <c r="A268" s="20">
        <v>18373114</v>
      </c>
      <c r="B268" s="20" t="s">
        <v>145</v>
      </c>
      <c r="C268" s="20" t="s">
        <v>389</v>
      </c>
      <c r="D268" s="20" t="s">
        <v>396</v>
      </c>
      <c r="E268" s="20"/>
      <c r="F268" s="20" t="s">
        <v>398</v>
      </c>
      <c r="G268" s="20">
        <v>0</v>
      </c>
      <c r="H268" s="23">
        <f t="shared" si="4"/>
        <v>0</v>
      </c>
    </row>
    <row r="269" spans="1:8">
      <c r="A269" s="21">
        <v>18373126</v>
      </c>
      <c r="B269" s="20" t="s">
        <v>280</v>
      </c>
      <c r="C269" s="22"/>
      <c r="D269" s="22"/>
      <c r="E269" s="22"/>
      <c r="F269" s="22" t="s">
        <v>393</v>
      </c>
      <c r="G269" s="20">
        <v>0</v>
      </c>
      <c r="H269" s="23">
        <f t="shared" si="4"/>
        <v>0</v>
      </c>
    </row>
    <row r="270" spans="1:8">
      <c r="A270" s="21">
        <v>18373165</v>
      </c>
      <c r="B270" s="20" t="s">
        <v>217</v>
      </c>
      <c r="C270" s="22"/>
      <c r="D270" s="22"/>
      <c r="E270" s="22"/>
      <c r="F270" s="22" t="s">
        <v>393</v>
      </c>
      <c r="G270" s="20">
        <v>0</v>
      </c>
      <c r="H270" s="23">
        <f t="shared" si="4"/>
        <v>0</v>
      </c>
    </row>
    <row r="271" spans="1:8">
      <c r="A271" s="20">
        <v>18373171</v>
      </c>
      <c r="B271" s="20" t="s">
        <v>108</v>
      </c>
      <c r="C271" s="20" t="s">
        <v>389</v>
      </c>
      <c r="D271" s="20" t="s">
        <v>396</v>
      </c>
      <c r="E271" s="20"/>
      <c r="F271" s="20" t="s">
        <v>398</v>
      </c>
      <c r="G271" s="20">
        <v>0</v>
      </c>
      <c r="H271" s="23">
        <f t="shared" si="4"/>
        <v>0</v>
      </c>
    </row>
    <row r="272" spans="1:8">
      <c r="A272" s="21">
        <v>18373176</v>
      </c>
      <c r="B272" s="20" t="s">
        <v>207</v>
      </c>
      <c r="C272" s="22"/>
      <c r="D272" s="22"/>
      <c r="E272" s="22"/>
      <c r="F272" s="22" t="s">
        <v>393</v>
      </c>
      <c r="G272" s="20">
        <v>0</v>
      </c>
      <c r="H272" s="23">
        <f t="shared" si="4"/>
        <v>0</v>
      </c>
    </row>
    <row r="273" spans="1:8">
      <c r="A273" s="21">
        <v>18373189</v>
      </c>
      <c r="B273" s="20" t="s">
        <v>300</v>
      </c>
      <c r="C273" s="22"/>
      <c r="D273" s="22"/>
      <c r="E273" s="22"/>
      <c r="F273" s="22" t="s">
        <v>393</v>
      </c>
      <c r="G273" s="20">
        <v>0</v>
      </c>
      <c r="H273" s="23">
        <f t="shared" si="4"/>
        <v>0</v>
      </c>
    </row>
    <row r="274" spans="1:8">
      <c r="A274" s="20">
        <v>18373201</v>
      </c>
      <c r="B274" s="20" t="s">
        <v>61</v>
      </c>
      <c r="C274" s="20" t="s">
        <v>389</v>
      </c>
      <c r="D274" s="20" t="s">
        <v>396</v>
      </c>
      <c r="E274" s="20"/>
      <c r="F274" s="20" t="s">
        <v>398</v>
      </c>
      <c r="G274" s="20">
        <v>0</v>
      </c>
      <c r="H274" s="23">
        <f t="shared" si="4"/>
        <v>0</v>
      </c>
    </row>
    <row r="275" spans="1:8">
      <c r="A275" s="20">
        <v>18373203</v>
      </c>
      <c r="B275" s="20" t="s">
        <v>291</v>
      </c>
      <c r="C275" s="20" t="s">
        <v>389</v>
      </c>
      <c r="D275" s="20" t="s">
        <v>401</v>
      </c>
      <c r="E275" s="20"/>
      <c r="F275" s="20" t="s">
        <v>400</v>
      </c>
      <c r="G275" s="20">
        <v>0</v>
      </c>
      <c r="H275" s="23">
        <f t="shared" si="4"/>
        <v>0</v>
      </c>
    </row>
    <row r="276" spans="1:8">
      <c r="A276" s="20">
        <v>18373211</v>
      </c>
      <c r="B276" s="20" t="s">
        <v>267</v>
      </c>
      <c r="C276" s="20" t="s">
        <v>395</v>
      </c>
      <c r="D276" s="20" t="s">
        <v>401</v>
      </c>
      <c r="E276" s="20"/>
      <c r="F276" s="20" t="s">
        <v>400</v>
      </c>
      <c r="G276" s="20">
        <v>0</v>
      </c>
      <c r="H276" s="23">
        <f t="shared" si="4"/>
        <v>0</v>
      </c>
    </row>
    <row r="277" spans="1:8">
      <c r="A277" s="20">
        <v>18373251</v>
      </c>
      <c r="B277" s="20" t="s">
        <v>94</v>
      </c>
      <c r="C277" s="20" t="s">
        <v>389</v>
      </c>
      <c r="D277" s="20" t="s">
        <v>396</v>
      </c>
      <c r="E277" s="20"/>
      <c r="F277" s="20" t="s">
        <v>398</v>
      </c>
      <c r="G277" s="20">
        <v>0</v>
      </c>
      <c r="H277" s="23">
        <f t="shared" si="4"/>
        <v>0</v>
      </c>
    </row>
    <row r="278" spans="1:8">
      <c r="A278" s="21">
        <v>18373292</v>
      </c>
      <c r="B278" s="20" t="s">
        <v>162</v>
      </c>
      <c r="C278" s="22"/>
      <c r="D278" s="22"/>
      <c r="E278" s="22"/>
      <c r="F278" s="22" t="s">
        <v>393</v>
      </c>
      <c r="G278" s="20">
        <v>0</v>
      </c>
      <c r="H278" s="23">
        <f t="shared" si="4"/>
        <v>0</v>
      </c>
    </row>
    <row r="279" spans="1:8">
      <c r="A279" s="20">
        <v>18373304</v>
      </c>
      <c r="B279" s="20" t="s">
        <v>219</v>
      </c>
      <c r="C279" s="20" t="s">
        <v>395</v>
      </c>
      <c r="D279" s="20" t="s">
        <v>401</v>
      </c>
      <c r="E279" s="20"/>
      <c r="F279" s="20" t="s">
        <v>400</v>
      </c>
      <c r="G279" s="20">
        <v>0</v>
      </c>
      <c r="H279" s="23">
        <f t="shared" si="4"/>
        <v>0</v>
      </c>
    </row>
    <row r="280" spans="1:8">
      <c r="A280" s="21">
        <v>18373339</v>
      </c>
      <c r="B280" s="20" t="s">
        <v>100</v>
      </c>
      <c r="C280" s="22"/>
      <c r="D280" s="22"/>
      <c r="E280" s="22"/>
      <c r="F280" s="22" t="s">
        <v>393</v>
      </c>
      <c r="G280" s="20">
        <v>0</v>
      </c>
      <c r="H280" s="23">
        <f t="shared" si="4"/>
        <v>0</v>
      </c>
    </row>
    <row r="281" spans="1:8">
      <c r="A281" s="21">
        <v>18373342</v>
      </c>
      <c r="B281" s="20" t="s">
        <v>237</v>
      </c>
      <c r="C281" s="22"/>
      <c r="D281" s="22"/>
      <c r="E281" s="22"/>
      <c r="F281" s="22" t="s">
        <v>393</v>
      </c>
      <c r="G281" s="20">
        <v>0</v>
      </c>
      <c r="H281" s="23">
        <f t="shared" si="4"/>
        <v>0</v>
      </c>
    </row>
    <row r="282" spans="1:8">
      <c r="A282" s="19">
        <v>18373368</v>
      </c>
      <c r="B282" s="19" t="s">
        <v>229</v>
      </c>
      <c r="C282" s="19" t="s">
        <v>389</v>
      </c>
      <c r="D282" s="19" t="s">
        <v>396</v>
      </c>
      <c r="E282" s="19"/>
      <c r="F282" s="19" t="s">
        <v>397</v>
      </c>
      <c r="G282" s="19">
        <v>0</v>
      </c>
      <c r="H282" s="23">
        <f t="shared" si="4"/>
        <v>0</v>
      </c>
    </row>
    <row r="283" spans="1:8">
      <c r="A283" s="20">
        <v>18373377</v>
      </c>
      <c r="B283" s="20" t="s">
        <v>55</v>
      </c>
      <c r="C283" s="20" t="s">
        <v>389</v>
      </c>
      <c r="D283" s="20" t="s">
        <v>396</v>
      </c>
      <c r="E283" s="20"/>
      <c r="F283" s="20" t="s">
        <v>398</v>
      </c>
      <c r="G283" s="20">
        <v>0</v>
      </c>
      <c r="H283" s="23">
        <f t="shared" si="4"/>
        <v>0</v>
      </c>
    </row>
    <row r="284" spans="1:8">
      <c r="A284" s="20">
        <v>18373392</v>
      </c>
      <c r="B284" s="20" t="s">
        <v>174</v>
      </c>
      <c r="C284" s="20" t="s">
        <v>395</v>
      </c>
      <c r="D284" s="20" t="s">
        <v>396</v>
      </c>
      <c r="E284" s="20"/>
      <c r="F284" s="20" t="s">
        <v>398</v>
      </c>
      <c r="G284" s="20">
        <v>0</v>
      </c>
      <c r="H284" s="23">
        <f t="shared" si="4"/>
        <v>0</v>
      </c>
    </row>
    <row r="285" spans="1:8">
      <c r="A285" s="20">
        <v>18373414</v>
      </c>
      <c r="B285" s="20" t="s">
        <v>196</v>
      </c>
      <c r="C285" s="20" t="s">
        <v>389</v>
      </c>
      <c r="D285" s="20" t="s">
        <v>396</v>
      </c>
      <c r="E285" s="20"/>
      <c r="F285" s="20" t="s">
        <v>398</v>
      </c>
      <c r="G285" s="20">
        <v>0</v>
      </c>
      <c r="H285" s="23">
        <f t="shared" si="4"/>
        <v>0</v>
      </c>
    </row>
    <row r="286" spans="1:8">
      <c r="A286" s="20">
        <v>18373420</v>
      </c>
      <c r="B286" s="20" t="s">
        <v>216</v>
      </c>
      <c r="C286" s="20" t="s">
        <v>395</v>
      </c>
      <c r="D286" s="20" t="s">
        <v>396</v>
      </c>
      <c r="E286" s="20"/>
      <c r="F286" s="20" t="s">
        <v>398</v>
      </c>
      <c r="G286" s="20">
        <v>0</v>
      </c>
      <c r="H286" s="23">
        <f t="shared" si="4"/>
        <v>0</v>
      </c>
    </row>
    <row r="287" spans="1:8">
      <c r="A287" s="19">
        <v>18373434</v>
      </c>
      <c r="B287" s="19" t="s">
        <v>146</v>
      </c>
      <c r="C287" s="19" t="s">
        <v>389</v>
      </c>
      <c r="D287" s="19" t="s">
        <v>396</v>
      </c>
      <c r="E287" s="19"/>
      <c r="F287" s="19" t="s">
        <v>397</v>
      </c>
      <c r="G287" s="19">
        <v>0</v>
      </c>
      <c r="H287" s="23">
        <f t="shared" si="4"/>
        <v>0</v>
      </c>
    </row>
    <row r="288" spans="1:8">
      <c r="A288" s="20">
        <v>18373439</v>
      </c>
      <c r="B288" s="20" t="s">
        <v>242</v>
      </c>
      <c r="C288" s="20" t="s">
        <v>389</v>
      </c>
      <c r="D288" s="20" t="s">
        <v>396</v>
      </c>
      <c r="E288" s="20"/>
      <c r="F288" s="20" t="s">
        <v>392</v>
      </c>
      <c r="G288" s="20">
        <v>0</v>
      </c>
      <c r="H288" s="23">
        <f t="shared" si="4"/>
        <v>0</v>
      </c>
    </row>
    <row r="289" spans="1:8">
      <c r="A289" s="19">
        <v>18373441</v>
      </c>
      <c r="B289" s="19" t="s">
        <v>143</v>
      </c>
      <c r="C289" s="19" t="s">
        <v>389</v>
      </c>
      <c r="D289" s="19" t="s">
        <v>396</v>
      </c>
      <c r="E289" s="19"/>
      <c r="F289" s="19" t="s">
        <v>397</v>
      </c>
      <c r="G289" s="19">
        <v>0</v>
      </c>
      <c r="H289" s="23">
        <f t="shared" si="4"/>
        <v>0</v>
      </c>
    </row>
    <row r="290" spans="1:8">
      <c r="A290" s="20">
        <v>18373447</v>
      </c>
      <c r="B290" s="20" t="s">
        <v>165</v>
      </c>
      <c r="C290" s="20" t="s">
        <v>389</v>
      </c>
      <c r="D290" s="20" t="s">
        <v>396</v>
      </c>
      <c r="E290" s="20"/>
      <c r="F290" s="20" t="s">
        <v>398</v>
      </c>
      <c r="G290" s="20">
        <v>0</v>
      </c>
      <c r="H290" s="23">
        <f t="shared" si="4"/>
        <v>0</v>
      </c>
    </row>
    <row r="291" spans="1:8">
      <c r="A291" s="19">
        <v>18373448</v>
      </c>
      <c r="B291" s="19" t="s">
        <v>249</v>
      </c>
      <c r="C291" s="19" t="s">
        <v>389</v>
      </c>
      <c r="D291" s="19" t="s">
        <v>396</v>
      </c>
      <c r="E291" s="19"/>
      <c r="F291" s="19" t="s">
        <v>397</v>
      </c>
      <c r="G291" s="19">
        <v>0</v>
      </c>
      <c r="H291" s="23">
        <f t="shared" si="4"/>
        <v>0</v>
      </c>
    </row>
    <row r="292" spans="1:8">
      <c r="A292" s="21">
        <v>18373461</v>
      </c>
      <c r="B292" s="20" t="s">
        <v>155</v>
      </c>
      <c r="C292" s="22"/>
      <c r="D292" s="22"/>
      <c r="E292" s="22"/>
      <c r="F292" s="22" t="s">
        <v>393</v>
      </c>
      <c r="G292" s="20">
        <v>0</v>
      </c>
      <c r="H292" s="23">
        <f t="shared" si="4"/>
        <v>0</v>
      </c>
    </row>
    <row r="293" spans="1:8">
      <c r="A293" s="21">
        <v>18373462</v>
      </c>
      <c r="B293" s="20" t="s">
        <v>209</v>
      </c>
      <c r="C293" s="22"/>
      <c r="D293" s="22"/>
      <c r="E293" s="22"/>
      <c r="F293" s="22" t="s">
        <v>393</v>
      </c>
      <c r="G293" s="20">
        <v>0</v>
      </c>
      <c r="H293" s="23">
        <f t="shared" si="4"/>
        <v>0</v>
      </c>
    </row>
    <row r="294" spans="1:8">
      <c r="A294" s="20">
        <v>18373464</v>
      </c>
      <c r="B294" s="20" t="s">
        <v>176</v>
      </c>
      <c r="C294" s="20" t="s">
        <v>389</v>
      </c>
      <c r="D294" s="20" t="s">
        <v>396</v>
      </c>
      <c r="E294" s="20"/>
      <c r="F294" s="20" t="s">
        <v>398</v>
      </c>
      <c r="G294" s="20">
        <v>0</v>
      </c>
      <c r="H294" s="23">
        <f t="shared" si="4"/>
        <v>0</v>
      </c>
    </row>
    <row r="295" spans="1:8">
      <c r="A295" s="20">
        <v>18373480</v>
      </c>
      <c r="B295" s="20" t="s">
        <v>226</v>
      </c>
      <c r="C295" s="20" t="s">
        <v>395</v>
      </c>
      <c r="D295" s="20" t="s">
        <v>396</v>
      </c>
      <c r="E295" s="20"/>
      <c r="F295" s="20" t="s">
        <v>398</v>
      </c>
      <c r="G295" s="20">
        <v>0</v>
      </c>
      <c r="H295" s="23">
        <f t="shared" si="4"/>
        <v>0</v>
      </c>
    </row>
    <row r="296" spans="1:8">
      <c r="A296" s="20">
        <v>18373487</v>
      </c>
      <c r="B296" s="20" t="s">
        <v>132</v>
      </c>
      <c r="C296" s="20" t="s">
        <v>389</v>
      </c>
      <c r="D296" s="20" t="s">
        <v>401</v>
      </c>
      <c r="E296" s="20"/>
      <c r="F296" s="20" t="s">
        <v>400</v>
      </c>
      <c r="G296" s="20">
        <v>0</v>
      </c>
      <c r="H296" s="23">
        <f t="shared" si="4"/>
        <v>0</v>
      </c>
    </row>
    <row r="297" spans="1:8">
      <c r="A297" s="20">
        <v>18373513</v>
      </c>
      <c r="B297" s="20" t="s">
        <v>248</v>
      </c>
      <c r="C297" s="20" t="s">
        <v>389</v>
      </c>
      <c r="D297" s="20" t="s">
        <v>396</v>
      </c>
      <c r="E297" s="20"/>
      <c r="F297" s="20" t="s">
        <v>392</v>
      </c>
      <c r="G297" s="20">
        <v>0</v>
      </c>
      <c r="H297" s="23">
        <f t="shared" si="4"/>
        <v>0</v>
      </c>
    </row>
    <row r="298" spans="1:8">
      <c r="A298" s="21">
        <v>18373519</v>
      </c>
      <c r="B298" s="20" t="s">
        <v>128</v>
      </c>
      <c r="C298" s="22"/>
      <c r="D298" s="22"/>
      <c r="E298" s="22"/>
      <c r="F298" s="22" t="s">
        <v>393</v>
      </c>
      <c r="G298" s="20">
        <v>0</v>
      </c>
      <c r="H298" s="23">
        <f t="shared" si="4"/>
        <v>0</v>
      </c>
    </row>
    <row r="299" spans="1:8">
      <c r="A299" s="20">
        <v>18373521</v>
      </c>
      <c r="B299" s="20" t="s">
        <v>255</v>
      </c>
      <c r="C299" s="20" t="s">
        <v>389</v>
      </c>
      <c r="D299" s="20" t="s">
        <v>396</v>
      </c>
      <c r="E299" s="20"/>
      <c r="F299" s="20" t="s">
        <v>392</v>
      </c>
      <c r="G299" s="20">
        <v>0</v>
      </c>
      <c r="H299" s="23">
        <f t="shared" si="4"/>
        <v>0</v>
      </c>
    </row>
    <row r="300" spans="1:8">
      <c r="A300" s="20">
        <v>18373552</v>
      </c>
      <c r="B300" s="20" t="s">
        <v>181</v>
      </c>
      <c r="C300" s="20" t="s">
        <v>389</v>
      </c>
      <c r="D300" s="20" t="s">
        <v>396</v>
      </c>
      <c r="E300" s="20"/>
      <c r="F300" s="20" t="s">
        <v>398</v>
      </c>
      <c r="G300" s="20">
        <v>0</v>
      </c>
      <c r="H300" s="23">
        <f t="shared" si="4"/>
        <v>0</v>
      </c>
    </row>
    <row r="301" spans="1:8">
      <c r="A301" s="20">
        <v>18373589</v>
      </c>
      <c r="B301" s="20" t="s">
        <v>253</v>
      </c>
      <c r="C301" s="20" t="s">
        <v>389</v>
      </c>
      <c r="D301" s="20" t="s">
        <v>396</v>
      </c>
      <c r="E301" s="20"/>
      <c r="F301" s="20" t="s">
        <v>398</v>
      </c>
      <c r="G301" s="20">
        <v>0</v>
      </c>
      <c r="H301" s="23">
        <f t="shared" si="4"/>
        <v>0</v>
      </c>
    </row>
    <row r="302" spans="1:8">
      <c r="A302" s="20">
        <v>18373614</v>
      </c>
      <c r="B302" s="20" t="s">
        <v>275</v>
      </c>
      <c r="C302" s="20" t="s">
        <v>389</v>
      </c>
      <c r="D302" s="20" t="s">
        <v>396</v>
      </c>
      <c r="E302" s="20"/>
      <c r="F302" s="20" t="s">
        <v>398</v>
      </c>
      <c r="G302" s="20">
        <v>0</v>
      </c>
      <c r="H302" s="23">
        <f t="shared" si="4"/>
        <v>0</v>
      </c>
    </row>
    <row r="303" spans="1:8">
      <c r="A303" s="20">
        <v>18373622</v>
      </c>
      <c r="B303" s="20" t="s">
        <v>201</v>
      </c>
      <c r="C303" s="20" t="s">
        <v>389</v>
      </c>
      <c r="D303" s="20" t="s">
        <v>401</v>
      </c>
      <c r="E303" s="20"/>
      <c r="F303" s="20" t="s">
        <v>400</v>
      </c>
      <c r="G303" s="20">
        <v>0</v>
      </c>
      <c r="H303" s="23">
        <f t="shared" si="4"/>
        <v>0</v>
      </c>
    </row>
    <row r="304" spans="1:8">
      <c r="A304" s="20">
        <v>18373629</v>
      </c>
      <c r="B304" s="20" t="s">
        <v>67</v>
      </c>
      <c r="C304" s="20" t="s">
        <v>389</v>
      </c>
      <c r="D304" s="20" t="s">
        <v>396</v>
      </c>
      <c r="E304" s="20"/>
      <c r="F304" s="20" t="s">
        <v>392</v>
      </c>
      <c r="G304" s="20">
        <v>0</v>
      </c>
      <c r="H304" s="23">
        <f t="shared" si="4"/>
        <v>0</v>
      </c>
    </row>
    <row r="305" spans="1:8">
      <c r="A305" s="20">
        <v>18373647</v>
      </c>
      <c r="B305" s="20" t="s">
        <v>259</v>
      </c>
      <c r="C305" s="20" t="s">
        <v>389</v>
      </c>
      <c r="D305" s="20" t="s">
        <v>396</v>
      </c>
      <c r="E305" s="20"/>
      <c r="F305" s="20" t="s">
        <v>398</v>
      </c>
      <c r="G305" s="20">
        <v>0</v>
      </c>
      <c r="H305" s="23">
        <f t="shared" si="4"/>
        <v>0</v>
      </c>
    </row>
    <row r="306" spans="1:8">
      <c r="A306" s="21">
        <v>18373674</v>
      </c>
      <c r="B306" s="20" t="s">
        <v>263</v>
      </c>
      <c r="C306" s="22"/>
      <c r="D306" s="22"/>
      <c r="E306" s="22"/>
      <c r="F306" s="22" t="s">
        <v>393</v>
      </c>
      <c r="G306" s="20">
        <v>0</v>
      </c>
      <c r="H306" s="23">
        <f t="shared" si="4"/>
        <v>0</v>
      </c>
    </row>
    <row r="307" spans="1:8">
      <c r="A307" s="20">
        <v>18373676</v>
      </c>
      <c r="B307" s="20" t="s">
        <v>197</v>
      </c>
      <c r="C307" s="20" t="s">
        <v>389</v>
      </c>
      <c r="D307" s="20" t="s">
        <v>401</v>
      </c>
      <c r="E307" s="20"/>
      <c r="F307" s="20" t="s">
        <v>400</v>
      </c>
      <c r="G307" s="20">
        <v>0</v>
      </c>
      <c r="H307" s="23">
        <f t="shared" si="4"/>
        <v>0</v>
      </c>
    </row>
    <row r="308" spans="1:8">
      <c r="A308" s="20">
        <v>18373677</v>
      </c>
      <c r="B308" s="20" t="s">
        <v>254</v>
      </c>
      <c r="C308" s="20" t="s">
        <v>389</v>
      </c>
      <c r="D308" s="20" t="s">
        <v>396</v>
      </c>
      <c r="E308" s="20"/>
      <c r="F308" s="20" t="s">
        <v>398</v>
      </c>
      <c r="G308" s="20">
        <v>0</v>
      </c>
      <c r="H308" s="23">
        <f t="shared" si="4"/>
        <v>0</v>
      </c>
    </row>
    <row r="309" spans="1:8">
      <c r="A309" s="21">
        <v>18373682</v>
      </c>
      <c r="B309" s="20" t="s">
        <v>202</v>
      </c>
      <c r="C309" s="22"/>
      <c r="D309" s="22"/>
      <c r="E309" s="22"/>
      <c r="F309" s="22" t="s">
        <v>393</v>
      </c>
      <c r="G309" s="20">
        <v>0</v>
      </c>
      <c r="H309" s="23">
        <f t="shared" si="4"/>
        <v>0</v>
      </c>
    </row>
    <row r="310" spans="1:8">
      <c r="A310" s="21">
        <v>18373695</v>
      </c>
      <c r="B310" s="20" t="s">
        <v>30</v>
      </c>
      <c r="C310" s="22"/>
      <c r="D310" s="22"/>
      <c r="E310" s="22"/>
      <c r="F310" s="22" t="s">
        <v>393</v>
      </c>
      <c r="G310" s="20">
        <v>0</v>
      </c>
      <c r="H310" s="23">
        <f t="shared" si="4"/>
        <v>0</v>
      </c>
    </row>
    <row r="311" spans="1:8">
      <c r="A311" s="19">
        <v>18373730</v>
      </c>
      <c r="B311" s="19" t="s">
        <v>200</v>
      </c>
      <c r="C311" s="19" t="s">
        <v>389</v>
      </c>
      <c r="D311" s="19" t="s">
        <v>396</v>
      </c>
      <c r="E311" s="19"/>
      <c r="F311" s="19" t="s">
        <v>397</v>
      </c>
      <c r="G311" s="19">
        <v>0</v>
      </c>
      <c r="H311" s="23">
        <f t="shared" si="4"/>
        <v>0</v>
      </c>
    </row>
    <row r="312" spans="1:8">
      <c r="A312" s="21">
        <v>18373733</v>
      </c>
      <c r="B312" s="20" t="s">
        <v>321</v>
      </c>
      <c r="C312" s="22"/>
      <c r="D312" s="22"/>
      <c r="E312" s="22"/>
      <c r="F312" s="22" t="s">
        <v>393</v>
      </c>
      <c r="G312" s="20">
        <v>0</v>
      </c>
      <c r="H312" s="23">
        <f t="shared" si="4"/>
        <v>0</v>
      </c>
    </row>
    <row r="313" spans="1:8">
      <c r="A313" s="20">
        <v>18373740</v>
      </c>
      <c r="B313" s="20" t="s">
        <v>173</v>
      </c>
      <c r="C313" s="20" t="s">
        <v>395</v>
      </c>
      <c r="D313" s="20" t="s">
        <v>396</v>
      </c>
      <c r="E313" s="20"/>
      <c r="F313" s="20" t="s">
        <v>398</v>
      </c>
      <c r="G313" s="20">
        <v>0</v>
      </c>
      <c r="H313" s="23">
        <f t="shared" si="4"/>
        <v>0</v>
      </c>
    </row>
    <row r="314" spans="1:8">
      <c r="A314" s="21">
        <v>18373750</v>
      </c>
      <c r="B314" s="20" t="s">
        <v>147</v>
      </c>
      <c r="C314" s="22"/>
      <c r="D314" s="22"/>
      <c r="E314" s="22"/>
      <c r="F314" s="22" t="s">
        <v>393</v>
      </c>
      <c r="G314" s="20">
        <v>0</v>
      </c>
      <c r="H314" s="23">
        <f t="shared" si="4"/>
        <v>0</v>
      </c>
    </row>
    <row r="315" spans="1:8">
      <c r="A315" s="20">
        <v>18373792</v>
      </c>
      <c r="B315" s="20" t="s">
        <v>186</v>
      </c>
      <c r="C315" s="20" t="s">
        <v>389</v>
      </c>
      <c r="D315" s="20" t="s">
        <v>396</v>
      </c>
      <c r="E315" s="20"/>
      <c r="F315" s="20" t="s">
        <v>392</v>
      </c>
      <c r="G315" s="20">
        <v>0</v>
      </c>
      <c r="H315" s="23">
        <f t="shared" si="4"/>
        <v>0</v>
      </c>
    </row>
    <row r="316" spans="1:8">
      <c r="A316" s="20">
        <v>18373805</v>
      </c>
      <c r="B316" s="20" t="s">
        <v>126</v>
      </c>
      <c r="C316" s="20" t="s">
        <v>389</v>
      </c>
      <c r="D316" s="20" t="s">
        <v>396</v>
      </c>
      <c r="E316" s="20"/>
      <c r="F316" s="20" t="s">
        <v>398</v>
      </c>
      <c r="G316" s="20">
        <v>0</v>
      </c>
      <c r="H316" s="23">
        <f t="shared" si="4"/>
        <v>0</v>
      </c>
    </row>
    <row r="317" spans="1:8">
      <c r="A317" s="19">
        <v>18375068</v>
      </c>
      <c r="B317" s="19" t="s">
        <v>323</v>
      </c>
      <c r="C317" s="19" t="s">
        <v>389</v>
      </c>
      <c r="D317" s="19" t="s">
        <v>390</v>
      </c>
      <c r="E317" s="19"/>
      <c r="F317" s="19" t="s">
        <v>397</v>
      </c>
      <c r="G317" s="19">
        <v>0</v>
      </c>
      <c r="H317" s="23">
        <f t="shared" si="4"/>
        <v>0</v>
      </c>
    </row>
    <row r="318" spans="1:8">
      <c r="A318" s="20">
        <v>18375235</v>
      </c>
      <c r="B318" s="20" t="s">
        <v>269</v>
      </c>
      <c r="C318" s="20" t="s">
        <v>395</v>
      </c>
      <c r="D318" s="20" t="s">
        <v>390</v>
      </c>
      <c r="E318" s="20"/>
      <c r="F318" s="20" t="s">
        <v>398</v>
      </c>
      <c r="G318" s="20">
        <v>0</v>
      </c>
      <c r="H318" s="23">
        <f t="shared" si="4"/>
        <v>0</v>
      </c>
    </row>
    <row r="319" spans="1:8">
      <c r="A319" s="21">
        <v>75061102</v>
      </c>
      <c r="B319" s="20" t="s">
        <v>312</v>
      </c>
      <c r="C319" s="22"/>
      <c r="D319" s="22"/>
      <c r="E319" s="22"/>
      <c r="F319" s="22" t="s">
        <v>393</v>
      </c>
      <c r="G319" s="20">
        <v>0</v>
      </c>
      <c r="H319" s="23">
        <f t="shared" si="4"/>
        <v>0</v>
      </c>
    </row>
    <row r="320" spans="1:8">
      <c r="A320" s="21">
        <v>75061104</v>
      </c>
      <c r="B320" s="20" t="s">
        <v>310</v>
      </c>
      <c r="C320" s="22"/>
      <c r="D320" s="22"/>
      <c r="E320" s="22"/>
      <c r="F320" s="22" t="s">
        <v>393</v>
      </c>
      <c r="G320" s="20">
        <v>0</v>
      </c>
      <c r="H320" s="23">
        <f t="shared" si="4"/>
        <v>0</v>
      </c>
    </row>
    <row r="321" spans="1:8">
      <c r="A321" s="20">
        <v>77066002</v>
      </c>
      <c r="B321" s="20" t="s">
        <v>314</v>
      </c>
      <c r="C321" s="20" t="s">
        <v>389</v>
      </c>
      <c r="D321" s="20" t="s">
        <v>396</v>
      </c>
      <c r="E321" s="20" t="s">
        <v>391</v>
      </c>
      <c r="F321" s="20" t="s">
        <v>398</v>
      </c>
      <c r="G321" s="20">
        <v>0</v>
      </c>
      <c r="H321">
        <f t="shared" si="4"/>
        <v>0</v>
      </c>
    </row>
    <row r="322" spans="1:8">
      <c r="A322" s="20">
        <v>77066004</v>
      </c>
      <c r="B322" s="20" t="s">
        <v>337</v>
      </c>
      <c r="C322" s="20" t="s">
        <v>389</v>
      </c>
      <c r="D322" s="20" t="s">
        <v>396</v>
      </c>
      <c r="E322" s="20" t="s">
        <v>391</v>
      </c>
      <c r="F322" s="20" t="s">
        <v>398</v>
      </c>
      <c r="G322" s="20">
        <v>0</v>
      </c>
      <c r="H322">
        <f t="shared" ref="H322:H330" si="5">MIN(G322,10)</f>
        <v>0</v>
      </c>
    </row>
    <row r="323" spans="1:8">
      <c r="A323" s="20">
        <v>77086002</v>
      </c>
      <c r="B323" s="20" t="s">
        <v>308</v>
      </c>
      <c r="C323" s="20" t="s">
        <v>389</v>
      </c>
      <c r="D323" s="20" t="s">
        <v>396</v>
      </c>
      <c r="E323" s="20" t="s">
        <v>391</v>
      </c>
      <c r="F323" s="20" t="s">
        <v>398</v>
      </c>
      <c r="G323" s="20">
        <v>0</v>
      </c>
      <c r="H323">
        <f t="shared" si="5"/>
        <v>0</v>
      </c>
    </row>
    <row r="324" spans="1:8">
      <c r="A324" s="20">
        <v>78066001</v>
      </c>
      <c r="B324" s="20" t="s">
        <v>341</v>
      </c>
      <c r="C324" s="20" t="s">
        <v>389</v>
      </c>
      <c r="D324" s="20" t="s">
        <v>404</v>
      </c>
      <c r="E324" s="20"/>
      <c r="F324" s="20" t="s">
        <v>400</v>
      </c>
      <c r="G324" s="20">
        <v>0</v>
      </c>
      <c r="H324">
        <f t="shared" si="5"/>
        <v>0</v>
      </c>
    </row>
    <row r="325" spans="1:8">
      <c r="A325" s="20">
        <v>78066006</v>
      </c>
      <c r="B325" s="20" t="s">
        <v>342</v>
      </c>
      <c r="C325" s="20" t="s">
        <v>395</v>
      </c>
      <c r="D325" s="20" t="s">
        <v>404</v>
      </c>
      <c r="E325" s="20"/>
      <c r="F325" s="20" t="s">
        <v>400</v>
      </c>
      <c r="G325" s="20">
        <v>0</v>
      </c>
      <c r="H325">
        <f t="shared" si="5"/>
        <v>0</v>
      </c>
    </row>
    <row r="326" spans="1:8">
      <c r="A326" s="20">
        <v>78066007</v>
      </c>
      <c r="B326" s="20" t="s">
        <v>338</v>
      </c>
      <c r="C326" s="20" t="s">
        <v>389</v>
      </c>
      <c r="D326" s="20" t="s">
        <v>404</v>
      </c>
      <c r="E326" s="20"/>
      <c r="F326" s="20" t="s">
        <v>400</v>
      </c>
      <c r="G326" s="20">
        <v>0</v>
      </c>
      <c r="H326">
        <f t="shared" si="5"/>
        <v>0</v>
      </c>
    </row>
    <row r="327" spans="1:8">
      <c r="A327" s="20">
        <v>78066009</v>
      </c>
      <c r="B327" s="20" t="s">
        <v>306</v>
      </c>
      <c r="C327" s="20" t="s">
        <v>395</v>
      </c>
      <c r="D327" s="20" t="s">
        <v>405</v>
      </c>
      <c r="E327" s="20"/>
      <c r="F327" s="20" t="s">
        <v>398</v>
      </c>
      <c r="G327" s="20">
        <v>0</v>
      </c>
      <c r="H327">
        <f t="shared" si="5"/>
        <v>0</v>
      </c>
    </row>
    <row r="328" spans="1:8">
      <c r="A328" s="20">
        <v>78066011</v>
      </c>
      <c r="B328" s="20" t="s">
        <v>305</v>
      </c>
      <c r="C328" s="20" t="s">
        <v>395</v>
      </c>
      <c r="D328" s="20" t="s">
        <v>405</v>
      </c>
      <c r="E328" s="20"/>
      <c r="F328" s="20" t="s">
        <v>398</v>
      </c>
      <c r="G328" s="20">
        <v>0</v>
      </c>
      <c r="H328">
        <f t="shared" si="5"/>
        <v>0</v>
      </c>
    </row>
    <row r="329" spans="1:8">
      <c r="A329" s="20">
        <v>78066014</v>
      </c>
      <c r="B329" s="20" t="s">
        <v>234</v>
      </c>
      <c r="C329" s="20" t="s">
        <v>389</v>
      </c>
      <c r="D329" s="20" t="s">
        <v>405</v>
      </c>
      <c r="E329" s="20"/>
      <c r="F329" s="20" t="s">
        <v>398</v>
      </c>
      <c r="G329" s="20">
        <v>0</v>
      </c>
      <c r="H329">
        <f t="shared" si="5"/>
        <v>0</v>
      </c>
    </row>
    <row r="330" spans="1:8">
      <c r="A330" s="20">
        <v>78066015</v>
      </c>
      <c r="B330" s="20" t="s">
        <v>343</v>
      </c>
      <c r="C330" s="20" t="s">
        <v>389</v>
      </c>
      <c r="D330" s="20" t="s">
        <v>405</v>
      </c>
      <c r="E330" s="20"/>
      <c r="F330" s="20" t="s">
        <v>398</v>
      </c>
      <c r="G330" s="20">
        <v>0</v>
      </c>
      <c r="H330">
        <f t="shared" si="5"/>
        <v>0</v>
      </c>
    </row>
  </sheetData>
  <autoFilter ref="A1:H330">
    <extLst/>
  </autoFilter>
  <sortState ref="A2:H330">
    <sortCondition ref="H2" descending="1"/>
  </sortState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331"/>
  <sheetViews>
    <sheetView workbookViewId="0">
      <selection activeCell="AQ13" sqref="AQ13"/>
    </sheetView>
  </sheetViews>
  <sheetFormatPr defaultColWidth="9.14074074074074" defaultRowHeight="17.25"/>
  <cols>
    <col min="59" max="59" width="14.8962962962963"/>
    <col min="65" max="65" width="9.22222222222222"/>
  </cols>
  <sheetData>
    <row r="1" spans="1:66">
      <c r="A1" s="1" t="s">
        <v>0</v>
      </c>
      <c r="B1" s="1" t="s">
        <v>1</v>
      </c>
      <c r="C1" s="1" t="s">
        <v>2</v>
      </c>
      <c r="D1" s="1" t="s">
        <v>406</v>
      </c>
      <c r="E1" s="1" t="s">
        <v>407</v>
      </c>
      <c r="F1" s="1" t="s">
        <v>408</v>
      </c>
      <c r="G1" s="1" t="s">
        <v>409</v>
      </c>
      <c r="H1" s="1" t="s">
        <v>410</v>
      </c>
      <c r="I1" s="1" t="s">
        <v>411</v>
      </c>
      <c r="J1" s="1" t="s">
        <v>412</v>
      </c>
      <c r="K1" s="1" t="s">
        <v>413</v>
      </c>
      <c r="L1" s="1" t="s">
        <v>414</v>
      </c>
      <c r="M1" s="1" t="s">
        <v>415</v>
      </c>
      <c r="N1" s="1" t="s">
        <v>416</v>
      </c>
      <c r="O1" s="1" t="s">
        <v>417</v>
      </c>
      <c r="P1" s="1" t="s">
        <v>418</v>
      </c>
      <c r="Q1" s="1" t="s">
        <v>419</v>
      </c>
      <c r="R1" s="1" t="s">
        <v>420</v>
      </c>
      <c r="S1" s="1" t="s">
        <v>421</v>
      </c>
      <c r="T1" s="1" t="s">
        <v>422</v>
      </c>
      <c r="U1" s="1" t="s">
        <v>423</v>
      </c>
      <c r="V1" s="1" t="s">
        <v>424</v>
      </c>
      <c r="W1" s="1" t="s">
        <v>425</v>
      </c>
      <c r="X1" s="1" t="s">
        <v>426</v>
      </c>
      <c r="Y1" s="1" t="s">
        <v>427</v>
      </c>
      <c r="Z1" s="1" t="s">
        <v>428</v>
      </c>
      <c r="AA1" s="1" t="s">
        <v>429</v>
      </c>
      <c r="AB1" s="1" t="s">
        <v>430</v>
      </c>
      <c r="AC1" s="1" t="s">
        <v>431</v>
      </c>
      <c r="AD1" s="1" t="s">
        <v>432</v>
      </c>
      <c r="AE1" s="1" t="s">
        <v>433</v>
      </c>
      <c r="AF1" s="1" t="s">
        <v>434</v>
      </c>
      <c r="AG1" s="1" t="s">
        <v>435</v>
      </c>
      <c r="AH1" s="1" t="s">
        <v>436</v>
      </c>
      <c r="AI1" s="1" t="s">
        <v>437</v>
      </c>
      <c r="AJ1" s="1" t="s">
        <v>438</v>
      </c>
      <c r="AK1" s="1" t="s">
        <v>439</v>
      </c>
      <c r="AL1" s="1" t="s">
        <v>440</v>
      </c>
      <c r="AM1" s="1" t="s">
        <v>441</v>
      </c>
      <c r="AN1" s="1" t="s">
        <v>442</v>
      </c>
      <c r="AO1" s="1" t="s">
        <v>443</v>
      </c>
      <c r="AP1" s="1" t="s">
        <v>444</v>
      </c>
      <c r="AQ1" s="1" t="s">
        <v>445</v>
      </c>
      <c r="AR1" s="1" t="s">
        <v>446</v>
      </c>
      <c r="AS1" s="1" t="s">
        <v>447</v>
      </c>
      <c r="AT1" s="1" t="s">
        <v>448</v>
      </c>
      <c r="AU1" s="1" t="s">
        <v>449</v>
      </c>
      <c r="AV1" s="1" t="s">
        <v>450</v>
      </c>
      <c r="AW1" s="1" t="s">
        <v>451</v>
      </c>
      <c r="AX1" s="1" t="s">
        <v>452</v>
      </c>
      <c r="AY1" s="1" t="s">
        <v>453</v>
      </c>
      <c r="AZ1" s="1" t="s">
        <v>454</v>
      </c>
      <c r="BA1" s="1" t="s">
        <v>455</v>
      </c>
      <c r="BB1" s="1" t="s">
        <v>456</v>
      </c>
      <c r="BC1" s="1" t="s">
        <v>457</v>
      </c>
      <c r="BD1" s="1" t="s">
        <v>458</v>
      </c>
      <c r="BE1" s="1" t="s">
        <v>459</v>
      </c>
      <c r="BF1" s="1" t="s">
        <v>460</v>
      </c>
      <c r="BG1" s="1" t="s">
        <v>461</v>
      </c>
      <c r="BH1" s="1" t="s">
        <v>462</v>
      </c>
      <c r="BI1" s="1" t="s">
        <v>463</v>
      </c>
      <c r="BJ1" s="1" t="s">
        <v>464</v>
      </c>
      <c r="BK1" s="1" t="s">
        <v>465</v>
      </c>
      <c r="BL1" s="1" t="s">
        <v>466</v>
      </c>
      <c r="BM1" s="1" t="s">
        <v>467</v>
      </c>
      <c r="BN1" s="1" t="s">
        <v>468</v>
      </c>
    </row>
    <row r="2" spans="1:66">
      <c r="A2" s="1">
        <v>14061047</v>
      </c>
      <c r="B2" s="1" t="s">
        <v>295</v>
      </c>
      <c r="C2" s="1" t="s">
        <v>392</v>
      </c>
      <c r="D2" s="2">
        <v>43890.8839467593</v>
      </c>
      <c r="E2" s="1">
        <v>0</v>
      </c>
      <c r="F2" s="1">
        <v>0</v>
      </c>
      <c r="G2" s="1">
        <v>99.9841</v>
      </c>
      <c r="H2" s="1">
        <v>10</v>
      </c>
      <c r="I2" s="1"/>
      <c r="J2" s="1"/>
      <c r="K2" s="1"/>
      <c r="L2" s="1">
        <v>73.9143</v>
      </c>
      <c r="M2" s="1">
        <v>16</v>
      </c>
      <c r="N2" s="1"/>
      <c r="O2" s="1"/>
      <c r="P2" s="1"/>
      <c r="Q2" s="1">
        <v>39</v>
      </c>
      <c r="R2" s="1">
        <v>8</v>
      </c>
      <c r="S2" s="1"/>
      <c r="T2" s="1"/>
      <c r="U2" s="1"/>
      <c r="V2" s="1">
        <v>45.2604</v>
      </c>
      <c r="W2" s="1">
        <v>5</v>
      </c>
      <c r="X2" s="1"/>
      <c r="Y2" s="1"/>
      <c r="Z2" s="1"/>
      <c r="AA2" s="1"/>
      <c r="AB2" s="1">
        <v>0</v>
      </c>
      <c r="AC2" s="1"/>
      <c r="AD2" s="1"/>
      <c r="AE2" s="1"/>
      <c r="AF2" s="1"/>
      <c r="AG2" s="1">
        <v>0</v>
      </c>
      <c r="AH2" s="1"/>
      <c r="AI2" s="1"/>
      <c r="AJ2" s="1"/>
      <c r="AK2" s="1"/>
      <c r="AL2" s="1">
        <v>0</v>
      </c>
      <c r="AM2" s="1"/>
      <c r="AN2" s="1"/>
      <c r="AO2" s="1"/>
      <c r="AP2" s="1"/>
      <c r="AQ2" s="1">
        <v>0</v>
      </c>
      <c r="AR2" s="1"/>
      <c r="AS2" s="1"/>
      <c r="AT2" s="1"/>
      <c r="AU2" s="1"/>
      <c r="AV2" s="1">
        <v>0</v>
      </c>
      <c r="AW2" s="1"/>
      <c r="AX2" s="1">
        <v>0</v>
      </c>
      <c r="AY2" s="1">
        <v>0</v>
      </c>
      <c r="AZ2" s="1"/>
      <c r="BA2" s="1">
        <v>0</v>
      </c>
      <c r="BB2" s="1"/>
      <c r="BC2" s="1">
        <v>0</v>
      </c>
      <c r="BD2" s="1">
        <v>0</v>
      </c>
      <c r="BE2" s="1"/>
      <c r="BF2" s="1">
        <v>0</v>
      </c>
      <c r="BG2" s="1"/>
      <c r="BH2" s="1">
        <v>0</v>
      </c>
      <c r="BI2" s="1">
        <v>0</v>
      </c>
      <c r="BJ2" s="1"/>
      <c r="BK2" s="1">
        <v>0</v>
      </c>
      <c r="BL2" s="1">
        <v>1</v>
      </c>
      <c r="BM2" s="1">
        <v>99.9841</v>
      </c>
      <c r="BN2" s="1">
        <v>11</v>
      </c>
    </row>
    <row r="3" spans="1:66">
      <c r="A3" s="1">
        <v>14061128</v>
      </c>
      <c r="B3" s="1" t="s">
        <v>303</v>
      </c>
      <c r="C3" s="1" t="s">
        <v>397</v>
      </c>
      <c r="D3" s="1"/>
      <c r="E3" s="1"/>
      <c r="F3" s="1"/>
      <c r="G3" s="1">
        <v>49.7227</v>
      </c>
      <c r="H3" s="1">
        <v>5</v>
      </c>
      <c r="I3" s="1"/>
      <c r="J3" s="1"/>
      <c r="K3" s="1"/>
      <c r="L3" s="1"/>
      <c r="M3" s="1">
        <v>0</v>
      </c>
      <c r="N3" s="1"/>
      <c r="O3" s="1"/>
      <c r="P3" s="1"/>
      <c r="Q3" s="1"/>
      <c r="R3" s="1">
        <v>0</v>
      </c>
      <c r="S3" s="1"/>
      <c r="T3" s="1"/>
      <c r="U3" s="1"/>
      <c r="V3" s="1"/>
      <c r="W3" s="1">
        <v>0</v>
      </c>
      <c r="X3" s="1"/>
      <c r="Y3" s="1"/>
      <c r="Z3" s="1"/>
      <c r="AA3" s="1"/>
      <c r="AB3" s="1">
        <v>0</v>
      </c>
      <c r="AC3" s="1"/>
      <c r="AD3" s="1"/>
      <c r="AE3" s="1"/>
      <c r="AF3" s="1"/>
      <c r="AG3" s="1">
        <v>0</v>
      </c>
      <c r="AH3" s="1"/>
      <c r="AI3" s="1"/>
      <c r="AJ3" s="1"/>
      <c r="AK3" s="1"/>
      <c r="AL3" s="1">
        <v>0</v>
      </c>
      <c r="AM3" s="1"/>
      <c r="AN3" s="1"/>
      <c r="AO3" s="1"/>
      <c r="AP3" s="1"/>
      <c r="AQ3" s="1">
        <v>0</v>
      </c>
      <c r="AR3" s="1"/>
      <c r="AS3" s="1"/>
      <c r="AT3" s="1"/>
      <c r="AU3" s="1"/>
      <c r="AV3" s="1">
        <v>0</v>
      </c>
      <c r="AW3" s="1"/>
      <c r="AX3" s="1">
        <v>0</v>
      </c>
      <c r="AY3" s="1">
        <v>0</v>
      </c>
      <c r="AZ3" s="1"/>
      <c r="BA3" s="1">
        <v>0</v>
      </c>
      <c r="BB3" s="1"/>
      <c r="BC3" s="1">
        <v>0</v>
      </c>
      <c r="BD3" s="1">
        <v>0</v>
      </c>
      <c r="BE3" s="1"/>
      <c r="BF3" s="1">
        <v>0</v>
      </c>
      <c r="BG3" s="1"/>
      <c r="BH3" s="1">
        <v>0</v>
      </c>
      <c r="BI3" s="1">
        <v>0</v>
      </c>
      <c r="BJ3" s="1"/>
      <c r="BK3" s="1">
        <v>0</v>
      </c>
      <c r="BL3" s="1">
        <v>0</v>
      </c>
      <c r="BM3" s="1">
        <v>0</v>
      </c>
      <c r="BN3" s="1">
        <v>12</v>
      </c>
    </row>
    <row r="4" spans="1:66">
      <c r="A4" s="1">
        <v>15061089</v>
      </c>
      <c r="B4" s="1" t="s">
        <v>317</v>
      </c>
      <c r="C4" s="1" t="s">
        <v>392</v>
      </c>
      <c r="D4" s="1"/>
      <c r="E4" s="1"/>
      <c r="F4" s="1"/>
      <c r="G4" s="1">
        <v>0</v>
      </c>
      <c r="H4" s="1">
        <v>0</v>
      </c>
      <c r="I4" s="1"/>
      <c r="J4" s="1"/>
      <c r="K4" s="1"/>
      <c r="L4" s="1"/>
      <c r="M4" s="1">
        <v>0</v>
      </c>
      <c r="N4" s="1"/>
      <c r="O4" s="1"/>
      <c r="P4" s="1"/>
      <c r="Q4" s="1"/>
      <c r="R4" s="1">
        <v>0</v>
      </c>
      <c r="S4" s="1"/>
      <c r="T4" s="1"/>
      <c r="U4" s="1"/>
      <c r="V4" s="1"/>
      <c r="W4" s="1">
        <v>0</v>
      </c>
      <c r="X4" s="1"/>
      <c r="Y4" s="1"/>
      <c r="Z4" s="1"/>
      <c r="AA4" s="1"/>
      <c r="AB4" s="1">
        <v>0</v>
      </c>
      <c r="AC4" s="1"/>
      <c r="AD4" s="1"/>
      <c r="AE4" s="1"/>
      <c r="AF4" s="1"/>
      <c r="AG4" s="1">
        <v>0</v>
      </c>
      <c r="AH4" s="1"/>
      <c r="AI4" s="1"/>
      <c r="AJ4" s="1"/>
      <c r="AK4" s="1"/>
      <c r="AL4" s="1">
        <v>0</v>
      </c>
      <c r="AM4" s="1"/>
      <c r="AN4" s="1"/>
      <c r="AO4" s="1"/>
      <c r="AP4" s="1"/>
      <c r="AQ4" s="1">
        <v>0</v>
      </c>
      <c r="AR4" s="1"/>
      <c r="AS4" s="1"/>
      <c r="AT4" s="1"/>
      <c r="AU4" s="1"/>
      <c r="AV4" s="1">
        <v>0</v>
      </c>
      <c r="AW4" s="1"/>
      <c r="AX4" s="1">
        <v>0</v>
      </c>
      <c r="AY4" s="1">
        <v>0</v>
      </c>
      <c r="AZ4" s="1"/>
      <c r="BA4" s="1">
        <v>0</v>
      </c>
      <c r="BB4" s="1"/>
      <c r="BC4" s="1">
        <v>0</v>
      </c>
      <c r="BD4" s="1">
        <v>0</v>
      </c>
      <c r="BE4" s="1"/>
      <c r="BF4" s="1">
        <v>0</v>
      </c>
      <c r="BG4" s="1"/>
      <c r="BH4" s="1">
        <v>0</v>
      </c>
      <c r="BI4" s="1">
        <v>0</v>
      </c>
      <c r="BJ4" s="1"/>
      <c r="BK4" s="1">
        <v>0</v>
      </c>
      <c r="BL4" s="1">
        <v>0</v>
      </c>
      <c r="BM4" s="1">
        <v>0</v>
      </c>
      <c r="BN4" s="1">
        <v>12</v>
      </c>
    </row>
    <row r="5" spans="1:66">
      <c r="A5" s="1">
        <v>15061110</v>
      </c>
      <c r="B5" s="1" t="s">
        <v>335</v>
      </c>
      <c r="C5" s="1" t="s">
        <v>392</v>
      </c>
      <c r="D5" s="1"/>
      <c r="E5" s="1"/>
      <c r="F5" s="1"/>
      <c r="G5" s="1"/>
      <c r="H5" s="1">
        <v>0</v>
      </c>
      <c r="I5" s="1"/>
      <c r="J5" s="1"/>
      <c r="K5" s="1"/>
      <c r="L5" s="1"/>
      <c r="M5" s="1">
        <v>0</v>
      </c>
      <c r="N5" s="1"/>
      <c r="O5" s="1"/>
      <c r="P5" s="1"/>
      <c r="Q5" s="1"/>
      <c r="R5" s="1">
        <v>0</v>
      </c>
      <c r="S5" s="1"/>
      <c r="T5" s="1"/>
      <c r="U5" s="1"/>
      <c r="V5" s="1"/>
      <c r="W5" s="1">
        <v>0</v>
      </c>
      <c r="X5" s="1"/>
      <c r="Y5" s="1"/>
      <c r="Z5" s="1"/>
      <c r="AA5" s="1"/>
      <c r="AB5" s="1">
        <v>0</v>
      </c>
      <c r="AC5" s="1"/>
      <c r="AD5" s="1"/>
      <c r="AE5" s="1"/>
      <c r="AF5" s="1"/>
      <c r="AG5" s="1">
        <v>0</v>
      </c>
      <c r="AH5" s="1"/>
      <c r="AI5" s="1"/>
      <c r="AJ5" s="1"/>
      <c r="AK5" s="1"/>
      <c r="AL5" s="1">
        <v>0</v>
      </c>
      <c r="AM5" s="1"/>
      <c r="AN5" s="1"/>
      <c r="AO5" s="1"/>
      <c r="AP5" s="1"/>
      <c r="AQ5" s="1">
        <v>0</v>
      </c>
      <c r="AR5" s="1"/>
      <c r="AS5" s="1"/>
      <c r="AT5" s="1"/>
      <c r="AU5" s="1"/>
      <c r="AV5" s="1">
        <v>0</v>
      </c>
      <c r="AW5" s="1"/>
      <c r="AX5" s="1">
        <v>0</v>
      </c>
      <c r="AY5" s="1">
        <v>0</v>
      </c>
      <c r="AZ5" s="1"/>
      <c r="BA5" s="1">
        <v>0</v>
      </c>
      <c r="BB5" s="1"/>
      <c r="BC5" s="1">
        <v>0</v>
      </c>
      <c r="BD5" s="1">
        <v>0</v>
      </c>
      <c r="BE5" s="1"/>
      <c r="BF5" s="1">
        <v>0</v>
      </c>
      <c r="BG5" s="1"/>
      <c r="BH5" s="1">
        <v>0</v>
      </c>
      <c r="BI5" s="1">
        <v>0</v>
      </c>
      <c r="BJ5" s="1"/>
      <c r="BK5" s="1">
        <v>0</v>
      </c>
      <c r="BL5" s="1">
        <v>0</v>
      </c>
      <c r="BM5" s="1">
        <v>0</v>
      </c>
      <c r="BN5" s="1">
        <v>12</v>
      </c>
    </row>
    <row r="6" spans="1:66">
      <c r="A6" s="1">
        <v>15061114</v>
      </c>
      <c r="B6" s="1" t="s">
        <v>327</v>
      </c>
      <c r="C6" s="1" t="s">
        <v>393</v>
      </c>
      <c r="D6" s="1"/>
      <c r="E6" s="1"/>
      <c r="F6" s="1"/>
      <c r="G6" s="1"/>
      <c r="H6" s="1">
        <v>0</v>
      </c>
      <c r="I6" s="1"/>
      <c r="J6" s="1"/>
      <c r="K6" s="1"/>
      <c r="L6" s="1"/>
      <c r="M6" s="1">
        <v>0</v>
      </c>
      <c r="N6" s="1"/>
      <c r="O6" s="1"/>
      <c r="P6" s="1"/>
      <c r="Q6" s="1"/>
      <c r="R6" s="1">
        <v>0</v>
      </c>
      <c r="S6" s="1"/>
      <c r="T6" s="1"/>
      <c r="U6" s="1"/>
      <c r="V6" s="1"/>
      <c r="W6" s="1">
        <v>0</v>
      </c>
      <c r="X6" s="1"/>
      <c r="Y6" s="1"/>
      <c r="Z6" s="1"/>
      <c r="AA6" s="1"/>
      <c r="AB6" s="1">
        <v>0</v>
      </c>
      <c r="AC6" s="1"/>
      <c r="AD6" s="1"/>
      <c r="AE6" s="1"/>
      <c r="AF6" s="1"/>
      <c r="AG6" s="1">
        <v>0</v>
      </c>
      <c r="AH6" s="1"/>
      <c r="AI6" s="1"/>
      <c r="AJ6" s="1"/>
      <c r="AK6" s="1"/>
      <c r="AL6" s="1">
        <v>0</v>
      </c>
      <c r="AM6" s="1"/>
      <c r="AN6" s="1"/>
      <c r="AO6" s="1"/>
      <c r="AP6" s="1"/>
      <c r="AQ6" s="1">
        <v>0</v>
      </c>
      <c r="AR6" s="1"/>
      <c r="AS6" s="1"/>
      <c r="AT6" s="1"/>
      <c r="AU6" s="1"/>
      <c r="AV6" s="1">
        <v>0</v>
      </c>
      <c r="AW6" s="1"/>
      <c r="AX6" s="1">
        <v>0</v>
      </c>
      <c r="AY6" s="1">
        <v>0</v>
      </c>
      <c r="AZ6" s="1"/>
      <c r="BA6" s="1">
        <v>0</v>
      </c>
      <c r="BB6" s="1"/>
      <c r="BC6" s="1">
        <v>0</v>
      </c>
      <c r="BD6" s="1">
        <v>0</v>
      </c>
      <c r="BE6" s="1"/>
      <c r="BF6" s="1">
        <v>0</v>
      </c>
      <c r="BG6" s="1"/>
      <c r="BH6" s="1">
        <v>0</v>
      </c>
      <c r="BI6" s="1">
        <v>0</v>
      </c>
      <c r="BJ6" s="1"/>
      <c r="BK6" s="1">
        <v>0</v>
      </c>
      <c r="BL6" s="1">
        <v>0</v>
      </c>
      <c r="BM6" s="1">
        <v>0</v>
      </c>
      <c r="BN6" s="1">
        <v>12</v>
      </c>
    </row>
    <row r="7" spans="1:66">
      <c r="A7" s="1">
        <v>15061130</v>
      </c>
      <c r="B7" s="1" t="s">
        <v>301</v>
      </c>
      <c r="C7" s="1" t="s">
        <v>393</v>
      </c>
      <c r="D7" s="1"/>
      <c r="E7" s="1"/>
      <c r="F7" s="1"/>
      <c r="G7" s="1">
        <v>49.6718</v>
      </c>
      <c r="H7" s="1">
        <v>5</v>
      </c>
      <c r="I7" s="1"/>
      <c r="J7" s="1"/>
      <c r="K7" s="1"/>
      <c r="L7" s="1">
        <v>75</v>
      </c>
      <c r="M7" s="1">
        <v>18</v>
      </c>
      <c r="N7" s="1"/>
      <c r="O7" s="1"/>
      <c r="P7" s="1"/>
      <c r="Q7" s="1">
        <v>56</v>
      </c>
      <c r="R7" s="1">
        <v>12</v>
      </c>
      <c r="S7" s="2">
        <v>43918.6129513889</v>
      </c>
      <c r="T7" s="1">
        <v>0</v>
      </c>
      <c r="U7" s="1">
        <v>0</v>
      </c>
      <c r="V7" s="1">
        <v>81.8837</v>
      </c>
      <c r="W7" s="1">
        <v>10</v>
      </c>
      <c r="X7" s="1"/>
      <c r="Y7" s="1"/>
      <c r="Z7" s="1"/>
      <c r="AA7" s="1">
        <v>0</v>
      </c>
      <c r="AB7" s="1">
        <v>0</v>
      </c>
      <c r="AC7" s="1"/>
      <c r="AD7" s="1"/>
      <c r="AE7" s="1"/>
      <c r="AF7" s="1"/>
      <c r="AG7" s="1">
        <v>0</v>
      </c>
      <c r="AH7" s="2">
        <v>43946.8740046296</v>
      </c>
      <c r="AI7" s="1"/>
      <c r="AJ7" s="1"/>
      <c r="AK7" s="1">
        <v>5</v>
      </c>
      <c r="AL7" s="1">
        <v>1</v>
      </c>
      <c r="AM7" s="1"/>
      <c r="AN7" s="1"/>
      <c r="AO7" s="1"/>
      <c r="AP7" s="1"/>
      <c r="AQ7" s="1">
        <v>0</v>
      </c>
      <c r="AR7" s="1"/>
      <c r="AS7" s="1"/>
      <c r="AT7" s="1"/>
      <c r="AU7" s="1"/>
      <c r="AV7" s="1">
        <v>0</v>
      </c>
      <c r="AW7" s="1"/>
      <c r="AX7" s="1">
        <v>0</v>
      </c>
      <c r="AY7" s="1">
        <v>0</v>
      </c>
      <c r="AZ7" s="1"/>
      <c r="BA7" s="1">
        <v>0</v>
      </c>
      <c r="BB7" s="1"/>
      <c r="BC7" s="1">
        <v>0</v>
      </c>
      <c r="BD7" s="1">
        <v>0</v>
      </c>
      <c r="BE7" s="1"/>
      <c r="BF7" s="1">
        <v>0</v>
      </c>
      <c r="BG7" s="1"/>
      <c r="BH7" s="1">
        <v>0</v>
      </c>
      <c r="BI7" s="1">
        <v>0</v>
      </c>
      <c r="BJ7" s="1"/>
      <c r="BK7" s="1">
        <v>0</v>
      </c>
      <c r="BL7" s="1">
        <v>1</v>
      </c>
      <c r="BM7" s="1">
        <v>86.8837</v>
      </c>
      <c r="BN7" s="1">
        <v>10</v>
      </c>
    </row>
    <row r="8" spans="1:66">
      <c r="A8" s="1">
        <v>15061168</v>
      </c>
      <c r="B8" s="1" t="s">
        <v>276</v>
      </c>
      <c r="C8" s="1" t="s">
        <v>393</v>
      </c>
      <c r="D8" s="2">
        <v>43890.6480671296</v>
      </c>
      <c r="E8" s="1">
        <v>0</v>
      </c>
      <c r="F8" s="1">
        <v>1</v>
      </c>
      <c r="G8" s="1">
        <v>89.9841</v>
      </c>
      <c r="H8" s="1">
        <v>10</v>
      </c>
      <c r="I8" s="2">
        <v>43896.6805324074</v>
      </c>
      <c r="J8" s="1">
        <v>6</v>
      </c>
      <c r="K8" s="1">
        <v>0</v>
      </c>
      <c r="L8" s="1">
        <v>85.7129</v>
      </c>
      <c r="M8" s="1">
        <v>19</v>
      </c>
      <c r="N8" s="2">
        <v>43902.601724537</v>
      </c>
      <c r="O8" s="1">
        <v>16</v>
      </c>
      <c r="P8" s="1">
        <v>0</v>
      </c>
      <c r="Q8" s="1">
        <v>86.0422</v>
      </c>
      <c r="R8" s="1">
        <v>18</v>
      </c>
      <c r="S8" s="2">
        <v>43918.697025463</v>
      </c>
      <c r="T8" s="1">
        <v>0</v>
      </c>
      <c r="U8" s="1">
        <v>0</v>
      </c>
      <c r="V8" s="1">
        <v>88.3504</v>
      </c>
      <c r="W8" s="1">
        <v>10</v>
      </c>
      <c r="X8" s="2">
        <v>43925.6436342593</v>
      </c>
      <c r="Y8" s="1">
        <v>0</v>
      </c>
      <c r="Z8" s="1">
        <v>0</v>
      </c>
      <c r="AA8" s="1">
        <v>67.8214</v>
      </c>
      <c r="AB8" s="1">
        <v>16</v>
      </c>
      <c r="AC8" s="1"/>
      <c r="AD8" s="1"/>
      <c r="AE8" s="1"/>
      <c r="AF8" s="1"/>
      <c r="AG8" s="1">
        <v>0</v>
      </c>
      <c r="AH8" s="2">
        <v>43946.6220833333</v>
      </c>
      <c r="AI8" s="1"/>
      <c r="AJ8" s="1"/>
      <c r="AK8" s="1">
        <v>5</v>
      </c>
      <c r="AL8" s="1">
        <v>1</v>
      </c>
      <c r="AM8" s="2">
        <v>43953.7073958333</v>
      </c>
      <c r="AN8" s="1"/>
      <c r="AO8" s="1"/>
      <c r="AP8" s="1">
        <v>0</v>
      </c>
      <c r="AQ8" s="1">
        <v>0</v>
      </c>
      <c r="AR8" s="2">
        <v>43967.8152430556</v>
      </c>
      <c r="AS8" s="1"/>
      <c r="AT8" s="1"/>
      <c r="AU8" s="1">
        <v>0</v>
      </c>
      <c r="AV8" s="1">
        <v>0</v>
      </c>
      <c r="AW8" s="2">
        <v>43981.589849537</v>
      </c>
      <c r="AX8" s="1">
        <v>0</v>
      </c>
      <c r="AY8" s="1">
        <v>0</v>
      </c>
      <c r="AZ8" s="1">
        <v>53.3333</v>
      </c>
      <c r="BA8" s="1">
        <v>8</v>
      </c>
      <c r="BB8" s="2">
        <v>43990.5073148148</v>
      </c>
      <c r="BC8" s="1">
        <v>0</v>
      </c>
      <c r="BD8" s="1">
        <v>0</v>
      </c>
      <c r="BE8" s="1">
        <v>80</v>
      </c>
      <c r="BF8" s="1">
        <v>12</v>
      </c>
      <c r="BG8" s="1"/>
      <c r="BH8" s="1">
        <v>0</v>
      </c>
      <c r="BI8" s="1">
        <v>0</v>
      </c>
      <c r="BJ8" s="1">
        <v>33.3333</v>
      </c>
      <c r="BK8" s="1">
        <v>5</v>
      </c>
      <c r="BL8" s="1">
        <v>2</v>
      </c>
      <c r="BM8" s="1">
        <v>556.2443</v>
      </c>
      <c r="BN8" s="1">
        <v>2</v>
      </c>
    </row>
    <row r="9" spans="1:66">
      <c r="A9" s="1">
        <v>15061202</v>
      </c>
      <c r="B9" s="1" t="s">
        <v>333</v>
      </c>
      <c r="C9" s="1" t="s">
        <v>393</v>
      </c>
      <c r="D9" s="1"/>
      <c r="E9" s="1"/>
      <c r="F9" s="1"/>
      <c r="G9" s="1"/>
      <c r="H9" s="1">
        <v>0</v>
      </c>
      <c r="I9" s="1"/>
      <c r="J9" s="1"/>
      <c r="K9" s="1"/>
      <c r="L9" s="1">
        <v>20</v>
      </c>
      <c r="M9" s="1">
        <v>4</v>
      </c>
      <c r="N9" s="1"/>
      <c r="O9" s="1"/>
      <c r="P9" s="1"/>
      <c r="Q9" s="1"/>
      <c r="R9" s="1">
        <v>0</v>
      </c>
      <c r="S9" s="1"/>
      <c r="T9" s="1"/>
      <c r="U9" s="1"/>
      <c r="V9" s="1"/>
      <c r="W9" s="1">
        <v>0</v>
      </c>
      <c r="X9" s="1"/>
      <c r="Y9" s="1"/>
      <c r="Z9" s="1"/>
      <c r="AA9" s="1"/>
      <c r="AB9" s="1">
        <v>0</v>
      </c>
      <c r="AC9" s="1"/>
      <c r="AD9" s="1"/>
      <c r="AE9" s="1"/>
      <c r="AF9" s="1"/>
      <c r="AG9" s="1">
        <v>0</v>
      </c>
      <c r="AH9" s="1"/>
      <c r="AI9" s="1"/>
      <c r="AJ9" s="1"/>
      <c r="AK9" s="1"/>
      <c r="AL9" s="1">
        <v>0</v>
      </c>
      <c r="AM9" s="1"/>
      <c r="AN9" s="1"/>
      <c r="AO9" s="1"/>
      <c r="AP9" s="1"/>
      <c r="AQ9" s="1">
        <v>0</v>
      </c>
      <c r="AR9" s="1"/>
      <c r="AS9" s="1"/>
      <c r="AT9" s="1"/>
      <c r="AU9" s="1"/>
      <c r="AV9" s="1">
        <v>0</v>
      </c>
      <c r="AW9" s="1"/>
      <c r="AX9" s="1">
        <v>0</v>
      </c>
      <c r="AY9" s="1">
        <v>0</v>
      </c>
      <c r="AZ9" s="1"/>
      <c r="BA9" s="1">
        <v>0</v>
      </c>
      <c r="BB9" s="1"/>
      <c r="BC9" s="1">
        <v>0</v>
      </c>
      <c r="BD9" s="1">
        <v>0</v>
      </c>
      <c r="BE9" s="1"/>
      <c r="BF9" s="1">
        <v>0</v>
      </c>
      <c r="BG9" s="1"/>
      <c r="BH9" s="1">
        <v>0</v>
      </c>
      <c r="BI9" s="1">
        <v>0</v>
      </c>
      <c r="BJ9" s="1"/>
      <c r="BK9" s="1">
        <v>0</v>
      </c>
      <c r="BL9" s="1">
        <v>0</v>
      </c>
      <c r="BM9" s="1">
        <v>0</v>
      </c>
      <c r="BN9" s="1">
        <v>12</v>
      </c>
    </row>
    <row r="10" spans="1:66">
      <c r="A10" s="1">
        <v>15231102</v>
      </c>
      <c r="B10" s="1" t="s">
        <v>302</v>
      </c>
      <c r="C10" s="1" t="s">
        <v>393</v>
      </c>
      <c r="D10" s="1"/>
      <c r="E10" s="1"/>
      <c r="F10" s="1"/>
      <c r="G10" s="1">
        <v>0</v>
      </c>
      <c r="H10" s="1">
        <v>0</v>
      </c>
      <c r="I10" s="1"/>
      <c r="J10" s="1"/>
      <c r="K10" s="1"/>
      <c r="L10" s="1"/>
      <c r="M10" s="1">
        <v>0</v>
      </c>
      <c r="N10" s="1"/>
      <c r="O10" s="1"/>
      <c r="P10" s="1"/>
      <c r="Q10" s="1"/>
      <c r="R10" s="1">
        <v>0</v>
      </c>
      <c r="S10" s="1"/>
      <c r="T10" s="1"/>
      <c r="U10" s="1"/>
      <c r="V10" s="1"/>
      <c r="W10" s="1">
        <v>0</v>
      </c>
      <c r="X10" s="1"/>
      <c r="Y10" s="1"/>
      <c r="Z10" s="1"/>
      <c r="AA10" s="1"/>
      <c r="AB10" s="1">
        <v>0</v>
      </c>
      <c r="AC10" s="1"/>
      <c r="AD10" s="1"/>
      <c r="AE10" s="1"/>
      <c r="AF10" s="1"/>
      <c r="AG10" s="1">
        <v>0</v>
      </c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>
        <v>0</v>
      </c>
      <c r="AR10" s="1"/>
      <c r="AS10" s="1"/>
      <c r="AT10" s="1"/>
      <c r="AU10" s="1"/>
      <c r="AV10" s="1">
        <v>0</v>
      </c>
      <c r="AW10" s="1"/>
      <c r="AX10" s="1">
        <v>0</v>
      </c>
      <c r="AY10" s="1">
        <v>0</v>
      </c>
      <c r="AZ10" s="1"/>
      <c r="BA10" s="1">
        <v>0</v>
      </c>
      <c r="BB10" s="1"/>
      <c r="BC10" s="1">
        <v>0</v>
      </c>
      <c r="BD10" s="1">
        <v>0</v>
      </c>
      <c r="BE10" s="1"/>
      <c r="BF10" s="1">
        <v>0</v>
      </c>
      <c r="BG10" s="1"/>
      <c r="BH10" s="1">
        <v>0</v>
      </c>
      <c r="BI10" s="1">
        <v>0</v>
      </c>
      <c r="BJ10" s="1"/>
      <c r="BK10" s="1">
        <v>0</v>
      </c>
      <c r="BL10" s="1">
        <v>0</v>
      </c>
      <c r="BM10" s="1">
        <v>0</v>
      </c>
      <c r="BN10" s="1">
        <v>12</v>
      </c>
    </row>
    <row r="11" spans="1:66">
      <c r="A11" s="1">
        <v>15231164</v>
      </c>
      <c r="B11" s="1" t="s">
        <v>250</v>
      </c>
      <c r="C11" s="1" t="s">
        <v>393</v>
      </c>
      <c r="D11" s="2">
        <v>43890.5350115741</v>
      </c>
      <c r="E11" s="1"/>
      <c r="F11" s="1"/>
      <c r="G11" s="1">
        <v>10</v>
      </c>
      <c r="H11" s="1">
        <v>1</v>
      </c>
      <c r="I11" s="2">
        <v>43897.5443634259</v>
      </c>
      <c r="J11" s="1">
        <v>4</v>
      </c>
      <c r="K11" s="1">
        <v>0</v>
      </c>
      <c r="L11" s="1">
        <v>87.678</v>
      </c>
      <c r="M11" s="1">
        <v>19</v>
      </c>
      <c r="N11" s="2">
        <v>43903.6202662037</v>
      </c>
      <c r="O11" s="1">
        <v>0</v>
      </c>
      <c r="P11" s="1">
        <v>0</v>
      </c>
      <c r="Q11" s="1">
        <v>85.9739</v>
      </c>
      <c r="R11" s="1">
        <v>19</v>
      </c>
      <c r="S11" s="2">
        <v>43916.9319675926</v>
      </c>
      <c r="T11" s="1">
        <v>0</v>
      </c>
      <c r="U11" s="1">
        <v>0</v>
      </c>
      <c r="V11" s="1">
        <v>95.4768</v>
      </c>
      <c r="W11" s="1">
        <v>10</v>
      </c>
      <c r="X11" s="2">
        <v>43925.6006018519</v>
      </c>
      <c r="Y11" s="1">
        <v>1</v>
      </c>
      <c r="Z11" s="1">
        <v>0</v>
      </c>
      <c r="AA11" s="1">
        <v>43.4875</v>
      </c>
      <c r="AB11" s="1">
        <v>9</v>
      </c>
      <c r="AC11" s="2">
        <v>43930.9770833333</v>
      </c>
      <c r="AD11" s="1">
        <v>8</v>
      </c>
      <c r="AE11" s="1">
        <v>0</v>
      </c>
      <c r="AF11" s="1">
        <v>99.1721</v>
      </c>
      <c r="AG11" s="1">
        <v>20</v>
      </c>
      <c r="AH11" s="2">
        <v>43945.0012615741</v>
      </c>
      <c r="AI11" s="1">
        <v>29</v>
      </c>
      <c r="AJ11" s="1">
        <v>0</v>
      </c>
      <c r="AK11" s="1">
        <v>55</v>
      </c>
      <c r="AL11" s="1">
        <v>11</v>
      </c>
      <c r="AM11" s="2">
        <v>43951.5117939815</v>
      </c>
      <c r="AN11" s="1"/>
      <c r="AO11" s="1"/>
      <c r="AP11" s="1">
        <v>5</v>
      </c>
      <c r="AQ11" s="1">
        <v>1</v>
      </c>
      <c r="AR11" s="2">
        <v>43966.2557638889</v>
      </c>
      <c r="AS11" s="1"/>
      <c r="AT11" s="1"/>
      <c r="AU11" s="1">
        <v>20</v>
      </c>
      <c r="AV11" s="1">
        <v>4</v>
      </c>
      <c r="AW11" s="2">
        <v>43981.0034375</v>
      </c>
      <c r="AX11" s="1">
        <v>0</v>
      </c>
      <c r="AY11" s="1">
        <v>0</v>
      </c>
      <c r="AZ11" s="1">
        <v>93.3333</v>
      </c>
      <c r="BA11" s="1">
        <v>14</v>
      </c>
      <c r="BB11" s="2">
        <v>43989.7403587963</v>
      </c>
      <c r="BC11" s="1">
        <v>0</v>
      </c>
      <c r="BD11" s="1">
        <v>0</v>
      </c>
      <c r="BE11" s="1">
        <v>100</v>
      </c>
      <c r="BF11" s="1">
        <v>15</v>
      </c>
      <c r="BG11" s="2">
        <v>43995.6773726852</v>
      </c>
      <c r="BH11" s="1">
        <v>0</v>
      </c>
      <c r="BI11" s="1">
        <v>0</v>
      </c>
      <c r="BJ11" s="1">
        <v>80</v>
      </c>
      <c r="BK11" s="1">
        <v>12</v>
      </c>
      <c r="BL11" s="1">
        <v>3</v>
      </c>
      <c r="BM11" s="1">
        <v>775.1216</v>
      </c>
      <c r="BN11" s="1">
        <v>0</v>
      </c>
    </row>
    <row r="12" spans="1:66">
      <c r="A12" s="1">
        <v>16061020</v>
      </c>
      <c r="B12" s="1" t="s">
        <v>297</v>
      </c>
      <c r="C12" s="1" t="s">
        <v>400</v>
      </c>
      <c r="D12" s="2">
        <v>43888.7646990741</v>
      </c>
      <c r="E12" s="1">
        <v>0</v>
      </c>
      <c r="F12" s="1">
        <v>0</v>
      </c>
      <c r="G12" s="1">
        <v>93.0116</v>
      </c>
      <c r="H12" s="1">
        <v>10</v>
      </c>
      <c r="I12" s="1"/>
      <c r="J12" s="1"/>
      <c r="K12" s="1"/>
      <c r="L12" s="1">
        <v>73.8849</v>
      </c>
      <c r="M12" s="1">
        <v>16</v>
      </c>
      <c r="N12" s="1"/>
      <c r="O12" s="1"/>
      <c r="P12" s="1"/>
      <c r="Q12" s="1"/>
      <c r="R12" s="1">
        <v>0</v>
      </c>
      <c r="S12" s="1"/>
      <c r="T12" s="1"/>
      <c r="U12" s="1"/>
      <c r="V12" s="1"/>
      <c r="W12" s="1">
        <v>0</v>
      </c>
      <c r="X12" s="1"/>
      <c r="Y12" s="1"/>
      <c r="Z12" s="1"/>
      <c r="AA12" s="1"/>
      <c r="AB12" s="1">
        <v>0</v>
      </c>
      <c r="AC12" s="1"/>
      <c r="AD12" s="1"/>
      <c r="AE12" s="1"/>
      <c r="AF12" s="1"/>
      <c r="AG12" s="1">
        <v>0</v>
      </c>
      <c r="AH12" s="1"/>
      <c r="AI12" s="1"/>
      <c r="AJ12" s="1"/>
      <c r="AK12" s="1"/>
      <c r="AL12" s="1">
        <v>0</v>
      </c>
      <c r="AM12" s="1"/>
      <c r="AN12" s="1"/>
      <c r="AO12" s="1"/>
      <c r="AP12" s="1"/>
      <c r="AQ12" s="1">
        <v>0</v>
      </c>
      <c r="AR12" s="1"/>
      <c r="AS12" s="1"/>
      <c r="AT12" s="1"/>
      <c r="AU12" s="1"/>
      <c r="AV12" s="1">
        <v>0</v>
      </c>
      <c r="AW12" s="1"/>
      <c r="AX12" s="1">
        <v>0</v>
      </c>
      <c r="AY12" s="1">
        <v>0</v>
      </c>
      <c r="AZ12" s="1"/>
      <c r="BA12" s="1">
        <v>0</v>
      </c>
      <c r="BB12" s="1"/>
      <c r="BC12" s="1">
        <v>0</v>
      </c>
      <c r="BD12" s="1">
        <v>0</v>
      </c>
      <c r="BE12" s="1"/>
      <c r="BF12" s="1">
        <v>0</v>
      </c>
      <c r="BG12" s="1"/>
      <c r="BH12" s="1">
        <v>0</v>
      </c>
      <c r="BI12" s="1">
        <v>0</v>
      </c>
      <c r="BJ12" s="1"/>
      <c r="BK12" s="1">
        <v>0</v>
      </c>
      <c r="BL12" s="1">
        <v>1</v>
      </c>
      <c r="BM12" s="1">
        <v>93.0116</v>
      </c>
      <c r="BN12" s="1">
        <v>11</v>
      </c>
    </row>
    <row r="13" spans="1:66">
      <c r="A13" s="1">
        <v>16061021</v>
      </c>
      <c r="B13" s="1" t="s">
        <v>296</v>
      </c>
      <c r="C13" s="1" t="s">
        <v>392</v>
      </c>
      <c r="D13" s="1"/>
      <c r="E13" s="1"/>
      <c r="F13" s="1"/>
      <c r="G13" s="1">
        <v>24</v>
      </c>
      <c r="H13" s="1">
        <v>3</v>
      </c>
      <c r="I13" s="1"/>
      <c r="J13" s="1"/>
      <c r="K13" s="1"/>
      <c r="L13" s="1">
        <v>15</v>
      </c>
      <c r="M13" s="1">
        <v>3</v>
      </c>
      <c r="N13" s="1"/>
      <c r="O13" s="1"/>
      <c r="P13" s="1"/>
      <c r="Q13" s="1">
        <v>40</v>
      </c>
      <c r="R13" s="1">
        <v>8</v>
      </c>
      <c r="S13" s="1"/>
      <c r="T13" s="1"/>
      <c r="U13" s="1"/>
      <c r="V13" s="1"/>
      <c r="W13" s="1">
        <v>0</v>
      </c>
      <c r="X13" s="1"/>
      <c r="Y13" s="1"/>
      <c r="Z13" s="1"/>
      <c r="AA13" s="1">
        <v>0</v>
      </c>
      <c r="AB13" s="1">
        <v>0</v>
      </c>
      <c r="AC13" s="1"/>
      <c r="AD13" s="1"/>
      <c r="AE13" s="1"/>
      <c r="AF13" s="1">
        <v>8.13237</v>
      </c>
      <c r="AG13" s="1">
        <v>2</v>
      </c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>
        <v>0</v>
      </c>
      <c r="AQ13" s="1">
        <v>0</v>
      </c>
      <c r="AR13" s="1"/>
      <c r="AS13" s="1"/>
      <c r="AT13" s="1"/>
      <c r="AU13" s="1"/>
      <c r="AV13" s="1">
        <v>0</v>
      </c>
      <c r="AW13" s="1"/>
      <c r="AX13" s="1">
        <v>0</v>
      </c>
      <c r="AY13" s="1">
        <v>0</v>
      </c>
      <c r="AZ13" s="1"/>
      <c r="BA13" s="1">
        <v>0</v>
      </c>
      <c r="BB13" s="1"/>
      <c r="BC13" s="1">
        <v>0</v>
      </c>
      <c r="BD13" s="1">
        <v>0</v>
      </c>
      <c r="BE13" s="1"/>
      <c r="BF13" s="1">
        <v>0</v>
      </c>
      <c r="BG13" s="1"/>
      <c r="BH13" s="1">
        <v>0</v>
      </c>
      <c r="BI13" s="1">
        <v>0</v>
      </c>
      <c r="BJ13" s="1"/>
      <c r="BK13" s="1">
        <v>0</v>
      </c>
      <c r="BL13" s="1">
        <v>0</v>
      </c>
      <c r="BM13" s="1">
        <v>0</v>
      </c>
      <c r="BN13" s="1">
        <v>12</v>
      </c>
    </row>
    <row r="14" spans="1:66">
      <c r="A14" s="1">
        <v>16061033</v>
      </c>
      <c r="B14" s="1" t="s">
        <v>286</v>
      </c>
      <c r="C14" s="1" t="s">
        <v>393</v>
      </c>
      <c r="D14" s="2">
        <v>43890.875474537</v>
      </c>
      <c r="E14" s="1">
        <v>0</v>
      </c>
      <c r="F14" s="1">
        <v>0</v>
      </c>
      <c r="G14" s="1">
        <v>87.8926</v>
      </c>
      <c r="H14" s="1">
        <v>10</v>
      </c>
      <c r="I14" s="1"/>
      <c r="J14" s="1"/>
      <c r="K14" s="1"/>
      <c r="L14" s="1"/>
      <c r="M14" s="1">
        <v>0</v>
      </c>
      <c r="N14" s="1"/>
      <c r="O14" s="1"/>
      <c r="P14" s="1"/>
      <c r="Q14" s="1"/>
      <c r="R14" s="1">
        <v>0</v>
      </c>
      <c r="S14" s="2">
        <v>43918.4367013889</v>
      </c>
      <c r="T14" s="1">
        <v>0</v>
      </c>
      <c r="U14" s="1">
        <v>0</v>
      </c>
      <c r="V14" s="1">
        <v>81.9565</v>
      </c>
      <c r="W14" s="1">
        <v>10</v>
      </c>
      <c r="X14" s="2">
        <v>43923.7208333333</v>
      </c>
      <c r="Y14" s="1">
        <v>0</v>
      </c>
      <c r="Z14" s="1">
        <v>0</v>
      </c>
      <c r="AA14" s="1">
        <v>85.4571</v>
      </c>
      <c r="AB14" s="1">
        <v>20</v>
      </c>
      <c r="AC14" s="1"/>
      <c r="AD14" s="1"/>
      <c r="AE14" s="1"/>
      <c r="AF14" s="1">
        <v>0</v>
      </c>
      <c r="AG14" s="1">
        <v>0</v>
      </c>
      <c r="AH14" s="2">
        <v>43944.5545486111</v>
      </c>
      <c r="AI14" s="1"/>
      <c r="AJ14" s="1"/>
      <c r="AK14" s="1">
        <v>0</v>
      </c>
      <c r="AL14" s="1">
        <v>0</v>
      </c>
      <c r="AM14" s="2">
        <v>43952.5882986111</v>
      </c>
      <c r="AN14" s="1"/>
      <c r="AO14" s="1"/>
      <c r="AP14" s="1">
        <v>0</v>
      </c>
      <c r="AQ14" s="1">
        <v>0</v>
      </c>
      <c r="AR14" s="2">
        <v>43967.4739814815</v>
      </c>
      <c r="AS14" s="1"/>
      <c r="AT14" s="1"/>
      <c r="AU14" s="1">
        <v>10</v>
      </c>
      <c r="AV14" s="1">
        <v>2</v>
      </c>
      <c r="AW14" s="1"/>
      <c r="AX14" s="1">
        <v>0</v>
      </c>
      <c r="AY14" s="1">
        <v>0</v>
      </c>
      <c r="AZ14" s="1"/>
      <c r="BA14" s="1">
        <v>0</v>
      </c>
      <c r="BB14" s="1"/>
      <c r="BC14" s="1">
        <v>0</v>
      </c>
      <c r="BD14" s="1">
        <v>0</v>
      </c>
      <c r="BE14" s="1"/>
      <c r="BF14" s="1">
        <v>0</v>
      </c>
      <c r="BG14" s="1"/>
      <c r="BH14" s="1">
        <v>0</v>
      </c>
      <c r="BI14" s="1">
        <v>0</v>
      </c>
      <c r="BJ14" s="1"/>
      <c r="BK14" s="1">
        <v>0</v>
      </c>
      <c r="BL14" s="1">
        <v>3</v>
      </c>
      <c r="BM14" s="1">
        <v>265.3062</v>
      </c>
      <c r="BN14" s="1">
        <v>6</v>
      </c>
    </row>
    <row r="15" spans="1:66">
      <c r="A15" s="1">
        <v>16061051</v>
      </c>
      <c r="B15" s="1" t="s">
        <v>262</v>
      </c>
      <c r="C15" s="1" t="s">
        <v>400</v>
      </c>
      <c r="D15" s="2">
        <v>43888.6948958333</v>
      </c>
      <c r="E15" s="1">
        <v>0</v>
      </c>
      <c r="F15" s="1">
        <v>1</v>
      </c>
      <c r="G15" s="1">
        <v>99.7635</v>
      </c>
      <c r="H15" s="1">
        <v>10</v>
      </c>
      <c r="I15" s="2">
        <v>43896.6944791667</v>
      </c>
      <c r="J15" s="1">
        <v>9</v>
      </c>
      <c r="K15" s="1">
        <v>0</v>
      </c>
      <c r="L15" s="1">
        <v>94.2427</v>
      </c>
      <c r="M15" s="1">
        <v>20</v>
      </c>
      <c r="N15" s="2">
        <v>43904.4963888889</v>
      </c>
      <c r="O15" s="1">
        <v>15</v>
      </c>
      <c r="P15" s="1">
        <v>4</v>
      </c>
      <c r="Q15" s="1">
        <v>89.9922</v>
      </c>
      <c r="R15" s="1">
        <v>19</v>
      </c>
      <c r="S15" s="2">
        <v>43916.9221759259</v>
      </c>
      <c r="T15" s="1">
        <v>0</v>
      </c>
      <c r="U15" s="1">
        <v>0</v>
      </c>
      <c r="V15" s="1">
        <v>84.0316</v>
      </c>
      <c r="W15" s="1">
        <v>10</v>
      </c>
      <c r="X15" s="2">
        <v>43923.6502430556</v>
      </c>
      <c r="Y15" s="1">
        <v>0</v>
      </c>
      <c r="Z15" s="1">
        <v>0</v>
      </c>
      <c r="AA15" s="1">
        <v>96.3439</v>
      </c>
      <c r="AB15" s="1">
        <v>20</v>
      </c>
      <c r="AC15" s="2">
        <v>43932.7396759259</v>
      </c>
      <c r="AD15" s="1"/>
      <c r="AE15" s="1"/>
      <c r="AF15" s="1">
        <v>0</v>
      </c>
      <c r="AG15" s="1">
        <v>0</v>
      </c>
      <c r="AH15" s="2">
        <v>43944.6557291667</v>
      </c>
      <c r="AI15" s="1"/>
      <c r="AJ15" s="1"/>
      <c r="AK15" s="1">
        <v>5</v>
      </c>
      <c r="AL15" s="1">
        <v>1</v>
      </c>
      <c r="AM15" s="2">
        <v>43951.5274421296</v>
      </c>
      <c r="AN15" s="1"/>
      <c r="AO15" s="1"/>
      <c r="AP15" s="1">
        <v>5</v>
      </c>
      <c r="AQ15" s="1">
        <v>1</v>
      </c>
      <c r="AR15" s="2">
        <v>43967.6234143519</v>
      </c>
      <c r="AS15" s="1">
        <v>8</v>
      </c>
      <c r="AT15" s="1">
        <v>0</v>
      </c>
      <c r="AU15" s="1">
        <v>40</v>
      </c>
      <c r="AV15" s="1">
        <v>8</v>
      </c>
      <c r="AW15" s="2">
        <v>43981.6259490741</v>
      </c>
      <c r="AX15" s="1">
        <v>0</v>
      </c>
      <c r="AY15" s="1">
        <v>0</v>
      </c>
      <c r="AZ15" s="1">
        <v>40</v>
      </c>
      <c r="BA15" s="1">
        <v>6</v>
      </c>
      <c r="BB15" s="1"/>
      <c r="BC15" s="1">
        <v>0</v>
      </c>
      <c r="BD15" s="1">
        <v>0</v>
      </c>
      <c r="BE15" s="1"/>
      <c r="BF15" s="1">
        <v>0</v>
      </c>
      <c r="BG15" s="1"/>
      <c r="BH15" s="1">
        <v>0</v>
      </c>
      <c r="BI15" s="1">
        <v>0</v>
      </c>
      <c r="BJ15" s="1"/>
      <c r="BK15" s="1">
        <v>0</v>
      </c>
      <c r="BL15" s="1">
        <v>4</v>
      </c>
      <c r="BM15" s="1">
        <v>554.3739</v>
      </c>
      <c r="BN15" s="1">
        <v>2</v>
      </c>
    </row>
    <row r="16" spans="1:66">
      <c r="A16" s="1">
        <v>16061069</v>
      </c>
      <c r="B16" s="1" t="s">
        <v>270</v>
      </c>
      <c r="C16" s="1" t="s">
        <v>393</v>
      </c>
      <c r="D16" s="2">
        <v>43888.5133680556</v>
      </c>
      <c r="E16" s="1">
        <v>6</v>
      </c>
      <c r="F16" s="1">
        <v>10</v>
      </c>
      <c r="G16" s="1">
        <v>50</v>
      </c>
      <c r="H16" s="1">
        <v>5</v>
      </c>
      <c r="I16" s="2">
        <v>43896.4555671296</v>
      </c>
      <c r="J16" s="1">
        <v>7</v>
      </c>
      <c r="K16" s="1">
        <v>0</v>
      </c>
      <c r="L16" s="1">
        <v>90.5948</v>
      </c>
      <c r="M16" s="1">
        <v>20</v>
      </c>
      <c r="N16" s="2">
        <v>43903.8501388889</v>
      </c>
      <c r="O16" s="1">
        <v>15</v>
      </c>
      <c r="P16" s="1">
        <v>0</v>
      </c>
      <c r="Q16" s="1">
        <v>95.1178</v>
      </c>
      <c r="R16" s="1">
        <v>20</v>
      </c>
      <c r="S16" s="2">
        <v>43916.5016087963</v>
      </c>
      <c r="T16" s="1"/>
      <c r="U16" s="1"/>
      <c r="V16" s="1">
        <v>0</v>
      </c>
      <c r="W16" s="1">
        <v>0</v>
      </c>
      <c r="X16" s="2">
        <v>43924.4536458333</v>
      </c>
      <c r="Y16" s="1">
        <v>0</v>
      </c>
      <c r="Z16" s="1">
        <v>0</v>
      </c>
      <c r="AA16" s="1">
        <v>43.7326</v>
      </c>
      <c r="AB16" s="1">
        <v>9</v>
      </c>
      <c r="AC16" s="2">
        <v>43931.7282523148</v>
      </c>
      <c r="AD16" s="1"/>
      <c r="AE16" s="1"/>
      <c r="AF16" s="1">
        <v>22.0968</v>
      </c>
      <c r="AG16" s="1">
        <v>5</v>
      </c>
      <c r="AH16" s="2">
        <v>43945.7521527778</v>
      </c>
      <c r="AI16" s="1"/>
      <c r="AJ16" s="1"/>
      <c r="AK16" s="1">
        <v>0</v>
      </c>
      <c r="AL16" s="1">
        <v>0</v>
      </c>
      <c r="AM16" s="2">
        <v>43951.5123611111</v>
      </c>
      <c r="AN16" s="1"/>
      <c r="AO16" s="1"/>
      <c r="AP16" s="1">
        <v>15</v>
      </c>
      <c r="AQ16" s="1">
        <v>3</v>
      </c>
      <c r="AR16" s="2">
        <v>43967.3916550926</v>
      </c>
      <c r="AS16" s="1">
        <v>3</v>
      </c>
      <c r="AT16" s="1">
        <v>2</v>
      </c>
      <c r="AU16" s="1">
        <v>30</v>
      </c>
      <c r="AV16" s="1">
        <v>6</v>
      </c>
      <c r="AW16" s="1"/>
      <c r="AX16" s="1">
        <v>0</v>
      </c>
      <c r="AY16" s="1">
        <v>0</v>
      </c>
      <c r="AZ16" s="1"/>
      <c r="BA16" s="1">
        <v>0</v>
      </c>
      <c r="BB16" s="2">
        <v>43990.7151041667</v>
      </c>
      <c r="BC16" s="1">
        <v>0</v>
      </c>
      <c r="BD16" s="1">
        <v>0</v>
      </c>
      <c r="BE16" s="1">
        <v>93.3333</v>
      </c>
      <c r="BF16" s="1">
        <v>14</v>
      </c>
      <c r="BG16" s="1"/>
      <c r="BH16" s="1">
        <v>0</v>
      </c>
      <c r="BI16" s="1">
        <v>0</v>
      </c>
      <c r="BJ16" s="1">
        <v>26.6667</v>
      </c>
      <c r="BK16" s="1">
        <v>4</v>
      </c>
      <c r="BL16" s="1">
        <v>2</v>
      </c>
      <c r="BM16" s="1">
        <v>439.8753</v>
      </c>
      <c r="BN16" s="1">
        <v>2</v>
      </c>
    </row>
    <row r="17" spans="1:66">
      <c r="A17" s="1">
        <v>16061081</v>
      </c>
      <c r="B17" s="1" t="s">
        <v>304</v>
      </c>
      <c r="C17" s="1" t="s">
        <v>393</v>
      </c>
      <c r="D17" s="1"/>
      <c r="E17" s="1"/>
      <c r="F17" s="1"/>
      <c r="G17" s="1">
        <v>0</v>
      </c>
      <c r="H17" s="1">
        <v>0</v>
      </c>
      <c r="I17" s="2">
        <v>43897.8884490741</v>
      </c>
      <c r="J17" s="1">
        <v>0</v>
      </c>
      <c r="K17" s="1">
        <v>3</v>
      </c>
      <c r="L17" s="1">
        <v>80</v>
      </c>
      <c r="M17" s="1">
        <v>19</v>
      </c>
      <c r="N17" s="2">
        <v>43904.7062731481</v>
      </c>
      <c r="O17" s="1">
        <v>12</v>
      </c>
      <c r="P17" s="1">
        <v>0</v>
      </c>
      <c r="Q17" s="1">
        <v>75.0464</v>
      </c>
      <c r="R17" s="1">
        <v>16</v>
      </c>
      <c r="S17" s="1"/>
      <c r="T17" s="1"/>
      <c r="U17" s="1"/>
      <c r="V17" s="1"/>
      <c r="W17" s="1">
        <v>0</v>
      </c>
      <c r="X17" s="1"/>
      <c r="Y17" s="1"/>
      <c r="Z17" s="1"/>
      <c r="AA17" s="1"/>
      <c r="AB17" s="1">
        <v>0</v>
      </c>
      <c r="AC17" s="1"/>
      <c r="AD17" s="1"/>
      <c r="AE17" s="1"/>
      <c r="AF17" s="1"/>
      <c r="AG17" s="1">
        <v>0</v>
      </c>
      <c r="AH17" s="1"/>
      <c r="AI17" s="1"/>
      <c r="AJ17" s="1"/>
      <c r="AK17" s="1"/>
      <c r="AL17" s="1">
        <v>0</v>
      </c>
      <c r="AM17" s="1"/>
      <c r="AN17" s="1"/>
      <c r="AO17" s="1"/>
      <c r="AP17" s="1"/>
      <c r="AQ17" s="1">
        <v>0</v>
      </c>
      <c r="AR17" s="1"/>
      <c r="AS17" s="1"/>
      <c r="AT17" s="1"/>
      <c r="AU17" s="1"/>
      <c r="AV17" s="1">
        <v>0</v>
      </c>
      <c r="AW17" s="1"/>
      <c r="AX17" s="1">
        <v>0</v>
      </c>
      <c r="AY17" s="1">
        <v>0</v>
      </c>
      <c r="AZ17" s="1"/>
      <c r="BA17" s="1">
        <v>0</v>
      </c>
      <c r="BB17" s="1"/>
      <c r="BC17" s="1">
        <v>0</v>
      </c>
      <c r="BD17" s="1">
        <v>0</v>
      </c>
      <c r="BE17" s="1"/>
      <c r="BF17" s="1">
        <v>0</v>
      </c>
      <c r="BG17" s="1"/>
      <c r="BH17" s="1">
        <v>0</v>
      </c>
      <c r="BI17" s="1">
        <v>0</v>
      </c>
      <c r="BJ17" s="1"/>
      <c r="BK17" s="1">
        <v>0</v>
      </c>
      <c r="BL17" s="1">
        <v>0</v>
      </c>
      <c r="BM17" s="1">
        <v>155.0464</v>
      </c>
      <c r="BN17" s="1">
        <v>10</v>
      </c>
    </row>
    <row r="18" spans="1:66">
      <c r="A18" s="1">
        <v>16061130</v>
      </c>
      <c r="B18" s="1" t="s">
        <v>293</v>
      </c>
      <c r="C18" s="1" t="s">
        <v>393</v>
      </c>
      <c r="D18" s="2">
        <v>43890.7158333333</v>
      </c>
      <c r="E18" s="1">
        <v>0</v>
      </c>
      <c r="F18" s="1">
        <v>2</v>
      </c>
      <c r="G18" s="1">
        <v>99.6908</v>
      </c>
      <c r="H18" s="1">
        <v>10</v>
      </c>
      <c r="I18" s="2">
        <v>43897.6233796296</v>
      </c>
      <c r="J18" s="1">
        <v>14</v>
      </c>
      <c r="K18" s="1">
        <v>0</v>
      </c>
      <c r="L18" s="1">
        <v>79.1964</v>
      </c>
      <c r="M18" s="1">
        <v>17</v>
      </c>
      <c r="N18" s="1"/>
      <c r="O18" s="1"/>
      <c r="P18" s="1"/>
      <c r="Q18" s="1">
        <v>40</v>
      </c>
      <c r="R18" s="1">
        <v>8</v>
      </c>
      <c r="S18" s="1"/>
      <c r="T18" s="1"/>
      <c r="U18" s="1"/>
      <c r="V18" s="1">
        <v>0</v>
      </c>
      <c r="W18" s="1">
        <v>0</v>
      </c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2">
        <v>43945.8415740741</v>
      </c>
      <c r="AI18" s="1"/>
      <c r="AJ18" s="1"/>
      <c r="AK18" s="1">
        <v>5</v>
      </c>
      <c r="AL18" s="1">
        <v>1</v>
      </c>
      <c r="AM18" s="2">
        <v>43951.5830324074</v>
      </c>
      <c r="AN18" s="1"/>
      <c r="AO18" s="1"/>
      <c r="AP18" s="1">
        <v>5</v>
      </c>
      <c r="AQ18" s="1">
        <v>1</v>
      </c>
      <c r="AR18" s="2">
        <v>43967.7358217593</v>
      </c>
      <c r="AS18" s="1"/>
      <c r="AT18" s="1"/>
      <c r="AU18" s="1">
        <v>10</v>
      </c>
      <c r="AV18" s="1">
        <v>2</v>
      </c>
      <c r="AW18" s="1"/>
      <c r="AX18" s="1">
        <v>0</v>
      </c>
      <c r="AY18" s="1">
        <v>0</v>
      </c>
      <c r="AZ18" s="1">
        <v>6.66667</v>
      </c>
      <c r="BA18" s="1">
        <v>1</v>
      </c>
      <c r="BB18" s="1"/>
      <c r="BC18" s="1">
        <v>0</v>
      </c>
      <c r="BD18" s="1">
        <v>0</v>
      </c>
      <c r="BE18" s="1"/>
      <c r="BF18" s="1">
        <v>0</v>
      </c>
      <c r="BG18" s="1"/>
      <c r="BH18" s="1">
        <v>0</v>
      </c>
      <c r="BI18" s="1">
        <v>0</v>
      </c>
      <c r="BJ18" s="1"/>
      <c r="BK18" s="1">
        <v>0</v>
      </c>
      <c r="BL18" s="1">
        <v>1</v>
      </c>
      <c r="BM18" s="1">
        <v>198.8872</v>
      </c>
      <c r="BN18" s="1">
        <v>7</v>
      </c>
    </row>
    <row r="19" spans="1:66">
      <c r="A19" s="1">
        <v>16061148</v>
      </c>
      <c r="B19" s="1" t="s">
        <v>329</v>
      </c>
      <c r="C19" s="1" t="s">
        <v>397</v>
      </c>
      <c r="D19" s="1"/>
      <c r="E19" s="1"/>
      <c r="F19" s="1"/>
      <c r="G19" s="1"/>
      <c r="H19" s="1">
        <v>0</v>
      </c>
      <c r="I19" s="1"/>
      <c r="J19" s="1"/>
      <c r="K19" s="1"/>
      <c r="L19" s="1"/>
      <c r="M19" s="1">
        <v>0</v>
      </c>
      <c r="N19" s="1"/>
      <c r="O19" s="1"/>
      <c r="P19" s="1"/>
      <c r="Q19" s="1"/>
      <c r="R19" s="1">
        <v>0</v>
      </c>
      <c r="S19" s="1"/>
      <c r="T19" s="1"/>
      <c r="U19" s="1"/>
      <c r="V19" s="1"/>
      <c r="W19" s="1">
        <v>0</v>
      </c>
      <c r="X19" s="1"/>
      <c r="Y19" s="1"/>
      <c r="Z19" s="1"/>
      <c r="AA19" s="1"/>
      <c r="AB19" s="1">
        <v>0</v>
      </c>
      <c r="AC19" s="1"/>
      <c r="AD19" s="1"/>
      <c r="AE19" s="1"/>
      <c r="AF19" s="1"/>
      <c r="AG19" s="1">
        <v>0</v>
      </c>
      <c r="AH19" s="1"/>
      <c r="AI19" s="1"/>
      <c r="AJ19" s="1"/>
      <c r="AK19" s="1"/>
      <c r="AL19" s="1">
        <v>0</v>
      </c>
      <c r="AM19" s="1"/>
      <c r="AN19" s="1"/>
      <c r="AO19" s="1"/>
      <c r="AP19" s="1"/>
      <c r="AQ19" s="1">
        <v>0</v>
      </c>
      <c r="AR19" s="1"/>
      <c r="AS19" s="1"/>
      <c r="AT19" s="1"/>
      <c r="AU19" s="1"/>
      <c r="AV19" s="1">
        <v>0</v>
      </c>
      <c r="AW19" s="1"/>
      <c r="AX19" s="1">
        <v>0</v>
      </c>
      <c r="AY19" s="1">
        <v>0</v>
      </c>
      <c r="AZ19" s="1"/>
      <c r="BA19" s="1">
        <v>0</v>
      </c>
      <c r="BB19" s="1"/>
      <c r="BC19" s="1">
        <v>0</v>
      </c>
      <c r="BD19" s="1">
        <v>0</v>
      </c>
      <c r="BE19" s="1"/>
      <c r="BF19" s="1">
        <v>0</v>
      </c>
      <c r="BG19" s="1"/>
      <c r="BH19" s="1">
        <v>0</v>
      </c>
      <c r="BI19" s="1">
        <v>0</v>
      </c>
      <c r="BJ19" s="1"/>
      <c r="BK19" s="1">
        <v>0</v>
      </c>
      <c r="BL19" s="1">
        <v>0</v>
      </c>
      <c r="BM19" s="1">
        <v>0</v>
      </c>
      <c r="BN19" s="1">
        <v>12</v>
      </c>
    </row>
    <row r="20" spans="1:66">
      <c r="A20" s="1">
        <v>16061149</v>
      </c>
      <c r="B20" s="1" t="s">
        <v>325</v>
      </c>
      <c r="C20" s="1" t="s">
        <v>397</v>
      </c>
      <c r="D20" s="1"/>
      <c r="E20" s="1"/>
      <c r="F20" s="1"/>
      <c r="G20" s="1">
        <v>0</v>
      </c>
      <c r="H20" s="1">
        <v>0</v>
      </c>
      <c r="I20" s="1"/>
      <c r="J20" s="1"/>
      <c r="K20" s="1"/>
      <c r="L20" s="1"/>
      <c r="M20" s="1">
        <v>0</v>
      </c>
      <c r="N20" s="1"/>
      <c r="O20" s="1"/>
      <c r="P20" s="1"/>
      <c r="Q20" s="1"/>
      <c r="R20" s="1">
        <v>0</v>
      </c>
      <c r="S20" s="1"/>
      <c r="T20" s="1"/>
      <c r="U20" s="1"/>
      <c r="V20" s="1"/>
      <c r="W20" s="1">
        <v>0</v>
      </c>
      <c r="X20" s="1"/>
      <c r="Y20" s="1"/>
      <c r="Z20" s="1"/>
      <c r="AA20" s="1"/>
      <c r="AB20" s="1">
        <v>0</v>
      </c>
      <c r="AC20" s="1"/>
      <c r="AD20" s="1"/>
      <c r="AE20" s="1"/>
      <c r="AF20" s="1"/>
      <c r="AG20" s="1">
        <v>0</v>
      </c>
      <c r="AH20" s="1"/>
      <c r="AI20" s="1"/>
      <c r="AJ20" s="1"/>
      <c r="AK20" s="1"/>
      <c r="AL20" s="1">
        <v>0</v>
      </c>
      <c r="AM20" s="1"/>
      <c r="AN20" s="1"/>
      <c r="AO20" s="1"/>
      <c r="AP20" s="1"/>
      <c r="AQ20" s="1">
        <v>0</v>
      </c>
      <c r="AR20" s="1"/>
      <c r="AS20" s="1"/>
      <c r="AT20" s="1"/>
      <c r="AU20" s="1"/>
      <c r="AV20" s="1">
        <v>0</v>
      </c>
      <c r="AW20" s="1"/>
      <c r="AX20" s="1">
        <v>0</v>
      </c>
      <c r="AY20" s="1">
        <v>0</v>
      </c>
      <c r="AZ20" s="1"/>
      <c r="BA20" s="1">
        <v>0</v>
      </c>
      <c r="BB20" s="1"/>
      <c r="BC20" s="1">
        <v>0</v>
      </c>
      <c r="BD20" s="1">
        <v>0</v>
      </c>
      <c r="BE20" s="1"/>
      <c r="BF20" s="1">
        <v>0</v>
      </c>
      <c r="BG20" s="1"/>
      <c r="BH20" s="1">
        <v>0</v>
      </c>
      <c r="BI20" s="1">
        <v>0</v>
      </c>
      <c r="BJ20" s="1"/>
      <c r="BK20" s="1">
        <v>0</v>
      </c>
      <c r="BL20" s="1">
        <v>0</v>
      </c>
      <c r="BM20" s="1">
        <v>0</v>
      </c>
      <c r="BN20" s="1">
        <v>12</v>
      </c>
    </row>
    <row r="21" spans="1:66">
      <c r="A21" s="1">
        <v>16061169</v>
      </c>
      <c r="B21" s="1" t="s">
        <v>287</v>
      </c>
      <c r="C21" s="1" t="s">
        <v>392</v>
      </c>
      <c r="D21" s="2">
        <v>43890.7050694444</v>
      </c>
      <c r="E21" s="1">
        <v>1</v>
      </c>
      <c r="F21" s="1">
        <v>1</v>
      </c>
      <c r="G21" s="1">
        <v>79.9841</v>
      </c>
      <c r="H21" s="1">
        <v>8</v>
      </c>
      <c r="I21" s="2">
        <v>43897.1508680556</v>
      </c>
      <c r="J21" s="1">
        <v>0</v>
      </c>
      <c r="K21" s="1">
        <v>0</v>
      </c>
      <c r="L21" s="1">
        <v>93.9533</v>
      </c>
      <c r="M21" s="1">
        <v>20</v>
      </c>
      <c r="N21" s="1"/>
      <c r="O21" s="1"/>
      <c r="P21" s="1"/>
      <c r="Q21" s="1"/>
      <c r="R21" s="1">
        <v>0</v>
      </c>
      <c r="S21" s="1"/>
      <c r="T21" s="1"/>
      <c r="U21" s="1"/>
      <c r="V21" s="1">
        <v>0</v>
      </c>
      <c r="W21" s="1">
        <v>0</v>
      </c>
      <c r="X21" s="1"/>
      <c r="Y21" s="1"/>
      <c r="Z21" s="1"/>
      <c r="AA21" s="1"/>
      <c r="AB21" s="1">
        <v>0</v>
      </c>
      <c r="AC21" s="1"/>
      <c r="AD21" s="1"/>
      <c r="AE21" s="1"/>
      <c r="AF21" s="1"/>
      <c r="AG21" s="1">
        <v>0</v>
      </c>
      <c r="AH21" s="2">
        <v>43946.1337847222</v>
      </c>
      <c r="AI21" s="1"/>
      <c r="AJ21" s="1"/>
      <c r="AK21" s="1">
        <v>5</v>
      </c>
      <c r="AL21" s="1">
        <v>1</v>
      </c>
      <c r="AM21" s="2">
        <v>43953.0703240741</v>
      </c>
      <c r="AN21" s="1"/>
      <c r="AO21" s="1"/>
      <c r="AP21" s="1">
        <v>15</v>
      </c>
      <c r="AQ21" s="1">
        <v>3</v>
      </c>
      <c r="AR21" s="2">
        <v>43967.5072222222</v>
      </c>
      <c r="AS21" s="1"/>
      <c r="AT21" s="1"/>
      <c r="AU21" s="1">
        <v>15</v>
      </c>
      <c r="AV21" s="1">
        <v>3</v>
      </c>
      <c r="AW21" s="2">
        <v>43981.8269675926</v>
      </c>
      <c r="AX21" s="1">
        <v>0</v>
      </c>
      <c r="AY21" s="1">
        <v>0</v>
      </c>
      <c r="AZ21" s="1">
        <v>93.3333</v>
      </c>
      <c r="BA21" s="1">
        <v>14</v>
      </c>
      <c r="BB21" s="1"/>
      <c r="BC21" s="1">
        <v>0</v>
      </c>
      <c r="BD21" s="1">
        <v>0</v>
      </c>
      <c r="BE21" s="1"/>
      <c r="BF21" s="1">
        <v>0</v>
      </c>
      <c r="BG21" s="1"/>
      <c r="BH21" s="1">
        <v>0</v>
      </c>
      <c r="BI21" s="1">
        <v>0</v>
      </c>
      <c r="BJ21" s="1"/>
      <c r="BK21" s="1">
        <v>0</v>
      </c>
      <c r="BL21" s="1">
        <v>1</v>
      </c>
      <c r="BM21" s="1">
        <v>302.2707</v>
      </c>
      <c r="BN21" s="1">
        <v>6</v>
      </c>
    </row>
    <row r="22" spans="1:66">
      <c r="A22" s="1">
        <v>16061178</v>
      </c>
      <c r="B22" s="1" t="s">
        <v>246</v>
      </c>
      <c r="C22" s="1" t="s">
        <v>392</v>
      </c>
      <c r="D22" s="2">
        <v>43890.311724537</v>
      </c>
      <c r="E22" s="1">
        <v>0</v>
      </c>
      <c r="F22" s="1">
        <v>0</v>
      </c>
      <c r="G22" s="1">
        <v>99.479</v>
      </c>
      <c r="H22" s="1">
        <v>10</v>
      </c>
      <c r="I22" s="2">
        <v>43897.3958796296</v>
      </c>
      <c r="J22" s="1">
        <v>5</v>
      </c>
      <c r="K22" s="1">
        <v>17</v>
      </c>
      <c r="L22" s="1">
        <v>65.9366</v>
      </c>
      <c r="M22" s="1">
        <v>14</v>
      </c>
      <c r="N22" s="2">
        <v>43904.6880671296</v>
      </c>
      <c r="O22" s="1">
        <v>1</v>
      </c>
      <c r="P22" s="1">
        <v>5</v>
      </c>
      <c r="Q22" s="1">
        <v>73.143</v>
      </c>
      <c r="R22" s="1">
        <v>17</v>
      </c>
      <c r="S22" s="2">
        <v>43918.7303819444</v>
      </c>
      <c r="T22" s="1">
        <v>0</v>
      </c>
      <c r="U22" s="1">
        <v>0</v>
      </c>
      <c r="V22" s="1">
        <v>94.3014</v>
      </c>
      <c r="W22" s="1">
        <v>10</v>
      </c>
      <c r="X22" s="2">
        <v>43924.9057523148</v>
      </c>
      <c r="Y22" s="1">
        <v>0</v>
      </c>
      <c r="Z22" s="1">
        <v>0</v>
      </c>
      <c r="AA22" s="1">
        <v>99.1451</v>
      </c>
      <c r="AB22" s="1">
        <v>20</v>
      </c>
      <c r="AC22" s="2">
        <v>43931.7716319444</v>
      </c>
      <c r="AD22" s="1">
        <v>9</v>
      </c>
      <c r="AE22" s="1">
        <v>0</v>
      </c>
      <c r="AF22" s="1">
        <v>99.5329999999999</v>
      </c>
      <c r="AG22" s="1">
        <v>20</v>
      </c>
      <c r="AH22" s="2">
        <v>43945.8605324074</v>
      </c>
      <c r="AI22" s="1"/>
      <c r="AJ22" s="1"/>
      <c r="AK22" s="1">
        <v>5</v>
      </c>
      <c r="AL22" s="1">
        <v>1</v>
      </c>
      <c r="AM22" s="2">
        <v>43952.5165625</v>
      </c>
      <c r="AN22" s="1">
        <v>6</v>
      </c>
      <c r="AO22" s="1">
        <v>0</v>
      </c>
      <c r="AP22" s="1">
        <v>100</v>
      </c>
      <c r="AQ22" s="1">
        <v>20</v>
      </c>
      <c r="AR22" s="2">
        <v>43967.6742361111</v>
      </c>
      <c r="AS22" s="1">
        <v>1</v>
      </c>
      <c r="AT22" s="1">
        <v>0</v>
      </c>
      <c r="AU22" s="1">
        <v>60</v>
      </c>
      <c r="AV22" s="1">
        <v>12</v>
      </c>
      <c r="AW22" s="1"/>
      <c r="AX22" s="1">
        <v>0</v>
      </c>
      <c r="AY22" s="1">
        <v>0</v>
      </c>
      <c r="AZ22" s="1">
        <v>33.3333</v>
      </c>
      <c r="BA22" s="1">
        <v>5</v>
      </c>
      <c r="BB22" s="2">
        <v>43988.7372685185</v>
      </c>
      <c r="BC22" s="1">
        <v>0</v>
      </c>
      <c r="BD22" s="1">
        <v>0</v>
      </c>
      <c r="BE22" s="1">
        <v>93.3333</v>
      </c>
      <c r="BF22" s="1">
        <v>14</v>
      </c>
      <c r="BG22" s="1"/>
      <c r="BH22" s="1">
        <v>0</v>
      </c>
      <c r="BI22" s="1">
        <v>0</v>
      </c>
      <c r="BJ22" s="1">
        <v>46.6667</v>
      </c>
      <c r="BK22" s="1">
        <v>7</v>
      </c>
      <c r="BL22" s="1">
        <v>5</v>
      </c>
      <c r="BM22" s="1">
        <v>789.8714</v>
      </c>
      <c r="BN22" s="1">
        <v>2</v>
      </c>
    </row>
    <row r="23" spans="1:66">
      <c r="A23" s="1">
        <v>16061180</v>
      </c>
      <c r="B23" s="1" t="s">
        <v>318</v>
      </c>
      <c r="C23" s="1" t="s">
        <v>392</v>
      </c>
      <c r="D23" s="1"/>
      <c r="E23" s="1"/>
      <c r="F23" s="1"/>
      <c r="G23" s="1">
        <v>0</v>
      </c>
      <c r="H23" s="1">
        <v>0</v>
      </c>
      <c r="I23" s="1"/>
      <c r="J23" s="1"/>
      <c r="K23" s="1"/>
      <c r="L23" s="1">
        <v>20</v>
      </c>
      <c r="M23" s="1">
        <v>4</v>
      </c>
      <c r="N23" s="1"/>
      <c r="O23" s="1"/>
      <c r="P23" s="1"/>
      <c r="Q23" s="1"/>
      <c r="R23" s="1">
        <v>0</v>
      </c>
      <c r="S23" s="1"/>
      <c r="T23" s="1"/>
      <c r="U23" s="1"/>
      <c r="V23" s="1"/>
      <c r="W23" s="1">
        <v>0</v>
      </c>
      <c r="X23" s="1"/>
      <c r="Y23" s="1"/>
      <c r="Z23" s="1"/>
      <c r="AA23" s="1"/>
      <c r="AB23" s="1">
        <v>0</v>
      </c>
      <c r="AC23" s="1"/>
      <c r="AD23" s="1"/>
      <c r="AE23" s="1"/>
      <c r="AF23" s="1"/>
      <c r="AG23" s="1">
        <v>0</v>
      </c>
      <c r="AH23" s="1"/>
      <c r="AI23" s="1"/>
      <c r="AJ23" s="1"/>
      <c r="AK23" s="1"/>
      <c r="AL23" s="1">
        <v>0</v>
      </c>
      <c r="AM23" s="1"/>
      <c r="AN23" s="1"/>
      <c r="AO23" s="1"/>
      <c r="AP23" s="1"/>
      <c r="AQ23" s="1">
        <v>0</v>
      </c>
      <c r="AR23" s="1"/>
      <c r="AS23" s="1"/>
      <c r="AT23" s="1"/>
      <c r="AU23" s="1"/>
      <c r="AV23" s="1">
        <v>0</v>
      </c>
      <c r="AW23" s="1"/>
      <c r="AX23" s="1">
        <v>0</v>
      </c>
      <c r="AY23" s="1">
        <v>0</v>
      </c>
      <c r="AZ23" s="1"/>
      <c r="BA23" s="1">
        <v>0</v>
      </c>
      <c r="BB23" s="1"/>
      <c r="BC23" s="1">
        <v>0</v>
      </c>
      <c r="BD23" s="1">
        <v>0</v>
      </c>
      <c r="BE23" s="1"/>
      <c r="BF23" s="1">
        <v>0</v>
      </c>
      <c r="BG23" s="1"/>
      <c r="BH23" s="1">
        <v>0</v>
      </c>
      <c r="BI23" s="1">
        <v>0</v>
      </c>
      <c r="BJ23" s="1"/>
      <c r="BK23" s="1">
        <v>0</v>
      </c>
      <c r="BL23" s="1">
        <v>0</v>
      </c>
      <c r="BM23" s="1">
        <v>0</v>
      </c>
      <c r="BN23" s="1">
        <v>12</v>
      </c>
    </row>
    <row r="24" spans="1:66">
      <c r="A24" s="1">
        <v>16061181</v>
      </c>
      <c r="B24" s="1" t="s">
        <v>283</v>
      </c>
      <c r="C24" s="1" t="s">
        <v>393</v>
      </c>
      <c r="D24" s="2">
        <v>43889.7699074074</v>
      </c>
      <c r="E24" s="1">
        <v>3</v>
      </c>
      <c r="F24" s="1">
        <v>0</v>
      </c>
      <c r="G24" s="1">
        <v>99.6908</v>
      </c>
      <c r="H24" s="1">
        <v>10</v>
      </c>
      <c r="I24" s="2">
        <v>43897.7559722222</v>
      </c>
      <c r="J24" s="1">
        <v>6</v>
      </c>
      <c r="K24" s="1">
        <v>5</v>
      </c>
      <c r="L24" s="1">
        <v>63.7381</v>
      </c>
      <c r="M24" s="1">
        <v>14</v>
      </c>
      <c r="N24" s="1"/>
      <c r="O24" s="1"/>
      <c r="P24" s="1"/>
      <c r="Q24" s="1"/>
      <c r="R24" s="1">
        <v>0</v>
      </c>
      <c r="S24" s="2">
        <v>43918.7439583333</v>
      </c>
      <c r="T24" s="1">
        <v>0</v>
      </c>
      <c r="U24" s="1">
        <v>0</v>
      </c>
      <c r="V24" s="1">
        <v>87.5464</v>
      </c>
      <c r="W24" s="1">
        <v>9</v>
      </c>
      <c r="X24" s="1"/>
      <c r="Y24" s="1"/>
      <c r="Z24" s="1"/>
      <c r="AA24" s="1">
        <v>14.9053</v>
      </c>
      <c r="AB24" s="1">
        <v>3</v>
      </c>
      <c r="AC24" s="1"/>
      <c r="AD24" s="1"/>
      <c r="AE24" s="1"/>
      <c r="AF24" s="1"/>
      <c r="AG24" s="1">
        <v>0</v>
      </c>
      <c r="AH24" s="2">
        <v>43945.9788078704</v>
      </c>
      <c r="AI24" s="1"/>
      <c r="AJ24" s="1"/>
      <c r="AK24" s="1">
        <v>0</v>
      </c>
      <c r="AL24" s="1">
        <v>0</v>
      </c>
      <c r="AM24" s="2">
        <v>43953.8334027778</v>
      </c>
      <c r="AN24" s="1"/>
      <c r="AO24" s="1"/>
      <c r="AP24" s="1">
        <v>5</v>
      </c>
      <c r="AQ24" s="1">
        <v>1</v>
      </c>
      <c r="AR24" s="2">
        <v>43966.6412037037</v>
      </c>
      <c r="AS24" s="1"/>
      <c r="AT24" s="1"/>
      <c r="AU24" s="1">
        <v>10</v>
      </c>
      <c r="AV24" s="1">
        <v>2</v>
      </c>
      <c r="AW24" s="1"/>
      <c r="AX24" s="1">
        <v>0</v>
      </c>
      <c r="AY24" s="1">
        <v>0</v>
      </c>
      <c r="AZ24" s="1"/>
      <c r="BA24" s="1">
        <v>0</v>
      </c>
      <c r="BB24" s="1"/>
      <c r="BC24" s="1">
        <v>0</v>
      </c>
      <c r="BD24" s="1">
        <v>0</v>
      </c>
      <c r="BE24" s="1"/>
      <c r="BF24" s="1">
        <v>0</v>
      </c>
      <c r="BG24" s="1"/>
      <c r="BH24" s="1">
        <v>0</v>
      </c>
      <c r="BI24" s="1">
        <v>0</v>
      </c>
      <c r="BJ24" s="1">
        <v>13.3333</v>
      </c>
      <c r="BK24" s="1">
        <v>2</v>
      </c>
      <c r="BL24" s="1">
        <v>1</v>
      </c>
      <c r="BM24" s="1">
        <v>265.9753</v>
      </c>
      <c r="BN24" s="1">
        <v>6</v>
      </c>
    </row>
    <row r="25" spans="1:66">
      <c r="A25" s="1">
        <v>16061184</v>
      </c>
      <c r="B25" s="1" t="s">
        <v>273</v>
      </c>
      <c r="C25" s="1" t="s">
        <v>393</v>
      </c>
      <c r="D25" s="2">
        <v>43890.4668287037</v>
      </c>
      <c r="E25" s="1">
        <v>0</v>
      </c>
      <c r="F25" s="1">
        <v>0</v>
      </c>
      <c r="G25" s="1">
        <v>99.8199</v>
      </c>
      <c r="H25" s="1">
        <v>10</v>
      </c>
      <c r="I25" s="2">
        <v>43896.6491898148</v>
      </c>
      <c r="J25" s="1">
        <v>0</v>
      </c>
      <c r="K25" s="1">
        <v>0</v>
      </c>
      <c r="L25" s="1">
        <v>76</v>
      </c>
      <c r="M25" s="1">
        <v>18</v>
      </c>
      <c r="N25" s="2">
        <v>43904.4959027778</v>
      </c>
      <c r="O25" s="1">
        <v>8</v>
      </c>
      <c r="P25" s="1">
        <v>0</v>
      </c>
      <c r="Q25" s="1">
        <v>71.5828</v>
      </c>
      <c r="R25" s="1">
        <v>16</v>
      </c>
      <c r="S25" s="2">
        <v>43918.6407291667</v>
      </c>
      <c r="T25" s="1">
        <v>0</v>
      </c>
      <c r="U25" s="1">
        <v>0</v>
      </c>
      <c r="V25" s="1">
        <v>89.603</v>
      </c>
      <c r="W25" s="1">
        <v>10</v>
      </c>
      <c r="X25" s="2">
        <v>43924.6834953704</v>
      </c>
      <c r="Y25" s="1">
        <v>2</v>
      </c>
      <c r="Z25" s="1">
        <v>0</v>
      </c>
      <c r="AA25" s="1">
        <v>68</v>
      </c>
      <c r="AB25" s="1">
        <v>17</v>
      </c>
      <c r="AC25" s="2">
        <v>43931.6008217593</v>
      </c>
      <c r="AD25" s="1"/>
      <c r="AE25" s="1"/>
      <c r="AF25" s="1">
        <v>0</v>
      </c>
      <c r="AG25" s="1">
        <v>0</v>
      </c>
      <c r="AH25" s="2">
        <v>43945.8953472222</v>
      </c>
      <c r="AI25" s="1"/>
      <c r="AJ25" s="1"/>
      <c r="AK25" s="1">
        <v>0</v>
      </c>
      <c r="AL25" s="1">
        <v>0</v>
      </c>
      <c r="AM25" s="2">
        <v>43953.4010532407</v>
      </c>
      <c r="AN25" s="1"/>
      <c r="AO25" s="1"/>
      <c r="AP25" s="1">
        <v>5</v>
      </c>
      <c r="AQ25" s="1">
        <v>1</v>
      </c>
      <c r="AR25" s="2">
        <v>43967.6829050926</v>
      </c>
      <c r="AS25" s="1"/>
      <c r="AT25" s="1"/>
      <c r="AU25" s="1">
        <v>10</v>
      </c>
      <c r="AV25" s="1">
        <v>2</v>
      </c>
      <c r="AW25" s="1"/>
      <c r="AX25" s="1">
        <v>0</v>
      </c>
      <c r="AY25" s="1">
        <v>0</v>
      </c>
      <c r="AZ25" s="1">
        <v>26.6667</v>
      </c>
      <c r="BA25" s="1">
        <v>4</v>
      </c>
      <c r="BB25" s="1"/>
      <c r="BC25" s="1">
        <v>0</v>
      </c>
      <c r="BD25" s="1">
        <v>0</v>
      </c>
      <c r="BE25" s="1"/>
      <c r="BF25" s="1">
        <v>0</v>
      </c>
      <c r="BG25" s="1"/>
      <c r="BH25" s="1">
        <v>0</v>
      </c>
      <c r="BI25" s="1">
        <v>0</v>
      </c>
      <c r="BJ25" s="1"/>
      <c r="BK25" s="1">
        <v>0</v>
      </c>
      <c r="BL25" s="1">
        <v>2</v>
      </c>
      <c r="BM25" s="1">
        <v>420.0057</v>
      </c>
      <c r="BN25" s="1">
        <v>3</v>
      </c>
    </row>
    <row r="26" spans="1:66">
      <c r="A26" s="1">
        <v>16061190</v>
      </c>
      <c r="B26" s="1" t="s">
        <v>277</v>
      </c>
      <c r="C26" s="1" t="s">
        <v>393</v>
      </c>
      <c r="D26" s="2">
        <v>43890.1248032407</v>
      </c>
      <c r="E26" s="1">
        <v>0</v>
      </c>
      <c r="F26" s="1">
        <v>0</v>
      </c>
      <c r="G26" s="1">
        <v>89.0258</v>
      </c>
      <c r="H26" s="1">
        <v>10</v>
      </c>
      <c r="I26" s="2">
        <v>43897.1042939815</v>
      </c>
      <c r="J26" s="1">
        <v>0</v>
      </c>
      <c r="K26" s="1">
        <v>14</v>
      </c>
      <c r="L26" s="1">
        <v>84</v>
      </c>
      <c r="M26" s="1">
        <v>20</v>
      </c>
      <c r="N26" s="2">
        <v>43903.8943865741</v>
      </c>
      <c r="O26" s="1">
        <v>32</v>
      </c>
      <c r="P26" s="1">
        <v>0</v>
      </c>
      <c r="Q26" s="1">
        <v>49.5752</v>
      </c>
      <c r="R26" s="1">
        <v>10</v>
      </c>
      <c r="S26" s="2">
        <v>43918.7646527778</v>
      </c>
      <c r="T26" s="1"/>
      <c r="U26" s="1"/>
      <c r="V26" s="1">
        <v>0</v>
      </c>
      <c r="W26" s="1">
        <v>0</v>
      </c>
      <c r="X26" s="2">
        <v>43923.7590046296</v>
      </c>
      <c r="Y26" s="1">
        <v>2</v>
      </c>
      <c r="Z26" s="1">
        <v>0</v>
      </c>
      <c r="AA26" s="1">
        <v>44</v>
      </c>
      <c r="AB26" s="1">
        <v>11</v>
      </c>
      <c r="AC26" s="2">
        <v>43931.9836342593</v>
      </c>
      <c r="AD26" s="1">
        <v>1</v>
      </c>
      <c r="AE26" s="1">
        <v>2</v>
      </c>
      <c r="AF26" s="1">
        <v>56</v>
      </c>
      <c r="AG26" s="1">
        <v>14</v>
      </c>
      <c r="AH26" s="2">
        <v>43945.3030439815</v>
      </c>
      <c r="AI26" s="1"/>
      <c r="AJ26" s="1"/>
      <c r="AK26" s="1">
        <v>0</v>
      </c>
      <c r="AL26" s="1">
        <v>0</v>
      </c>
      <c r="AM26" s="2">
        <v>43951.6934027778</v>
      </c>
      <c r="AN26" s="1"/>
      <c r="AO26" s="1"/>
      <c r="AP26" s="1">
        <v>0</v>
      </c>
      <c r="AQ26" s="1">
        <v>0</v>
      </c>
      <c r="AR26" s="2">
        <v>43966.5158449074</v>
      </c>
      <c r="AS26" s="1"/>
      <c r="AT26" s="1"/>
      <c r="AU26" s="1">
        <v>20</v>
      </c>
      <c r="AV26" s="1">
        <v>4</v>
      </c>
      <c r="AW26" s="2">
        <v>43981.7255439815</v>
      </c>
      <c r="AX26" s="1">
        <v>0</v>
      </c>
      <c r="AY26" s="1">
        <v>0</v>
      </c>
      <c r="AZ26" s="1">
        <v>93.3333</v>
      </c>
      <c r="BA26" s="1">
        <v>14</v>
      </c>
      <c r="BB26" s="2">
        <v>43988.4301041667</v>
      </c>
      <c r="BC26" s="1">
        <v>0</v>
      </c>
      <c r="BD26" s="1">
        <v>0</v>
      </c>
      <c r="BE26" s="1">
        <v>0</v>
      </c>
      <c r="BF26" s="1">
        <v>0</v>
      </c>
      <c r="BG26" s="1"/>
      <c r="BH26" s="1">
        <v>0</v>
      </c>
      <c r="BI26" s="1">
        <v>0</v>
      </c>
      <c r="BJ26" s="1"/>
      <c r="BK26" s="1">
        <v>0</v>
      </c>
      <c r="BL26" s="1">
        <v>2</v>
      </c>
      <c r="BM26" s="1">
        <v>435.9343</v>
      </c>
      <c r="BN26" s="1">
        <v>1</v>
      </c>
    </row>
    <row r="27" spans="1:66">
      <c r="A27" s="1">
        <v>16061193</v>
      </c>
      <c r="B27" s="1" t="s">
        <v>331</v>
      </c>
      <c r="C27" s="1" t="s">
        <v>393</v>
      </c>
      <c r="D27" s="1"/>
      <c r="E27" s="1"/>
      <c r="F27" s="1"/>
      <c r="G27" s="1"/>
      <c r="H27" s="1">
        <v>0</v>
      </c>
      <c r="I27" s="1"/>
      <c r="J27" s="1"/>
      <c r="K27" s="1"/>
      <c r="L27" s="1"/>
      <c r="M27" s="1">
        <v>0</v>
      </c>
      <c r="N27" s="1"/>
      <c r="O27" s="1"/>
      <c r="P27" s="1"/>
      <c r="Q27" s="1"/>
      <c r="R27" s="1">
        <v>0</v>
      </c>
      <c r="S27" s="1"/>
      <c r="T27" s="1"/>
      <c r="U27" s="1"/>
      <c r="V27" s="1"/>
      <c r="W27" s="1">
        <v>0</v>
      </c>
      <c r="X27" s="1"/>
      <c r="Y27" s="1"/>
      <c r="Z27" s="1"/>
      <c r="AA27" s="1"/>
      <c r="AB27" s="1">
        <v>0</v>
      </c>
      <c r="AC27" s="1"/>
      <c r="AD27" s="1"/>
      <c r="AE27" s="1"/>
      <c r="AF27" s="1"/>
      <c r="AG27" s="1">
        <v>0</v>
      </c>
      <c r="AH27" s="1"/>
      <c r="AI27" s="1"/>
      <c r="AJ27" s="1"/>
      <c r="AK27" s="1"/>
      <c r="AL27" s="1">
        <v>0</v>
      </c>
      <c r="AM27" s="1"/>
      <c r="AN27" s="1"/>
      <c r="AO27" s="1"/>
      <c r="AP27" s="1"/>
      <c r="AQ27" s="1">
        <v>0</v>
      </c>
      <c r="AR27" s="1"/>
      <c r="AS27" s="1"/>
      <c r="AT27" s="1"/>
      <c r="AU27" s="1"/>
      <c r="AV27" s="1">
        <v>0</v>
      </c>
      <c r="AW27" s="1"/>
      <c r="AX27" s="1">
        <v>0</v>
      </c>
      <c r="AY27" s="1">
        <v>0</v>
      </c>
      <c r="AZ27" s="1"/>
      <c r="BA27" s="1">
        <v>0</v>
      </c>
      <c r="BB27" s="1"/>
      <c r="BC27" s="1">
        <v>0</v>
      </c>
      <c r="BD27" s="1">
        <v>0</v>
      </c>
      <c r="BE27" s="1"/>
      <c r="BF27" s="1">
        <v>0</v>
      </c>
      <c r="BG27" s="1"/>
      <c r="BH27" s="1">
        <v>0</v>
      </c>
      <c r="BI27" s="1">
        <v>0</v>
      </c>
      <c r="BJ27" s="1"/>
      <c r="BK27" s="1">
        <v>0</v>
      </c>
      <c r="BL27" s="1">
        <v>0</v>
      </c>
      <c r="BM27" s="1">
        <v>0</v>
      </c>
      <c r="BN27" s="1">
        <v>12</v>
      </c>
    </row>
    <row r="28" spans="1:66">
      <c r="A28" s="1">
        <v>16061194</v>
      </c>
      <c r="B28" s="1" t="s">
        <v>309</v>
      </c>
      <c r="C28" s="1" t="s">
        <v>393</v>
      </c>
      <c r="D28" s="1"/>
      <c r="E28" s="1"/>
      <c r="F28" s="1"/>
      <c r="G28" s="1"/>
      <c r="H28" s="1">
        <v>0</v>
      </c>
      <c r="I28" s="1"/>
      <c r="J28" s="1"/>
      <c r="K28" s="1"/>
      <c r="L28" s="1"/>
      <c r="M28" s="1">
        <v>0</v>
      </c>
      <c r="N28" s="1"/>
      <c r="O28" s="1"/>
      <c r="P28" s="1"/>
      <c r="Q28" s="1"/>
      <c r="R28" s="1">
        <v>0</v>
      </c>
      <c r="S28" s="1"/>
      <c r="T28" s="1"/>
      <c r="U28" s="1"/>
      <c r="V28" s="1"/>
      <c r="W28" s="1">
        <v>0</v>
      </c>
      <c r="X28" s="1"/>
      <c r="Y28" s="1"/>
      <c r="Z28" s="1"/>
      <c r="AA28" s="1"/>
      <c r="AB28" s="1">
        <v>0</v>
      </c>
      <c r="AC28" s="1"/>
      <c r="AD28" s="1"/>
      <c r="AE28" s="1"/>
      <c r="AF28" s="1"/>
      <c r="AG28" s="1">
        <v>0</v>
      </c>
      <c r="AH28" s="1"/>
      <c r="AI28" s="1"/>
      <c r="AJ28" s="1"/>
      <c r="AK28" s="1"/>
      <c r="AL28" s="1">
        <v>0</v>
      </c>
      <c r="AM28" s="1"/>
      <c r="AN28" s="1"/>
      <c r="AO28" s="1"/>
      <c r="AP28" s="1"/>
      <c r="AQ28" s="1">
        <v>0</v>
      </c>
      <c r="AR28" s="1"/>
      <c r="AS28" s="1"/>
      <c r="AT28" s="1"/>
      <c r="AU28" s="1"/>
      <c r="AV28" s="1">
        <v>0</v>
      </c>
      <c r="AW28" s="1"/>
      <c r="AX28" s="1">
        <v>0</v>
      </c>
      <c r="AY28" s="1">
        <v>0</v>
      </c>
      <c r="AZ28" s="1"/>
      <c r="BA28" s="1">
        <v>0</v>
      </c>
      <c r="BB28" s="1"/>
      <c r="BC28" s="1">
        <v>0</v>
      </c>
      <c r="BD28" s="1">
        <v>0</v>
      </c>
      <c r="BE28" s="1"/>
      <c r="BF28" s="1">
        <v>0</v>
      </c>
      <c r="BG28" s="1"/>
      <c r="BH28" s="1">
        <v>0</v>
      </c>
      <c r="BI28" s="1">
        <v>0</v>
      </c>
      <c r="BJ28" s="1"/>
      <c r="BK28" s="1">
        <v>0</v>
      </c>
      <c r="BL28" s="1">
        <v>0</v>
      </c>
      <c r="BM28" s="1">
        <v>0</v>
      </c>
      <c r="BN28" s="1">
        <v>12</v>
      </c>
    </row>
    <row r="29" spans="1:66">
      <c r="A29" s="1">
        <v>16061206</v>
      </c>
      <c r="B29" s="1" t="s">
        <v>332</v>
      </c>
      <c r="C29" s="1" t="s">
        <v>398</v>
      </c>
      <c r="D29" s="1"/>
      <c r="E29" s="1"/>
      <c r="F29" s="1"/>
      <c r="G29" s="1"/>
      <c r="H29" s="1">
        <v>0</v>
      </c>
      <c r="I29" s="1"/>
      <c r="J29" s="1"/>
      <c r="K29" s="1"/>
      <c r="L29" s="1"/>
      <c r="M29" s="1">
        <v>0</v>
      </c>
      <c r="N29" s="1"/>
      <c r="O29" s="1"/>
      <c r="P29" s="1"/>
      <c r="Q29" s="1"/>
      <c r="R29" s="1">
        <v>0</v>
      </c>
      <c r="S29" s="1"/>
      <c r="T29" s="1"/>
      <c r="U29" s="1"/>
      <c r="V29" s="1"/>
      <c r="W29" s="1">
        <v>0</v>
      </c>
      <c r="X29" s="1"/>
      <c r="Y29" s="1"/>
      <c r="Z29" s="1"/>
      <c r="AA29" s="1"/>
      <c r="AB29" s="1">
        <v>0</v>
      </c>
      <c r="AC29" s="1"/>
      <c r="AD29" s="1"/>
      <c r="AE29" s="1"/>
      <c r="AF29" s="1"/>
      <c r="AG29" s="1">
        <v>0</v>
      </c>
      <c r="AH29" s="1"/>
      <c r="AI29" s="1"/>
      <c r="AJ29" s="1"/>
      <c r="AK29" s="1"/>
      <c r="AL29" s="1">
        <v>0</v>
      </c>
      <c r="AM29" s="1"/>
      <c r="AN29" s="1"/>
      <c r="AO29" s="1"/>
      <c r="AP29" s="1"/>
      <c r="AQ29" s="1">
        <v>0</v>
      </c>
      <c r="AR29" s="1"/>
      <c r="AS29" s="1"/>
      <c r="AT29" s="1"/>
      <c r="AU29" s="1"/>
      <c r="AV29" s="1">
        <v>0</v>
      </c>
      <c r="AW29" s="1"/>
      <c r="AX29" s="1">
        <v>0</v>
      </c>
      <c r="AY29" s="1">
        <v>0</v>
      </c>
      <c r="AZ29" s="1"/>
      <c r="BA29" s="1">
        <v>0</v>
      </c>
      <c r="BB29" s="1"/>
      <c r="BC29" s="1">
        <v>0</v>
      </c>
      <c r="BD29" s="1">
        <v>0</v>
      </c>
      <c r="BE29" s="1"/>
      <c r="BF29" s="1">
        <v>0</v>
      </c>
      <c r="BG29" s="1"/>
      <c r="BH29" s="1">
        <v>0</v>
      </c>
      <c r="BI29" s="1">
        <v>0</v>
      </c>
      <c r="BJ29" s="1"/>
      <c r="BK29" s="1">
        <v>0</v>
      </c>
      <c r="BL29" s="1">
        <v>0</v>
      </c>
      <c r="BM29" s="1">
        <v>0</v>
      </c>
      <c r="BN29" s="1">
        <v>12</v>
      </c>
    </row>
    <row r="30" spans="1:66">
      <c r="A30" s="1">
        <v>16231068</v>
      </c>
      <c r="B30" s="1" t="s">
        <v>328</v>
      </c>
      <c r="C30" s="1" t="s">
        <v>400</v>
      </c>
      <c r="D30" s="1"/>
      <c r="E30" s="1"/>
      <c r="F30" s="1"/>
      <c r="G30" s="1"/>
      <c r="H30" s="1">
        <v>0</v>
      </c>
      <c r="I30" s="1"/>
      <c r="J30" s="1"/>
      <c r="K30" s="1"/>
      <c r="L30" s="1"/>
      <c r="M30" s="1">
        <v>0</v>
      </c>
      <c r="N30" s="1"/>
      <c r="O30" s="1"/>
      <c r="P30" s="1"/>
      <c r="Q30" s="1"/>
      <c r="R30" s="1">
        <v>0</v>
      </c>
      <c r="S30" s="1"/>
      <c r="T30" s="1"/>
      <c r="U30" s="1"/>
      <c r="V30" s="1"/>
      <c r="W30" s="1">
        <v>0</v>
      </c>
      <c r="X30" s="1"/>
      <c r="Y30" s="1"/>
      <c r="Z30" s="1"/>
      <c r="AA30" s="1"/>
      <c r="AB30" s="1">
        <v>0</v>
      </c>
      <c r="AC30" s="1"/>
      <c r="AD30" s="1"/>
      <c r="AE30" s="1"/>
      <c r="AF30" s="1"/>
      <c r="AG30" s="1">
        <v>0</v>
      </c>
      <c r="AH30" s="1"/>
      <c r="AI30" s="1"/>
      <c r="AJ30" s="1"/>
      <c r="AK30" s="1"/>
      <c r="AL30" s="1">
        <v>0</v>
      </c>
      <c r="AM30" s="1"/>
      <c r="AN30" s="1"/>
      <c r="AO30" s="1"/>
      <c r="AP30" s="1"/>
      <c r="AQ30" s="1">
        <v>0</v>
      </c>
      <c r="AR30" s="1"/>
      <c r="AS30" s="1"/>
      <c r="AT30" s="1"/>
      <c r="AU30" s="1"/>
      <c r="AV30" s="1">
        <v>0</v>
      </c>
      <c r="AW30" s="1"/>
      <c r="AX30" s="1">
        <v>0</v>
      </c>
      <c r="AY30" s="1">
        <v>0</v>
      </c>
      <c r="AZ30" s="1"/>
      <c r="BA30" s="1">
        <v>0</v>
      </c>
      <c r="BB30" s="1"/>
      <c r="BC30" s="1">
        <v>0</v>
      </c>
      <c r="BD30" s="1">
        <v>0</v>
      </c>
      <c r="BE30" s="1"/>
      <c r="BF30" s="1">
        <v>0</v>
      </c>
      <c r="BG30" s="1"/>
      <c r="BH30" s="1">
        <v>0</v>
      </c>
      <c r="BI30" s="1">
        <v>0</v>
      </c>
      <c r="BJ30" s="1"/>
      <c r="BK30" s="1">
        <v>0</v>
      </c>
      <c r="BL30" s="1">
        <v>0</v>
      </c>
      <c r="BM30" s="1">
        <v>0</v>
      </c>
      <c r="BN30" s="1">
        <v>12</v>
      </c>
    </row>
    <row r="31" spans="1:66">
      <c r="A31" s="1">
        <v>16231201</v>
      </c>
      <c r="B31" s="1" t="s">
        <v>71</v>
      </c>
      <c r="C31" s="1" t="s">
        <v>400</v>
      </c>
      <c r="D31" s="2">
        <v>43888.6499305556</v>
      </c>
      <c r="E31" s="1">
        <v>0</v>
      </c>
      <c r="F31" s="1">
        <v>3</v>
      </c>
      <c r="G31" s="1">
        <v>100</v>
      </c>
      <c r="H31" s="1">
        <v>10</v>
      </c>
      <c r="I31" s="2">
        <v>43895.7089930556</v>
      </c>
      <c r="J31" s="1">
        <v>0</v>
      </c>
      <c r="K31" s="1">
        <v>0</v>
      </c>
      <c r="L31" s="1">
        <v>93.0117</v>
      </c>
      <c r="M31" s="1">
        <v>19</v>
      </c>
      <c r="N31" s="2">
        <v>43902.5492476852</v>
      </c>
      <c r="O31" s="1">
        <v>0</v>
      </c>
      <c r="P31" s="1">
        <v>19</v>
      </c>
      <c r="Q31" s="1">
        <v>94.2913</v>
      </c>
      <c r="R31" s="1">
        <v>19</v>
      </c>
      <c r="S31" s="2">
        <v>43917.6692939815</v>
      </c>
      <c r="T31" s="1">
        <v>0</v>
      </c>
      <c r="U31" s="1">
        <v>1</v>
      </c>
      <c r="V31" s="1">
        <v>93.7126</v>
      </c>
      <c r="W31" s="1">
        <v>10</v>
      </c>
      <c r="X31" s="2">
        <v>43923.6581134259</v>
      </c>
      <c r="Y31" s="1">
        <v>1</v>
      </c>
      <c r="Z31" s="1">
        <v>0</v>
      </c>
      <c r="AA31" s="1">
        <v>98.2433</v>
      </c>
      <c r="AB31" s="1">
        <v>20</v>
      </c>
      <c r="AC31" s="2">
        <v>43930.6644560185</v>
      </c>
      <c r="AD31" s="1">
        <v>1</v>
      </c>
      <c r="AE31" s="1">
        <v>0</v>
      </c>
      <c r="AF31" s="1">
        <v>97.9588</v>
      </c>
      <c r="AG31" s="1">
        <v>20</v>
      </c>
      <c r="AH31" s="2">
        <v>43945.7100115741</v>
      </c>
      <c r="AI31" s="1">
        <v>0</v>
      </c>
      <c r="AJ31" s="1">
        <v>0</v>
      </c>
      <c r="AK31" s="1">
        <v>100</v>
      </c>
      <c r="AL31" s="1">
        <v>20</v>
      </c>
      <c r="AM31" s="2">
        <v>43952.9951967593</v>
      </c>
      <c r="AN31" s="1">
        <v>0</v>
      </c>
      <c r="AO31" s="1">
        <v>5</v>
      </c>
      <c r="AP31" s="1">
        <v>100</v>
      </c>
      <c r="AQ31" s="1">
        <v>20</v>
      </c>
      <c r="AR31" s="2">
        <v>43966.9674652778</v>
      </c>
      <c r="AS31" s="1">
        <v>5</v>
      </c>
      <c r="AT31" s="1">
        <v>0</v>
      </c>
      <c r="AU31" s="1">
        <v>100</v>
      </c>
      <c r="AV31" s="1">
        <v>20</v>
      </c>
      <c r="AW31" s="2">
        <v>43981.4354861111</v>
      </c>
      <c r="AX31" s="1">
        <v>0</v>
      </c>
      <c r="AY31" s="1">
        <v>0</v>
      </c>
      <c r="AZ31" s="1">
        <v>93.3333</v>
      </c>
      <c r="BA31" s="1">
        <v>14</v>
      </c>
      <c r="BB31" s="2">
        <v>43986.6984606481</v>
      </c>
      <c r="BC31" s="1">
        <v>0</v>
      </c>
      <c r="BD31" s="1">
        <v>0</v>
      </c>
      <c r="BE31" s="1">
        <v>93.3333</v>
      </c>
      <c r="BF31" s="1">
        <v>14</v>
      </c>
      <c r="BG31" s="2">
        <v>43995.4800231481</v>
      </c>
      <c r="BH31" s="1">
        <v>0</v>
      </c>
      <c r="BI31" s="1">
        <v>0</v>
      </c>
      <c r="BJ31" s="1">
        <v>93.3333</v>
      </c>
      <c r="BK31" s="1">
        <v>14</v>
      </c>
      <c r="BL31" s="1">
        <v>7</v>
      </c>
      <c r="BM31" s="1">
        <v>1157.2176</v>
      </c>
      <c r="BN31" s="1">
        <v>0</v>
      </c>
    </row>
    <row r="32" spans="1:66">
      <c r="A32" s="1">
        <v>16231263</v>
      </c>
      <c r="B32" s="1" t="s">
        <v>336</v>
      </c>
      <c r="C32" s="1" t="s">
        <v>397</v>
      </c>
      <c r="D32" s="1"/>
      <c r="E32" s="1"/>
      <c r="F32" s="1"/>
      <c r="G32" s="1"/>
      <c r="H32" s="1">
        <v>0</v>
      </c>
      <c r="I32" s="1"/>
      <c r="J32" s="1"/>
      <c r="K32" s="1"/>
      <c r="L32" s="1"/>
      <c r="M32" s="1">
        <v>0</v>
      </c>
      <c r="N32" s="1"/>
      <c r="O32" s="1"/>
      <c r="P32" s="1"/>
      <c r="Q32" s="1"/>
      <c r="R32" s="1">
        <v>0</v>
      </c>
      <c r="S32" s="1"/>
      <c r="T32" s="1"/>
      <c r="U32" s="1"/>
      <c r="V32" s="1"/>
      <c r="W32" s="1">
        <v>0</v>
      </c>
      <c r="X32" s="1"/>
      <c r="Y32" s="1"/>
      <c r="Z32" s="1"/>
      <c r="AA32" s="1"/>
      <c r="AB32" s="1">
        <v>0</v>
      </c>
      <c r="AC32" s="1"/>
      <c r="AD32" s="1"/>
      <c r="AE32" s="1"/>
      <c r="AF32" s="1"/>
      <c r="AG32" s="1">
        <v>0</v>
      </c>
      <c r="AH32" s="1"/>
      <c r="AI32" s="1"/>
      <c r="AJ32" s="1"/>
      <c r="AK32" s="1"/>
      <c r="AL32" s="1">
        <v>0</v>
      </c>
      <c r="AM32" s="1"/>
      <c r="AN32" s="1"/>
      <c r="AO32" s="1"/>
      <c r="AP32" s="1"/>
      <c r="AQ32" s="1">
        <v>0</v>
      </c>
      <c r="AR32" s="1"/>
      <c r="AS32" s="1"/>
      <c r="AT32" s="1"/>
      <c r="AU32" s="1"/>
      <c r="AV32" s="1">
        <v>0</v>
      </c>
      <c r="AW32" s="1"/>
      <c r="AX32" s="1">
        <v>0</v>
      </c>
      <c r="AY32" s="1">
        <v>0</v>
      </c>
      <c r="AZ32" s="1"/>
      <c r="BA32" s="1">
        <v>0</v>
      </c>
      <c r="BB32" s="1"/>
      <c r="BC32" s="1">
        <v>0</v>
      </c>
      <c r="BD32" s="1">
        <v>0</v>
      </c>
      <c r="BE32" s="1"/>
      <c r="BF32" s="1">
        <v>0</v>
      </c>
      <c r="BG32" s="1"/>
      <c r="BH32" s="1">
        <v>0</v>
      </c>
      <c r="BI32" s="1">
        <v>0</v>
      </c>
      <c r="BJ32" s="1"/>
      <c r="BK32" s="1">
        <v>0</v>
      </c>
      <c r="BL32" s="1">
        <v>0</v>
      </c>
      <c r="BM32" s="1">
        <v>0</v>
      </c>
      <c r="BN32" s="1">
        <v>12</v>
      </c>
    </row>
    <row r="33" spans="1:66">
      <c r="A33" s="1">
        <v>17005002</v>
      </c>
      <c r="B33" s="1" t="s">
        <v>223</v>
      </c>
      <c r="C33" s="1" t="s">
        <v>393</v>
      </c>
      <c r="D33" s="2">
        <v>43888.649375</v>
      </c>
      <c r="E33" s="1">
        <v>0</v>
      </c>
      <c r="F33" s="1">
        <v>2</v>
      </c>
      <c r="G33" s="1">
        <v>99.4871</v>
      </c>
      <c r="H33" s="1">
        <v>10</v>
      </c>
      <c r="I33" s="2">
        <v>43896.7076041667</v>
      </c>
      <c r="J33" s="1">
        <v>4</v>
      </c>
      <c r="K33" s="1">
        <v>0</v>
      </c>
      <c r="L33" s="1">
        <v>74.0201</v>
      </c>
      <c r="M33" s="1">
        <v>16</v>
      </c>
      <c r="N33" s="2">
        <v>43903.9839930556</v>
      </c>
      <c r="O33" s="1">
        <v>2</v>
      </c>
      <c r="P33" s="1">
        <v>3</v>
      </c>
      <c r="Q33" s="1">
        <v>94.4587</v>
      </c>
      <c r="R33" s="1">
        <v>20</v>
      </c>
      <c r="S33" s="2">
        <v>43918.3902893519</v>
      </c>
      <c r="T33" s="1">
        <v>0</v>
      </c>
      <c r="U33" s="1">
        <v>0</v>
      </c>
      <c r="V33" s="1">
        <v>91.0893</v>
      </c>
      <c r="W33" s="1">
        <v>10</v>
      </c>
      <c r="X33" s="2">
        <v>43923.5903009259</v>
      </c>
      <c r="Y33" s="1">
        <v>0</v>
      </c>
      <c r="Z33" s="1">
        <v>0</v>
      </c>
      <c r="AA33" s="1">
        <v>99.4646</v>
      </c>
      <c r="AB33" s="1">
        <v>20</v>
      </c>
      <c r="AC33" s="2">
        <v>43931.6874189815</v>
      </c>
      <c r="AD33" s="1">
        <v>0</v>
      </c>
      <c r="AE33" s="1">
        <v>0</v>
      </c>
      <c r="AF33" s="1">
        <v>97.3224</v>
      </c>
      <c r="AG33" s="1">
        <v>20</v>
      </c>
      <c r="AH33" s="2">
        <v>43944.9558217593</v>
      </c>
      <c r="AI33" s="1"/>
      <c r="AJ33" s="1"/>
      <c r="AK33" s="1">
        <v>5</v>
      </c>
      <c r="AL33" s="1">
        <v>1</v>
      </c>
      <c r="AM33" s="2">
        <v>43952.975162037</v>
      </c>
      <c r="AN33" s="1">
        <v>0</v>
      </c>
      <c r="AO33" s="1">
        <v>2</v>
      </c>
      <c r="AP33" s="1">
        <v>80</v>
      </c>
      <c r="AQ33" s="1">
        <v>16</v>
      </c>
      <c r="AR33" s="2">
        <v>43967.5474421296</v>
      </c>
      <c r="AS33" s="1">
        <v>0</v>
      </c>
      <c r="AT33" s="1">
        <v>2</v>
      </c>
      <c r="AU33" s="1">
        <v>55</v>
      </c>
      <c r="AV33" s="1">
        <v>11</v>
      </c>
      <c r="AW33" s="2">
        <v>43981.6480092593</v>
      </c>
      <c r="AX33" s="1">
        <v>0</v>
      </c>
      <c r="AY33" s="1">
        <v>0</v>
      </c>
      <c r="AZ33" s="1">
        <v>40</v>
      </c>
      <c r="BA33" s="1">
        <v>6</v>
      </c>
      <c r="BB33" s="2">
        <v>43990.3832060185</v>
      </c>
      <c r="BC33" s="1">
        <v>0</v>
      </c>
      <c r="BD33" s="1">
        <v>0</v>
      </c>
      <c r="BE33" s="1">
        <v>100</v>
      </c>
      <c r="BF33" s="1">
        <v>15</v>
      </c>
      <c r="BG33" s="1"/>
      <c r="BH33" s="1">
        <v>0</v>
      </c>
      <c r="BI33" s="1">
        <v>0</v>
      </c>
      <c r="BJ33" s="1">
        <v>86.6667</v>
      </c>
      <c r="BK33" s="1">
        <v>13</v>
      </c>
      <c r="BL33" s="1">
        <v>6</v>
      </c>
      <c r="BM33" s="1">
        <v>835.8422</v>
      </c>
      <c r="BN33" s="1">
        <v>1</v>
      </c>
    </row>
    <row r="34" spans="1:66">
      <c r="A34" s="1">
        <v>17005013</v>
      </c>
      <c r="B34" s="1" t="s">
        <v>330</v>
      </c>
      <c r="C34" s="1" t="s">
        <v>400</v>
      </c>
      <c r="D34" s="1"/>
      <c r="E34" s="1"/>
      <c r="F34" s="1"/>
      <c r="G34" s="1"/>
      <c r="H34" s="1">
        <v>0</v>
      </c>
      <c r="I34" s="1"/>
      <c r="J34" s="1"/>
      <c r="K34" s="1"/>
      <c r="L34" s="1"/>
      <c r="M34" s="1">
        <v>0</v>
      </c>
      <c r="N34" s="1"/>
      <c r="O34" s="1"/>
      <c r="P34" s="1"/>
      <c r="Q34" s="1"/>
      <c r="R34" s="1">
        <v>0</v>
      </c>
      <c r="S34" s="1"/>
      <c r="T34" s="1"/>
      <c r="U34" s="1"/>
      <c r="V34" s="1"/>
      <c r="W34" s="1">
        <v>0</v>
      </c>
      <c r="X34" s="1"/>
      <c r="Y34" s="1"/>
      <c r="Z34" s="1"/>
      <c r="AA34" s="1"/>
      <c r="AB34" s="1">
        <v>0</v>
      </c>
      <c r="AC34" s="1"/>
      <c r="AD34" s="1"/>
      <c r="AE34" s="1"/>
      <c r="AF34" s="1"/>
      <c r="AG34" s="1">
        <v>0</v>
      </c>
      <c r="AH34" s="1"/>
      <c r="AI34" s="1"/>
      <c r="AJ34" s="1"/>
      <c r="AK34" s="1"/>
      <c r="AL34" s="1">
        <v>0</v>
      </c>
      <c r="AM34" s="1"/>
      <c r="AN34" s="1"/>
      <c r="AO34" s="1"/>
      <c r="AP34" s="1"/>
      <c r="AQ34" s="1">
        <v>0</v>
      </c>
      <c r="AR34" s="1"/>
      <c r="AS34" s="1"/>
      <c r="AT34" s="1"/>
      <c r="AU34" s="1"/>
      <c r="AV34" s="1">
        <v>0</v>
      </c>
      <c r="AW34" s="1"/>
      <c r="AX34" s="1">
        <v>0</v>
      </c>
      <c r="AY34" s="1">
        <v>0</v>
      </c>
      <c r="AZ34" s="1"/>
      <c r="BA34" s="1">
        <v>0</v>
      </c>
      <c r="BB34" s="1"/>
      <c r="BC34" s="1">
        <v>0</v>
      </c>
      <c r="BD34" s="1">
        <v>0</v>
      </c>
      <c r="BE34" s="1"/>
      <c r="BF34" s="1">
        <v>0</v>
      </c>
      <c r="BG34" s="1"/>
      <c r="BH34" s="1">
        <v>0</v>
      </c>
      <c r="BI34" s="1">
        <v>0</v>
      </c>
      <c r="BJ34" s="1"/>
      <c r="BK34" s="1">
        <v>0</v>
      </c>
      <c r="BL34" s="1">
        <v>0</v>
      </c>
      <c r="BM34" s="1">
        <v>0</v>
      </c>
      <c r="BN34" s="1">
        <v>12</v>
      </c>
    </row>
    <row r="35" spans="1:66">
      <c r="A35" s="1">
        <v>17005014</v>
      </c>
      <c r="B35" s="1" t="s">
        <v>153</v>
      </c>
      <c r="C35" s="1" t="s">
        <v>392</v>
      </c>
      <c r="D35" s="2">
        <v>43888.5146643519</v>
      </c>
      <c r="E35" s="1">
        <v>1</v>
      </c>
      <c r="F35" s="1">
        <v>0</v>
      </c>
      <c r="G35" s="1">
        <v>100</v>
      </c>
      <c r="H35" s="1">
        <v>10</v>
      </c>
      <c r="I35" s="2">
        <v>43897.4116550926</v>
      </c>
      <c r="J35" s="1">
        <v>4</v>
      </c>
      <c r="K35" s="1">
        <v>8</v>
      </c>
      <c r="L35" s="1">
        <v>79.8554</v>
      </c>
      <c r="M35" s="1">
        <v>18</v>
      </c>
      <c r="N35" s="1"/>
      <c r="O35" s="1"/>
      <c r="P35" s="1"/>
      <c r="Q35" s="1">
        <v>30</v>
      </c>
      <c r="R35" s="1">
        <v>6</v>
      </c>
      <c r="S35" s="2">
        <v>43917.4665277778</v>
      </c>
      <c r="T35" s="1">
        <v>0</v>
      </c>
      <c r="U35" s="1">
        <v>0</v>
      </c>
      <c r="V35" s="1">
        <v>94.9301</v>
      </c>
      <c r="W35" s="1">
        <v>10</v>
      </c>
      <c r="X35" s="2">
        <v>43924.4317476852</v>
      </c>
      <c r="Y35" s="1">
        <v>5</v>
      </c>
      <c r="Z35" s="1">
        <v>0</v>
      </c>
      <c r="AA35" s="1">
        <v>86.1833</v>
      </c>
      <c r="AB35" s="1">
        <v>19</v>
      </c>
      <c r="AC35" s="2">
        <v>43931.8212268519</v>
      </c>
      <c r="AD35" s="1">
        <v>9</v>
      </c>
      <c r="AE35" s="1">
        <v>0</v>
      </c>
      <c r="AF35" s="1">
        <v>99.3268</v>
      </c>
      <c r="AG35" s="1">
        <v>20</v>
      </c>
      <c r="AH35" s="2">
        <v>43944.7221875</v>
      </c>
      <c r="AI35" s="1"/>
      <c r="AJ35" s="1"/>
      <c r="AK35" s="1">
        <v>5</v>
      </c>
      <c r="AL35" s="1">
        <v>1</v>
      </c>
      <c r="AM35" s="2">
        <v>43951.5239699074</v>
      </c>
      <c r="AN35" s="1">
        <v>2</v>
      </c>
      <c r="AO35" s="1">
        <v>2</v>
      </c>
      <c r="AP35" s="1">
        <v>100</v>
      </c>
      <c r="AQ35" s="1">
        <v>20</v>
      </c>
      <c r="AR35" s="2">
        <v>43966.8251851852</v>
      </c>
      <c r="AS35" s="1">
        <v>0</v>
      </c>
      <c r="AT35" s="1">
        <v>2</v>
      </c>
      <c r="AU35" s="1">
        <v>60</v>
      </c>
      <c r="AV35" s="1">
        <v>12</v>
      </c>
      <c r="AW35" s="2">
        <v>43981.3118865741</v>
      </c>
      <c r="AX35" s="1">
        <v>0</v>
      </c>
      <c r="AY35" s="1">
        <v>0</v>
      </c>
      <c r="AZ35" s="1">
        <v>100</v>
      </c>
      <c r="BA35" s="1">
        <v>15</v>
      </c>
      <c r="BB35" s="2">
        <v>43987.8200231481</v>
      </c>
      <c r="BC35" s="1">
        <v>0</v>
      </c>
      <c r="BD35" s="1">
        <v>0</v>
      </c>
      <c r="BE35" s="1">
        <v>100</v>
      </c>
      <c r="BF35" s="1">
        <v>15</v>
      </c>
      <c r="BG35" s="2">
        <v>43994.4488194444</v>
      </c>
      <c r="BH35" s="1">
        <v>0</v>
      </c>
      <c r="BI35" s="1">
        <v>0</v>
      </c>
      <c r="BJ35" s="1">
        <v>93.3333</v>
      </c>
      <c r="BK35" s="1">
        <v>14</v>
      </c>
      <c r="BL35" s="1">
        <v>6</v>
      </c>
      <c r="BM35" s="1">
        <v>918.628899999999</v>
      </c>
      <c r="BN35" s="1">
        <v>1</v>
      </c>
    </row>
    <row r="36" spans="1:66">
      <c r="A36" s="1">
        <v>17005016</v>
      </c>
      <c r="B36" s="1" t="s">
        <v>110</v>
      </c>
      <c r="C36" s="1" t="s">
        <v>398</v>
      </c>
      <c r="D36" s="2">
        <v>43889.0068518519</v>
      </c>
      <c r="E36" s="1">
        <v>0</v>
      </c>
      <c r="F36" s="1">
        <v>2</v>
      </c>
      <c r="G36" s="1">
        <v>100</v>
      </c>
      <c r="H36" s="1">
        <v>10</v>
      </c>
      <c r="I36" s="2">
        <v>43896.7520833333</v>
      </c>
      <c r="J36" s="1">
        <v>0</v>
      </c>
      <c r="K36" s="1">
        <v>1</v>
      </c>
      <c r="L36" s="1">
        <v>93.8271</v>
      </c>
      <c r="M36" s="1">
        <v>20</v>
      </c>
      <c r="N36" s="2">
        <v>43904.882650463</v>
      </c>
      <c r="O36" s="1">
        <v>4</v>
      </c>
      <c r="P36" s="1">
        <v>2</v>
      </c>
      <c r="Q36" s="1">
        <v>91.3846</v>
      </c>
      <c r="R36" s="1">
        <v>20</v>
      </c>
      <c r="S36" s="2">
        <v>43917.1033217593</v>
      </c>
      <c r="T36" s="1">
        <v>0</v>
      </c>
      <c r="U36" s="1">
        <v>1</v>
      </c>
      <c r="V36" s="1">
        <v>82.0393</v>
      </c>
      <c r="W36" s="1">
        <v>10</v>
      </c>
      <c r="X36" s="2">
        <v>43923.5001967593</v>
      </c>
      <c r="Y36" s="1">
        <v>15</v>
      </c>
      <c r="Z36" s="1">
        <v>0</v>
      </c>
      <c r="AA36" s="1">
        <v>94.3305</v>
      </c>
      <c r="AB36" s="1">
        <v>20</v>
      </c>
      <c r="AC36" s="2">
        <v>43931.0153125</v>
      </c>
      <c r="AD36" s="1">
        <v>2</v>
      </c>
      <c r="AE36" s="1">
        <v>3</v>
      </c>
      <c r="AF36" s="1">
        <v>90.4296</v>
      </c>
      <c r="AG36" s="1">
        <v>20</v>
      </c>
      <c r="AH36" s="2">
        <v>43944.5428703704</v>
      </c>
      <c r="AI36" s="1">
        <v>0</v>
      </c>
      <c r="AJ36" s="1">
        <v>0</v>
      </c>
      <c r="AK36" s="1">
        <v>100</v>
      </c>
      <c r="AL36" s="1">
        <v>20</v>
      </c>
      <c r="AM36" s="2">
        <v>43951.7172569444</v>
      </c>
      <c r="AN36" s="1">
        <v>8</v>
      </c>
      <c r="AO36" s="1">
        <v>0</v>
      </c>
      <c r="AP36" s="1">
        <v>90</v>
      </c>
      <c r="AQ36" s="1">
        <v>18</v>
      </c>
      <c r="AR36" s="2">
        <v>43965.7313078704</v>
      </c>
      <c r="AS36" s="1">
        <v>0</v>
      </c>
      <c r="AT36" s="1">
        <v>1</v>
      </c>
      <c r="AU36" s="1">
        <v>65</v>
      </c>
      <c r="AV36" s="1">
        <v>13</v>
      </c>
      <c r="AW36" s="2">
        <v>43981.4630671296</v>
      </c>
      <c r="AX36" s="1">
        <v>0</v>
      </c>
      <c r="AY36" s="1">
        <v>0</v>
      </c>
      <c r="AZ36" s="1">
        <v>100</v>
      </c>
      <c r="BA36" s="1">
        <v>15</v>
      </c>
      <c r="BB36" s="2">
        <v>43989.4503356482</v>
      </c>
      <c r="BC36" s="1">
        <v>0</v>
      </c>
      <c r="BD36" s="1">
        <v>0</v>
      </c>
      <c r="BE36" s="1">
        <v>100</v>
      </c>
      <c r="BF36" s="1">
        <v>15</v>
      </c>
      <c r="BG36" s="2">
        <v>43994.7539930556</v>
      </c>
      <c r="BH36" s="1">
        <v>0</v>
      </c>
      <c r="BI36" s="1">
        <v>0</v>
      </c>
      <c r="BJ36" s="1">
        <v>100</v>
      </c>
      <c r="BK36" s="1">
        <v>15</v>
      </c>
      <c r="BL36" s="1">
        <v>10</v>
      </c>
      <c r="BM36" s="1">
        <v>1107.0111</v>
      </c>
      <c r="BN36" s="1">
        <v>0</v>
      </c>
    </row>
    <row r="37" spans="1:66">
      <c r="A37" s="1">
        <v>17005023</v>
      </c>
      <c r="B37" s="1" t="s">
        <v>244</v>
      </c>
      <c r="C37" s="1" t="s">
        <v>392</v>
      </c>
      <c r="D37" s="2">
        <v>43889.8555092593</v>
      </c>
      <c r="E37" s="1">
        <v>0</v>
      </c>
      <c r="F37" s="1">
        <v>0</v>
      </c>
      <c r="G37" s="1">
        <v>100</v>
      </c>
      <c r="H37" s="1">
        <v>10</v>
      </c>
      <c r="I37" s="2">
        <v>43897.048587963</v>
      </c>
      <c r="J37" s="1">
        <v>6</v>
      </c>
      <c r="K37" s="1">
        <v>0</v>
      </c>
      <c r="L37" s="1">
        <v>86.5396</v>
      </c>
      <c r="M37" s="1">
        <v>19</v>
      </c>
      <c r="N37" s="2">
        <v>43904.7391666667</v>
      </c>
      <c r="O37" s="1">
        <v>16</v>
      </c>
      <c r="P37" s="1">
        <v>6</v>
      </c>
      <c r="Q37" s="1">
        <v>74.3758</v>
      </c>
      <c r="R37" s="1">
        <v>15</v>
      </c>
      <c r="S37" s="2">
        <v>43918.0800347222</v>
      </c>
      <c r="T37" s="1">
        <v>0</v>
      </c>
      <c r="U37" s="1">
        <v>0</v>
      </c>
      <c r="V37" s="1">
        <v>92.2536</v>
      </c>
      <c r="W37" s="1">
        <v>10</v>
      </c>
      <c r="X37" s="2">
        <v>43923.8521990741</v>
      </c>
      <c r="Y37" s="1">
        <v>0</v>
      </c>
      <c r="Z37" s="1">
        <v>0</v>
      </c>
      <c r="AA37" s="1">
        <v>97.6718</v>
      </c>
      <c r="AB37" s="1">
        <v>20</v>
      </c>
      <c r="AC37" s="2">
        <v>43932.1029861111</v>
      </c>
      <c r="AD37" s="1">
        <v>9</v>
      </c>
      <c r="AE37" s="1">
        <v>0</v>
      </c>
      <c r="AF37" s="1">
        <v>99.3435</v>
      </c>
      <c r="AG37" s="1">
        <v>20</v>
      </c>
      <c r="AH37" s="2">
        <v>43945.5909837963</v>
      </c>
      <c r="AI37" s="1"/>
      <c r="AJ37" s="1"/>
      <c r="AK37" s="1">
        <v>0</v>
      </c>
      <c r="AL37" s="1">
        <v>0</v>
      </c>
      <c r="AM37" s="2">
        <v>43951.5477777778</v>
      </c>
      <c r="AN37" s="1"/>
      <c r="AO37" s="1"/>
      <c r="AP37" s="1">
        <v>0</v>
      </c>
      <c r="AQ37" s="1">
        <v>0</v>
      </c>
      <c r="AR37" s="2">
        <v>43967.6409027778</v>
      </c>
      <c r="AS37" s="1">
        <v>6</v>
      </c>
      <c r="AT37" s="1">
        <v>0</v>
      </c>
      <c r="AU37" s="1">
        <v>30</v>
      </c>
      <c r="AV37" s="1">
        <v>6</v>
      </c>
      <c r="AW37" s="2">
        <v>43981.6265046296</v>
      </c>
      <c r="AX37" s="1">
        <v>0</v>
      </c>
      <c r="AY37" s="1">
        <v>0</v>
      </c>
      <c r="AZ37" s="1">
        <v>33.3333</v>
      </c>
      <c r="BA37" s="1">
        <v>5</v>
      </c>
      <c r="BB37" s="2">
        <v>43990.3252314815</v>
      </c>
      <c r="BC37" s="1">
        <v>0</v>
      </c>
      <c r="BD37" s="1">
        <v>0</v>
      </c>
      <c r="BE37" s="1">
        <v>86.6667</v>
      </c>
      <c r="BF37" s="1">
        <v>13</v>
      </c>
      <c r="BG37" s="1"/>
      <c r="BH37" s="1">
        <v>0</v>
      </c>
      <c r="BI37" s="1">
        <v>0</v>
      </c>
      <c r="BJ37" s="1">
        <v>60</v>
      </c>
      <c r="BK37" s="1">
        <v>9</v>
      </c>
      <c r="BL37" s="1">
        <v>4</v>
      </c>
      <c r="BM37" s="1">
        <v>700.1843</v>
      </c>
      <c r="BN37" s="1">
        <v>1</v>
      </c>
    </row>
    <row r="38" spans="1:66">
      <c r="A38" s="1">
        <v>17005044</v>
      </c>
      <c r="B38" s="1" t="s">
        <v>140</v>
      </c>
      <c r="C38" s="1" t="s">
        <v>400</v>
      </c>
      <c r="D38" s="2">
        <v>43888.5010763889</v>
      </c>
      <c r="E38" s="1">
        <v>0</v>
      </c>
      <c r="F38" s="1">
        <v>0</v>
      </c>
      <c r="G38" s="1">
        <v>100</v>
      </c>
      <c r="H38" s="1">
        <v>10</v>
      </c>
      <c r="I38" s="2">
        <v>43896.6319675926</v>
      </c>
      <c r="J38" s="1">
        <v>0</v>
      </c>
      <c r="K38" s="1">
        <v>1</v>
      </c>
      <c r="L38" s="1">
        <v>94.3522</v>
      </c>
      <c r="M38" s="1">
        <v>20</v>
      </c>
      <c r="N38" s="2">
        <v>43904.0659375</v>
      </c>
      <c r="O38" s="1">
        <v>0</v>
      </c>
      <c r="P38" s="1">
        <v>2</v>
      </c>
      <c r="Q38" s="1">
        <v>90.6865</v>
      </c>
      <c r="R38" s="1">
        <v>19</v>
      </c>
      <c r="S38" s="2">
        <v>43917.0941087963</v>
      </c>
      <c r="T38" s="1">
        <v>0</v>
      </c>
      <c r="U38" s="1">
        <v>0</v>
      </c>
      <c r="V38" s="1">
        <v>56</v>
      </c>
      <c r="W38" s="1">
        <v>7</v>
      </c>
      <c r="X38" s="2">
        <v>43923.7720486111</v>
      </c>
      <c r="Y38" s="1">
        <v>0</v>
      </c>
      <c r="Z38" s="1">
        <v>1</v>
      </c>
      <c r="AA38" s="1">
        <v>89.1941</v>
      </c>
      <c r="AB38" s="1">
        <v>19</v>
      </c>
      <c r="AC38" s="2">
        <v>43930.8812384259</v>
      </c>
      <c r="AD38" s="1">
        <v>0</v>
      </c>
      <c r="AE38" s="1">
        <v>0</v>
      </c>
      <c r="AF38" s="1">
        <v>89.5747</v>
      </c>
      <c r="AG38" s="1">
        <v>20</v>
      </c>
      <c r="AH38" s="2">
        <v>43944.8087615741</v>
      </c>
      <c r="AI38" s="1">
        <v>0</v>
      </c>
      <c r="AJ38" s="1">
        <v>0</v>
      </c>
      <c r="AK38" s="1">
        <v>100</v>
      </c>
      <c r="AL38" s="1">
        <v>20</v>
      </c>
      <c r="AM38" s="2">
        <v>43951.5002314815</v>
      </c>
      <c r="AN38" s="1"/>
      <c r="AO38" s="1"/>
      <c r="AP38" s="1">
        <v>0</v>
      </c>
      <c r="AQ38" s="1">
        <v>0</v>
      </c>
      <c r="AR38" s="2">
        <v>43965.976724537</v>
      </c>
      <c r="AS38" s="1">
        <v>7</v>
      </c>
      <c r="AT38" s="1">
        <v>0</v>
      </c>
      <c r="AU38" s="1">
        <v>75</v>
      </c>
      <c r="AV38" s="1">
        <v>15</v>
      </c>
      <c r="AW38" s="2">
        <v>43980.5812615741</v>
      </c>
      <c r="AX38" s="1">
        <v>0</v>
      </c>
      <c r="AY38" s="1">
        <v>0</v>
      </c>
      <c r="AZ38" s="1">
        <v>100</v>
      </c>
      <c r="BA38" s="1">
        <v>15</v>
      </c>
      <c r="BB38" s="2">
        <v>43987.9349537037</v>
      </c>
      <c r="BC38" s="1">
        <v>0</v>
      </c>
      <c r="BD38" s="1">
        <v>0</v>
      </c>
      <c r="BE38" s="1">
        <v>93.3333</v>
      </c>
      <c r="BF38" s="1">
        <v>14</v>
      </c>
      <c r="BG38" s="2">
        <v>43994.0896064815</v>
      </c>
      <c r="BH38" s="1">
        <v>0</v>
      </c>
      <c r="BI38" s="1">
        <v>0</v>
      </c>
      <c r="BJ38" s="1">
        <v>86.6667</v>
      </c>
      <c r="BK38" s="1">
        <v>13</v>
      </c>
      <c r="BL38" s="1">
        <v>5</v>
      </c>
      <c r="BM38" s="1">
        <v>974.807499999999</v>
      </c>
      <c r="BN38" s="1">
        <v>0</v>
      </c>
    </row>
    <row r="39" spans="1:66">
      <c r="A39" s="1">
        <v>17005069</v>
      </c>
      <c r="B39" s="1" t="s">
        <v>205</v>
      </c>
      <c r="C39" s="1" t="s">
        <v>400</v>
      </c>
      <c r="D39" s="2">
        <v>43888.5832638889</v>
      </c>
      <c r="E39" s="1">
        <v>0</v>
      </c>
      <c r="F39" s="1">
        <v>0</v>
      </c>
      <c r="G39" s="1">
        <v>99.6513</v>
      </c>
      <c r="H39" s="1">
        <v>10</v>
      </c>
      <c r="I39" s="2">
        <v>43895.50625</v>
      </c>
      <c r="J39" s="1">
        <v>0</v>
      </c>
      <c r="K39" s="1">
        <v>5</v>
      </c>
      <c r="L39" s="1">
        <v>93.9533</v>
      </c>
      <c r="M39" s="1">
        <v>20</v>
      </c>
      <c r="N39" s="2">
        <v>43902.5271875</v>
      </c>
      <c r="O39" s="1">
        <v>11</v>
      </c>
      <c r="P39" s="1">
        <v>3</v>
      </c>
      <c r="Q39" s="1">
        <v>88.6853</v>
      </c>
      <c r="R39" s="1">
        <v>18</v>
      </c>
      <c r="S39" s="2">
        <v>43916.5850694444</v>
      </c>
      <c r="T39" s="1">
        <v>0</v>
      </c>
      <c r="U39" s="1">
        <v>1</v>
      </c>
      <c r="V39" s="1">
        <v>90.6386</v>
      </c>
      <c r="W39" s="1">
        <v>10</v>
      </c>
      <c r="X39" s="2">
        <v>43923.5710185185</v>
      </c>
      <c r="Y39" s="1">
        <v>0</v>
      </c>
      <c r="Z39" s="1">
        <v>0</v>
      </c>
      <c r="AA39" s="1">
        <v>99.0965</v>
      </c>
      <c r="AB39" s="1">
        <v>20</v>
      </c>
      <c r="AC39" s="2">
        <v>43930.5505902778</v>
      </c>
      <c r="AD39" s="1">
        <v>5</v>
      </c>
      <c r="AE39" s="1">
        <v>0</v>
      </c>
      <c r="AF39" s="1">
        <v>96.0769</v>
      </c>
      <c r="AG39" s="1">
        <v>20</v>
      </c>
      <c r="AH39" s="2">
        <v>43944.6058796296</v>
      </c>
      <c r="AI39" s="1"/>
      <c r="AJ39" s="1"/>
      <c r="AK39" s="1">
        <v>5</v>
      </c>
      <c r="AL39" s="1">
        <v>1</v>
      </c>
      <c r="AM39" s="2">
        <v>43951.5083449074</v>
      </c>
      <c r="AN39" s="1"/>
      <c r="AO39" s="1"/>
      <c r="AP39" s="1">
        <v>10</v>
      </c>
      <c r="AQ39" s="1">
        <v>2</v>
      </c>
      <c r="AR39" s="2">
        <v>43965.5807523148</v>
      </c>
      <c r="AS39" s="1">
        <v>0</v>
      </c>
      <c r="AT39" s="1">
        <v>0</v>
      </c>
      <c r="AU39" s="1">
        <v>75</v>
      </c>
      <c r="AV39" s="1">
        <v>15</v>
      </c>
      <c r="AW39" s="2">
        <v>43979.6227546296</v>
      </c>
      <c r="AX39" s="1">
        <v>0</v>
      </c>
      <c r="AY39" s="1">
        <v>0</v>
      </c>
      <c r="AZ39" s="1">
        <v>73.3333</v>
      </c>
      <c r="BA39" s="1">
        <v>11</v>
      </c>
      <c r="BB39" s="2">
        <v>43986.9638425926</v>
      </c>
      <c r="BC39" s="1">
        <v>0</v>
      </c>
      <c r="BD39" s="1">
        <v>0</v>
      </c>
      <c r="BE39" s="1">
        <v>100</v>
      </c>
      <c r="BF39" s="1">
        <v>15</v>
      </c>
      <c r="BG39" s="2">
        <v>43993.5489351852</v>
      </c>
      <c r="BH39" s="1">
        <v>0</v>
      </c>
      <c r="BI39" s="1">
        <v>0</v>
      </c>
      <c r="BJ39" s="1">
        <v>93.3333</v>
      </c>
      <c r="BK39" s="1">
        <v>14</v>
      </c>
      <c r="BL39" s="1">
        <v>6</v>
      </c>
      <c r="BM39" s="1">
        <v>924.7685</v>
      </c>
      <c r="BN39" s="1">
        <v>0</v>
      </c>
    </row>
    <row r="40" spans="1:66">
      <c r="A40" s="1">
        <v>17231019</v>
      </c>
      <c r="B40" s="1" t="s">
        <v>334</v>
      </c>
      <c r="C40" s="1" t="s">
        <v>398</v>
      </c>
      <c r="D40" s="1"/>
      <c r="E40" s="1"/>
      <c r="F40" s="1"/>
      <c r="G40" s="1"/>
      <c r="H40" s="1">
        <v>0</v>
      </c>
      <c r="I40" s="1"/>
      <c r="J40" s="1"/>
      <c r="K40" s="1"/>
      <c r="L40" s="1"/>
      <c r="M40" s="1">
        <v>0</v>
      </c>
      <c r="N40" s="1"/>
      <c r="O40" s="1"/>
      <c r="P40" s="1"/>
      <c r="Q40" s="1"/>
      <c r="R40" s="1">
        <v>0</v>
      </c>
      <c r="S40" s="1"/>
      <c r="T40" s="1"/>
      <c r="U40" s="1"/>
      <c r="V40" s="1"/>
      <c r="W40" s="1">
        <v>0</v>
      </c>
      <c r="X40" s="1"/>
      <c r="Y40" s="1"/>
      <c r="Z40" s="1"/>
      <c r="AA40" s="1"/>
      <c r="AB40" s="1">
        <v>0</v>
      </c>
      <c r="AC40" s="1"/>
      <c r="AD40" s="1"/>
      <c r="AE40" s="1"/>
      <c r="AF40" s="1"/>
      <c r="AG40" s="1">
        <v>0</v>
      </c>
      <c r="AH40" s="1"/>
      <c r="AI40" s="1"/>
      <c r="AJ40" s="1"/>
      <c r="AK40" s="1"/>
      <c r="AL40" s="1">
        <v>0</v>
      </c>
      <c r="AM40" s="1"/>
      <c r="AN40" s="1"/>
      <c r="AO40" s="1"/>
      <c r="AP40" s="1"/>
      <c r="AQ40" s="1">
        <v>0</v>
      </c>
      <c r="AR40" s="1"/>
      <c r="AS40" s="1"/>
      <c r="AT40" s="1"/>
      <c r="AU40" s="1"/>
      <c r="AV40" s="1">
        <v>0</v>
      </c>
      <c r="AW40" s="1"/>
      <c r="AX40" s="1">
        <v>0</v>
      </c>
      <c r="AY40" s="1">
        <v>0</v>
      </c>
      <c r="AZ40" s="1"/>
      <c r="BA40" s="1">
        <v>0</v>
      </c>
      <c r="BB40" s="1"/>
      <c r="BC40" s="1">
        <v>0</v>
      </c>
      <c r="BD40" s="1">
        <v>0</v>
      </c>
      <c r="BE40" s="1"/>
      <c r="BF40" s="1">
        <v>0</v>
      </c>
      <c r="BG40" s="1"/>
      <c r="BH40" s="1">
        <v>0</v>
      </c>
      <c r="BI40" s="1">
        <v>0</v>
      </c>
      <c r="BJ40" s="1"/>
      <c r="BK40" s="1">
        <v>0</v>
      </c>
      <c r="BL40" s="1">
        <v>0</v>
      </c>
      <c r="BM40" s="1">
        <v>0</v>
      </c>
      <c r="BN40" s="1">
        <v>12</v>
      </c>
    </row>
    <row r="41" spans="1:66">
      <c r="A41" s="1">
        <v>17231032</v>
      </c>
      <c r="B41" s="1" t="s">
        <v>313</v>
      </c>
      <c r="C41" s="1" t="s">
        <v>397</v>
      </c>
      <c r="D41" s="2">
        <v>43890.892962963</v>
      </c>
      <c r="E41" s="1">
        <v>13</v>
      </c>
      <c r="F41" s="1">
        <v>0</v>
      </c>
      <c r="G41" s="1">
        <v>35.984</v>
      </c>
      <c r="H41" s="1">
        <v>4</v>
      </c>
      <c r="I41" s="1"/>
      <c r="J41" s="1"/>
      <c r="K41" s="1"/>
      <c r="L41" s="1">
        <v>0</v>
      </c>
      <c r="M41" s="1">
        <v>0</v>
      </c>
      <c r="N41" s="1"/>
      <c r="O41" s="1"/>
      <c r="P41" s="1"/>
      <c r="Q41" s="1">
        <v>5</v>
      </c>
      <c r="R41" s="1">
        <v>1</v>
      </c>
      <c r="S41" s="1"/>
      <c r="T41" s="1"/>
      <c r="U41" s="1"/>
      <c r="V41" s="1"/>
      <c r="W41" s="1">
        <v>0</v>
      </c>
      <c r="X41" s="1"/>
      <c r="Y41" s="1"/>
      <c r="Z41" s="1"/>
      <c r="AA41" s="1"/>
      <c r="AB41" s="1">
        <v>0</v>
      </c>
      <c r="AC41" s="1"/>
      <c r="AD41" s="1"/>
      <c r="AE41" s="1"/>
      <c r="AF41" s="1"/>
      <c r="AG41" s="1">
        <v>0</v>
      </c>
      <c r="AH41" s="1"/>
      <c r="AI41" s="1"/>
      <c r="AJ41" s="1"/>
      <c r="AK41" s="1"/>
      <c r="AL41" s="1">
        <v>0</v>
      </c>
      <c r="AM41" s="1"/>
      <c r="AN41" s="1"/>
      <c r="AO41" s="1"/>
      <c r="AP41" s="1"/>
      <c r="AQ41" s="1">
        <v>0</v>
      </c>
      <c r="AR41" s="1"/>
      <c r="AS41" s="1"/>
      <c r="AT41" s="1"/>
      <c r="AU41" s="1"/>
      <c r="AV41" s="1">
        <v>0</v>
      </c>
      <c r="AW41" s="1"/>
      <c r="AX41" s="1">
        <v>0</v>
      </c>
      <c r="AY41" s="1">
        <v>0</v>
      </c>
      <c r="AZ41" s="1"/>
      <c r="BA41" s="1">
        <v>0</v>
      </c>
      <c r="BB41" s="1"/>
      <c r="BC41" s="1">
        <v>0</v>
      </c>
      <c r="BD41" s="1">
        <v>0</v>
      </c>
      <c r="BE41" s="1"/>
      <c r="BF41" s="1">
        <v>0</v>
      </c>
      <c r="BG41" s="1"/>
      <c r="BH41" s="1">
        <v>0</v>
      </c>
      <c r="BI41" s="1">
        <v>0</v>
      </c>
      <c r="BJ41" s="1"/>
      <c r="BK41" s="1">
        <v>0</v>
      </c>
      <c r="BL41" s="1">
        <v>0</v>
      </c>
      <c r="BM41" s="1">
        <v>35.984</v>
      </c>
      <c r="BN41" s="1">
        <v>11</v>
      </c>
    </row>
    <row r="42" spans="1:66">
      <c r="A42" s="1">
        <v>17231103</v>
      </c>
      <c r="B42" s="1" t="s">
        <v>279</v>
      </c>
      <c r="C42" s="1" t="s">
        <v>398</v>
      </c>
      <c r="D42" s="2">
        <v>43888.5006365741</v>
      </c>
      <c r="E42" s="1">
        <v>0</v>
      </c>
      <c r="F42" s="1">
        <v>0</v>
      </c>
      <c r="G42" s="1">
        <v>96.2704</v>
      </c>
      <c r="H42" s="1">
        <v>10</v>
      </c>
      <c r="I42" s="2">
        <v>43897.7522222222</v>
      </c>
      <c r="J42" s="1">
        <v>0</v>
      </c>
      <c r="K42" s="1">
        <v>0</v>
      </c>
      <c r="L42" s="1">
        <v>96.1624</v>
      </c>
      <c r="M42" s="1">
        <v>20</v>
      </c>
      <c r="N42" s="1"/>
      <c r="O42" s="1"/>
      <c r="P42" s="1"/>
      <c r="Q42" s="1">
        <v>35</v>
      </c>
      <c r="R42" s="1">
        <v>7</v>
      </c>
      <c r="S42" s="2">
        <v>43918.9125810185</v>
      </c>
      <c r="T42" s="1">
        <v>0</v>
      </c>
      <c r="U42" s="1">
        <v>0</v>
      </c>
      <c r="V42" s="1">
        <v>86.1534</v>
      </c>
      <c r="W42" s="1">
        <v>10</v>
      </c>
      <c r="X42" s="1"/>
      <c r="Y42" s="1"/>
      <c r="Z42" s="1"/>
      <c r="AA42" s="1">
        <v>0</v>
      </c>
      <c r="AB42" s="1">
        <v>0</v>
      </c>
      <c r="AC42" s="1"/>
      <c r="AD42" s="1"/>
      <c r="AE42" s="1"/>
      <c r="AF42" s="1"/>
      <c r="AG42" s="1">
        <v>0</v>
      </c>
      <c r="AH42" s="1"/>
      <c r="AI42" s="1"/>
      <c r="AJ42" s="1"/>
      <c r="AK42" s="1"/>
      <c r="AL42" s="1">
        <v>0</v>
      </c>
      <c r="AM42" s="2">
        <v>43953.8268171296</v>
      </c>
      <c r="AN42" s="1"/>
      <c r="AO42" s="1"/>
      <c r="AP42" s="1">
        <v>10</v>
      </c>
      <c r="AQ42" s="1">
        <v>2</v>
      </c>
      <c r="AR42" s="1"/>
      <c r="AS42" s="1"/>
      <c r="AT42" s="1"/>
      <c r="AU42" s="1">
        <v>10</v>
      </c>
      <c r="AV42" s="1">
        <v>2</v>
      </c>
      <c r="AW42" s="1"/>
      <c r="AX42" s="1">
        <v>0</v>
      </c>
      <c r="AY42" s="1">
        <v>0</v>
      </c>
      <c r="AZ42" s="1">
        <v>13.3333</v>
      </c>
      <c r="BA42" s="1">
        <v>2</v>
      </c>
      <c r="BB42" s="1"/>
      <c r="BC42" s="1">
        <v>0</v>
      </c>
      <c r="BD42" s="1">
        <v>0</v>
      </c>
      <c r="BE42" s="1"/>
      <c r="BF42" s="1">
        <v>0</v>
      </c>
      <c r="BG42" s="1"/>
      <c r="BH42" s="1">
        <v>0</v>
      </c>
      <c r="BI42" s="1">
        <v>0</v>
      </c>
      <c r="BJ42" s="1"/>
      <c r="BK42" s="1">
        <v>0</v>
      </c>
      <c r="BL42" s="1">
        <v>3</v>
      </c>
      <c r="BM42" s="1">
        <v>288.586199999999</v>
      </c>
      <c r="BN42" s="1">
        <v>8</v>
      </c>
    </row>
    <row r="43" spans="1:66">
      <c r="A43" s="1">
        <v>17231143</v>
      </c>
      <c r="B43" s="1" t="s">
        <v>274</v>
      </c>
      <c r="C43" s="1" t="s">
        <v>392</v>
      </c>
      <c r="D43" s="2">
        <v>43889.0566898148</v>
      </c>
      <c r="E43" s="1">
        <v>0</v>
      </c>
      <c r="F43" s="1">
        <v>0</v>
      </c>
      <c r="G43" s="1">
        <v>99.6513</v>
      </c>
      <c r="H43" s="1">
        <v>10</v>
      </c>
      <c r="I43" s="2">
        <v>43895.9851967593</v>
      </c>
      <c r="J43" s="1">
        <v>2</v>
      </c>
      <c r="K43" s="1">
        <v>3</v>
      </c>
      <c r="L43" s="1">
        <v>80.1335</v>
      </c>
      <c r="M43" s="1">
        <v>19</v>
      </c>
      <c r="N43" s="1"/>
      <c r="O43" s="1"/>
      <c r="P43" s="1"/>
      <c r="Q43" s="1">
        <v>10</v>
      </c>
      <c r="R43" s="1">
        <v>2</v>
      </c>
      <c r="S43" s="2">
        <v>43918.4108449074</v>
      </c>
      <c r="T43" s="1">
        <v>0</v>
      </c>
      <c r="U43" s="1">
        <v>0</v>
      </c>
      <c r="V43" s="1">
        <v>95.2008</v>
      </c>
      <c r="W43" s="1">
        <v>10</v>
      </c>
      <c r="X43" s="2">
        <v>43925.6399768519</v>
      </c>
      <c r="Y43" s="1">
        <v>3</v>
      </c>
      <c r="Z43" s="1">
        <v>0</v>
      </c>
      <c r="AA43" s="1">
        <v>64.6395</v>
      </c>
      <c r="AB43" s="1">
        <v>13</v>
      </c>
      <c r="AC43" s="2">
        <v>43932.5917013889</v>
      </c>
      <c r="AD43" s="1"/>
      <c r="AE43" s="1"/>
      <c r="AF43" s="1">
        <v>0</v>
      </c>
      <c r="AG43" s="1">
        <v>0</v>
      </c>
      <c r="AH43" s="2">
        <v>43945.758275463</v>
      </c>
      <c r="AI43" s="1">
        <v>1</v>
      </c>
      <c r="AJ43" s="1">
        <v>3</v>
      </c>
      <c r="AK43" s="1">
        <v>45</v>
      </c>
      <c r="AL43" s="1">
        <v>9</v>
      </c>
      <c r="AM43" s="2">
        <v>43952.8596643519</v>
      </c>
      <c r="AN43" s="1"/>
      <c r="AO43" s="1"/>
      <c r="AP43" s="1">
        <v>0</v>
      </c>
      <c r="AQ43" s="1">
        <v>0</v>
      </c>
      <c r="AR43" s="1"/>
      <c r="AS43" s="1"/>
      <c r="AT43" s="1"/>
      <c r="AU43" s="1"/>
      <c r="AV43" s="1">
        <v>0</v>
      </c>
      <c r="AW43" s="1"/>
      <c r="AX43" s="1">
        <v>0</v>
      </c>
      <c r="AY43" s="1">
        <v>0</v>
      </c>
      <c r="AZ43" s="1">
        <v>6.66667</v>
      </c>
      <c r="BA43" s="1">
        <v>1</v>
      </c>
      <c r="BB43" s="1"/>
      <c r="BC43" s="1">
        <v>0</v>
      </c>
      <c r="BD43" s="1">
        <v>0</v>
      </c>
      <c r="BE43" s="1">
        <v>13.3333</v>
      </c>
      <c r="BF43" s="1">
        <v>2</v>
      </c>
      <c r="BG43" s="1"/>
      <c r="BH43" s="1">
        <v>0</v>
      </c>
      <c r="BI43" s="1">
        <v>0</v>
      </c>
      <c r="BJ43" s="1"/>
      <c r="BK43" s="1">
        <v>0</v>
      </c>
      <c r="BL43" s="1">
        <v>2</v>
      </c>
      <c r="BM43" s="1">
        <v>384.6251</v>
      </c>
      <c r="BN43" s="1">
        <v>5</v>
      </c>
    </row>
    <row r="44" spans="1:66">
      <c r="A44" s="1">
        <v>17231165</v>
      </c>
      <c r="B44" s="1" t="s">
        <v>285</v>
      </c>
      <c r="C44" s="1" t="s">
        <v>393</v>
      </c>
      <c r="D44" s="2">
        <v>43890.8162847222</v>
      </c>
      <c r="E44" s="1">
        <v>0</v>
      </c>
      <c r="F44" s="1">
        <v>1</v>
      </c>
      <c r="G44" s="1">
        <v>99.3095</v>
      </c>
      <c r="H44" s="1">
        <v>10</v>
      </c>
      <c r="I44" s="2">
        <v>43897.8735763889</v>
      </c>
      <c r="J44" s="1">
        <v>2</v>
      </c>
      <c r="K44" s="1">
        <v>0</v>
      </c>
      <c r="L44" s="1">
        <v>88.9533</v>
      </c>
      <c r="M44" s="1">
        <v>19</v>
      </c>
      <c r="N44" s="1"/>
      <c r="O44" s="1"/>
      <c r="P44" s="1"/>
      <c r="Q44" s="1"/>
      <c r="R44" s="1">
        <v>0</v>
      </c>
      <c r="S44" s="1"/>
      <c r="T44" s="1"/>
      <c r="U44" s="1"/>
      <c r="V44" s="1"/>
      <c r="W44" s="1">
        <v>0</v>
      </c>
      <c r="X44" s="1"/>
      <c r="Y44" s="1"/>
      <c r="Z44" s="1"/>
      <c r="AA44" s="1">
        <v>0</v>
      </c>
      <c r="AB44" s="1">
        <v>0</v>
      </c>
      <c r="AC44" s="1"/>
      <c r="AD44" s="1"/>
      <c r="AE44" s="1"/>
      <c r="AF44" s="1"/>
      <c r="AG44" s="1">
        <v>0</v>
      </c>
      <c r="AH44" s="2">
        <v>43946.867662037</v>
      </c>
      <c r="AI44" s="1">
        <v>0</v>
      </c>
      <c r="AJ44" s="1">
        <v>0</v>
      </c>
      <c r="AK44" s="1">
        <v>60</v>
      </c>
      <c r="AL44" s="1">
        <v>12</v>
      </c>
      <c r="AM44" s="2">
        <v>43953.2835300926</v>
      </c>
      <c r="AN44" s="1"/>
      <c r="AO44" s="1"/>
      <c r="AP44" s="1">
        <v>0</v>
      </c>
      <c r="AQ44" s="1">
        <v>0</v>
      </c>
      <c r="AR44" s="2">
        <v>43966.7205671296</v>
      </c>
      <c r="AS44" s="1"/>
      <c r="AT44" s="1"/>
      <c r="AU44" s="1">
        <v>10</v>
      </c>
      <c r="AV44" s="1">
        <v>2</v>
      </c>
      <c r="AW44" s="1"/>
      <c r="AX44" s="1">
        <v>0</v>
      </c>
      <c r="AY44" s="1">
        <v>0</v>
      </c>
      <c r="AZ44" s="1"/>
      <c r="BA44" s="1">
        <v>0</v>
      </c>
      <c r="BB44" s="1"/>
      <c r="BC44" s="1">
        <v>0</v>
      </c>
      <c r="BD44" s="1">
        <v>0</v>
      </c>
      <c r="BE44" s="1"/>
      <c r="BF44" s="1">
        <v>0</v>
      </c>
      <c r="BG44" s="1"/>
      <c r="BH44" s="1">
        <v>0</v>
      </c>
      <c r="BI44" s="1">
        <v>0</v>
      </c>
      <c r="BJ44" s="1"/>
      <c r="BK44" s="1">
        <v>0</v>
      </c>
      <c r="BL44" s="1">
        <v>1</v>
      </c>
      <c r="BM44" s="1">
        <v>258.262799999999</v>
      </c>
      <c r="BN44" s="1">
        <v>7</v>
      </c>
    </row>
    <row r="45" spans="1:66">
      <c r="A45" s="1">
        <v>17231180</v>
      </c>
      <c r="B45" s="1" t="s">
        <v>339</v>
      </c>
      <c r="C45" s="1" t="s">
        <v>398</v>
      </c>
      <c r="D45" s="1"/>
      <c r="E45" s="1"/>
      <c r="F45" s="1"/>
      <c r="G45" s="1"/>
      <c r="H45" s="1">
        <v>0</v>
      </c>
      <c r="I45" s="1"/>
      <c r="J45" s="1"/>
      <c r="K45" s="1"/>
      <c r="L45" s="1"/>
      <c r="M45" s="1">
        <v>0</v>
      </c>
      <c r="N45" s="1"/>
      <c r="O45" s="1"/>
      <c r="P45" s="1"/>
      <c r="Q45" s="1"/>
      <c r="R45" s="1">
        <v>0</v>
      </c>
      <c r="S45" s="1"/>
      <c r="T45" s="1"/>
      <c r="U45" s="1"/>
      <c r="V45" s="1"/>
      <c r="W45" s="1">
        <v>0</v>
      </c>
      <c r="X45" s="1"/>
      <c r="Y45" s="1"/>
      <c r="Z45" s="1"/>
      <c r="AA45" s="1"/>
      <c r="AB45" s="1">
        <v>0</v>
      </c>
      <c r="AC45" s="1"/>
      <c r="AD45" s="1"/>
      <c r="AE45" s="1"/>
      <c r="AF45" s="1"/>
      <c r="AG45" s="1">
        <v>0</v>
      </c>
      <c r="AH45" s="1"/>
      <c r="AI45" s="1"/>
      <c r="AJ45" s="1"/>
      <c r="AK45" s="1"/>
      <c r="AL45" s="1">
        <v>0</v>
      </c>
      <c r="AM45" s="1"/>
      <c r="AN45" s="1"/>
      <c r="AO45" s="1"/>
      <c r="AP45" s="1"/>
      <c r="AQ45" s="1">
        <v>0</v>
      </c>
      <c r="AR45" s="1"/>
      <c r="AS45" s="1"/>
      <c r="AT45" s="1"/>
      <c r="AU45" s="1"/>
      <c r="AV45" s="1">
        <v>0</v>
      </c>
      <c r="AW45" s="1"/>
      <c r="AX45" s="1">
        <v>0</v>
      </c>
      <c r="AY45" s="1">
        <v>0</v>
      </c>
      <c r="AZ45" s="1"/>
      <c r="BA45" s="1">
        <v>0</v>
      </c>
      <c r="BB45" s="1"/>
      <c r="BC45" s="1">
        <v>0</v>
      </c>
      <c r="BD45" s="1">
        <v>0</v>
      </c>
      <c r="BE45" s="1"/>
      <c r="BF45" s="1">
        <v>0</v>
      </c>
      <c r="BG45" s="1"/>
      <c r="BH45" s="1">
        <v>0</v>
      </c>
      <c r="BI45" s="1">
        <v>0</v>
      </c>
      <c r="BJ45" s="1"/>
      <c r="BK45" s="1">
        <v>0</v>
      </c>
      <c r="BL45" s="1">
        <v>0</v>
      </c>
      <c r="BM45" s="1">
        <v>0</v>
      </c>
      <c r="BN45" s="1">
        <v>12</v>
      </c>
    </row>
    <row r="46" spans="1:66">
      <c r="A46" s="1">
        <v>17231189</v>
      </c>
      <c r="B46" s="1" t="s">
        <v>282</v>
      </c>
      <c r="C46" s="1" t="s">
        <v>393</v>
      </c>
      <c r="D46" s="1" t="s">
        <v>469</v>
      </c>
      <c r="E46" s="1">
        <v>0</v>
      </c>
      <c r="F46" s="1">
        <v>0</v>
      </c>
      <c r="G46" s="1">
        <v>70</v>
      </c>
      <c r="H46" s="1">
        <v>0</v>
      </c>
      <c r="I46" s="2">
        <v>43897.9041435185</v>
      </c>
      <c r="J46" s="1">
        <v>3</v>
      </c>
      <c r="K46" s="1">
        <v>0</v>
      </c>
      <c r="L46" s="1">
        <v>82.8465</v>
      </c>
      <c r="M46" s="1">
        <v>18</v>
      </c>
      <c r="N46" s="1"/>
      <c r="O46" s="1"/>
      <c r="P46" s="1"/>
      <c r="Q46" s="1">
        <v>35</v>
      </c>
      <c r="R46" s="1">
        <v>7</v>
      </c>
      <c r="S46" s="2">
        <v>43918.8814930556</v>
      </c>
      <c r="T46" s="1">
        <v>0</v>
      </c>
      <c r="U46" s="1">
        <v>0</v>
      </c>
      <c r="V46" s="1">
        <v>48</v>
      </c>
      <c r="W46" s="1">
        <v>6</v>
      </c>
      <c r="X46" s="2">
        <v>43924.6129282407</v>
      </c>
      <c r="Y46" s="1">
        <v>1</v>
      </c>
      <c r="Z46" s="1">
        <v>0</v>
      </c>
      <c r="AA46" s="1">
        <v>34.6642</v>
      </c>
      <c r="AB46" s="1">
        <v>7</v>
      </c>
      <c r="AC46" s="1"/>
      <c r="AD46" s="1"/>
      <c r="AE46" s="1"/>
      <c r="AF46" s="1">
        <v>56.3687</v>
      </c>
      <c r="AG46" s="1">
        <v>13</v>
      </c>
      <c r="AH46" s="2">
        <v>43946.4134837963</v>
      </c>
      <c r="AI46" s="1"/>
      <c r="AJ46" s="1"/>
      <c r="AK46" s="1">
        <v>5</v>
      </c>
      <c r="AL46" s="1">
        <v>1</v>
      </c>
      <c r="AM46" s="2">
        <v>43951.9741203704</v>
      </c>
      <c r="AN46" s="1"/>
      <c r="AO46" s="1"/>
      <c r="AP46" s="1">
        <v>10</v>
      </c>
      <c r="AQ46" s="1">
        <v>2</v>
      </c>
      <c r="AR46" s="2">
        <v>43967.4476157407</v>
      </c>
      <c r="AS46" s="1"/>
      <c r="AT46" s="1"/>
      <c r="AU46" s="1">
        <v>25</v>
      </c>
      <c r="AV46" s="1">
        <v>5</v>
      </c>
      <c r="AW46" s="1"/>
      <c r="AX46" s="1">
        <v>0</v>
      </c>
      <c r="AY46" s="1">
        <v>0</v>
      </c>
      <c r="AZ46" s="1"/>
      <c r="BA46" s="1">
        <v>0</v>
      </c>
      <c r="BB46" s="1"/>
      <c r="BC46" s="1">
        <v>0</v>
      </c>
      <c r="BD46" s="1">
        <v>0</v>
      </c>
      <c r="BE46" s="1"/>
      <c r="BF46" s="1">
        <v>0</v>
      </c>
      <c r="BG46" s="1"/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275.510699999999</v>
      </c>
      <c r="BN46" s="1">
        <v>6</v>
      </c>
    </row>
    <row r="47" spans="1:66">
      <c r="A47" s="1">
        <v>17231196</v>
      </c>
      <c r="B47" s="1" t="s">
        <v>298</v>
      </c>
      <c r="C47" s="1" t="s">
        <v>400</v>
      </c>
      <c r="D47" s="1"/>
      <c r="E47" s="1"/>
      <c r="F47" s="1"/>
      <c r="G47" s="1"/>
      <c r="H47" s="1">
        <v>0</v>
      </c>
      <c r="I47" s="1"/>
      <c r="J47" s="1"/>
      <c r="K47" s="1"/>
      <c r="L47" s="1">
        <v>24</v>
      </c>
      <c r="M47" s="1">
        <v>5</v>
      </c>
      <c r="N47" s="1"/>
      <c r="O47" s="1"/>
      <c r="P47" s="1"/>
      <c r="Q47" s="1"/>
      <c r="R47" s="1">
        <v>0</v>
      </c>
      <c r="S47" s="1"/>
      <c r="T47" s="1"/>
      <c r="U47" s="1"/>
      <c r="V47" s="1"/>
      <c r="W47" s="1">
        <v>0</v>
      </c>
      <c r="X47" s="1"/>
      <c r="Y47" s="1"/>
      <c r="Z47" s="1"/>
      <c r="AA47" s="1"/>
      <c r="AB47" s="1">
        <v>0</v>
      </c>
      <c r="AC47" s="1"/>
      <c r="AD47" s="1"/>
      <c r="AE47" s="1"/>
      <c r="AF47" s="1">
        <v>0</v>
      </c>
      <c r="AG47" s="1">
        <v>0</v>
      </c>
      <c r="AH47" s="2">
        <v>43946.7577546296</v>
      </c>
      <c r="AI47" s="1"/>
      <c r="AJ47" s="1"/>
      <c r="AK47" s="1">
        <v>0</v>
      </c>
      <c r="AL47" s="1">
        <v>0</v>
      </c>
      <c r="AM47" s="2">
        <v>43953.6745138889</v>
      </c>
      <c r="AN47" s="1"/>
      <c r="AO47" s="1"/>
      <c r="AP47" s="1">
        <v>0</v>
      </c>
      <c r="AQ47" s="1">
        <v>0</v>
      </c>
      <c r="AR47" s="2">
        <v>43966.9899768519</v>
      </c>
      <c r="AS47" s="1"/>
      <c r="AT47" s="1"/>
      <c r="AU47" s="1">
        <v>0</v>
      </c>
      <c r="AV47" s="1">
        <v>0</v>
      </c>
      <c r="AW47" s="1"/>
      <c r="AX47" s="1">
        <v>0</v>
      </c>
      <c r="AY47" s="1">
        <v>0</v>
      </c>
      <c r="AZ47" s="1">
        <v>6.66667</v>
      </c>
      <c r="BA47" s="1">
        <v>1</v>
      </c>
      <c r="BB47" s="1"/>
      <c r="BC47" s="1">
        <v>0</v>
      </c>
      <c r="BD47" s="1">
        <v>0</v>
      </c>
      <c r="BE47" s="1">
        <v>26.6667</v>
      </c>
      <c r="BF47" s="1">
        <v>4</v>
      </c>
      <c r="BG47" s="1"/>
      <c r="BH47" s="1">
        <v>0</v>
      </c>
      <c r="BI47" s="1">
        <v>0</v>
      </c>
      <c r="BJ47" s="1"/>
      <c r="BK47" s="1">
        <v>0</v>
      </c>
      <c r="BL47" s="1">
        <v>0</v>
      </c>
      <c r="BM47" s="1">
        <v>0</v>
      </c>
      <c r="BN47" s="1">
        <v>9</v>
      </c>
    </row>
    <row r="48" spans="1:66">
      <c r="A48" s="1">
        <v>17373054</v>
      </c>
      <c r="B48" s="1" t="s">
        <v>180</v>
      </c>
      <c r="C48" s="1" t="s">
        <v>398</v>
      </c>
      <c r="D48" s="2">
        <v>43888.5648263889</v>
      </c>
      <c r="E48" s="1">
        <v>0</v>
      </c>
      <c r="F48" s="1">
        <v>0</v>
      </c>
      <c r="G48" s="1">
        <v>100</v>
      </c>
      <c r="H48" s="1">
        <v>10</v>
      </c>
      <c r="I48" s="2">
        <v>43896.9564699074</v>
      </c>
      <c r="J48" s="1">
        <v>2</v>
      </c>
      <c r="K48" s="1">
        <v>2</v>
      </c>
      <c r="L48" s="1">
        <v>93.8673</v>
      </c>
      <c r="M48" s="1">
        <v>19</v>
      </c>
      <c r="N48" s="1"/>
      <c r="O48" s="1"/>
      <c r="P48" s="1"/>
      <c r="Q48" s="1">
        <v>35</v>
      </c>
      <c r="R48" s="1">
        <v>7</v>
      </c>
      <c r="S48" s="2">
        <v>43918.5478356481</v>
      </c>
      <c r="T48" s="1">
        <v>0</v>
      </c>
      <c r="U48" s="1">
        <v>1</v>
      </c>
      <c r="V48" s="1">
        <v>94.2529</v>
      </c>
      <c r="W48" s="1">
        <v>10</v>
      </c>
      <c r="X48" s="2">
        <v>43924.9775347222</v>
      </c>
      <c r="Y48" s="1">
        <v>0</v>
      </c>
      <c r="Z48" s="1">
        <v>0</v>
      </c>
      <c r="AA48" s="1">
        <v>99.4799</v>
      </c>
      <c r="AB48" s="1">
        <v>20</v>
      </c>
      <c r="AC48" s="2">
        <v>43930.9284722222</v>
      </c>
      <c r="AD48" s="1">
        <v>3</v>
      </c>
      <c r="AE48" s="1">
        <v>1</v>
      </c>
      <c r="AF48" s="1">
        <v>99.3269</v>
      </c>
      <c r="AG48" s="1">
        <v>20</v>
      </c>
      <c r="AH48" s="2">
        <v>43945.5996296296</v>
      </c>
      <c r="AI48" s="1">
        <v>0</v>
      </c>
      <c r="AJ48" s="1">
        <v>0</v>
      </c>
      <c r="AK48" s="1">
        <v>100</v>
      </c>
      <c r="AL48" s="1">
        <v>20</v>
      </c>
      <c r="AM48" s="2">
        <v>43952.354212963</v>
      </c>
      <c r="AN48" s="1"/>
      <c r="AO48" s="1"/>
      <c r="AP48" s="1">
        <v>15</v>
      </c>
      <c r="AQ48" s="1">
        <v>3</v>
      </c>
      <c r="AR48" s="2">
        <v>43966.792337963</v>
      </c>
      <c r="AS48" s="1">
        <v>4</v>
      </c>
      <c r="AT48" s="1">
        <v>8</v>
      </c>
      <c r="AU48" s="1">
        <v>60</v>
      </c>
      <c r="AV48" s="1">
        <v>12</v>
      </c>
      <c r="AW48" s="2">
        <v>43980.9845717593</v>
      </c>
      <c r="AX48" s="1">
        <v>0</v>
      </c>
      <c r="AY48" s="1">
        <v>0</v>
      </c>
      <c r="AZ48" s="1">
        <v>93.3333</v>
      </c>
      <c r="BA48" s="1">
        <v>14</v>
      </c>
      <c r="BB48" s="2">
        <v>43987.4552546296</v>
      </c>
      <c r="BC48" s="1">
        <v>0</v>
      </c>
      <c r="BD48" s="1">
        <v>0</v>
      </c>
      <c r="BE48" s="1">
        <v>93.3333</v>
      </c>
      <c r="BF48" s="1">
        <v>14</v>
      </c>
      <c r="BG48" s="2">
        <v>43993.9948726852</v>
      </c>
      <c r="BH48" s="1">
        <v>0</v>
      </c>
      <c r="BI48" s="1">
        <v>0</v>
      </c>
      <c r="BJ48" s="1">
        <v>86.6667</v>
      </c>
      <c r="BK48" s="1">
        <v>13</v>
      </c>
      <c r="BL48" s="1">
        <v>5</v>
      </c>
      <c r="BM48" s="1">
        <v>935.2603</v>
      </c>
      <c r="BN48" s="1">
        <v>1</v>
      </c>
    </row>
    <row r="49" spans="1:66">
      <c r="A49" s="1">
        <v>17373128</v>
      </c>
      <c r="B49" s="1" t="s">
        <v>281</v>
      </c>
      <c r="C49" s="1" t="s">
        <v>392</v>
      </c>
      <c r="D49" s="2">
        <v>43890.8777314815</v>
      </c>
      <c r="E49" s="1">
        <v>0</v>
      </c>
      <c r="F49" s="1">
        <v>0</v>
      </c>
      <c r="G49" s="1">
        <v>99.2057</v>
      </c>
      <c r="H49" s="1">
        <v>10</v>
      </c>
      <c r="I49" s="1"/>
      <c r="J49" s="1"/>
      <c r="K49" s="1"/>
      <c r="L49" s="1"/>
      <c r="M49" s="1">
        <v>0</v>
      </c>
      <c r="N49" s="1"/>
      <c r="O49" s="1"/>
      <c r="P49" s="1"/>
      <c r="Q49" s="1"/>
      <c r="R49" s="1">
        <v>0</v>
      </c>
      <c r="S49" s="1"/>
      <c r="T49" s="1"/>
      <c r="U49" s="1"/>
      <c r="V49" s="1">
        <v>0</v>
      </c>
      <c r="W49" s="1">
        <v>0</v>
      </c>
      <c r="X49" s="2">
        <v>43925.7196759259</v>
      </c>
      <c r="Y49" s="1">
        <v>0</v>
      </c>
      <c r="Z49" s="1">
        <v>0</v>
      </c>
      <c r="AA49" s="1">
        <v>91.6833</v>
      </c>
      <c r="AB49" s="1">
        <v>20</v>
      </c>
      <c r="AC49" s="1"/>
      <c r="AD49" s="1"/>
      <c r="AE49" s="1"/>
      <c r="AF49" s="1">
        <v>87.4241</v>
      </c>
      <c r="AG49" s="1">
        <v>18</v>
      </c>
      <c r="AH49" s="2">
        <v>43946.693287037</v>
      </c>
      <c r="AI49" s="1">
        <v>0</v>
      </c>
      <c r="AJ49" s="1">
        <v>0</v>
      </c>
      <c r="AK49" s="1">
        <v>100</v>
      </c>
      <c r="AL49" s="1">
        <v>20</v>
      </c>
      <c r="AM49" s="2">
        <v>43953.6637615741</v>
      </c>
      <c r="AN49" s="1">
        <v>12</v>
      </c>
      <c r="AO49" s="1">
        <v>0</v>
      </c>
      <c r="AP49" s="1">
        <v>20</v>
      </c>
      <c r="AQ49" s="1">
        <v>4</v>
      </c>
      <c r="AR49" s="1"/>
      <c r="AS49" s="1"/>
      <c r="AT49" s="1"/>
      <c r="AU49" s="1"/>
      <c r="AV49" s="1">
        <v>0</v>
      </c>
      <c r="AW49" s="1"/>
      <c r="AX49" s="1">
        <v>0</v>
      </c>
      <c r="AY49" s="1">
        <v>0</v>
      </c>
      <c r="AZ49" s="1"/>
      <c r="BA49" s="1">
        <v>0</v>
      </c>
      <c r="BB49" s="1"/>
      <c r="BC49" s="1">
        <v>0</v>
      </c>
      <c r="BD49" s="1">
        <v>0</v>
      </c>
      <c r="BE49" s="1"/>
      <c r="BF49" s="1">
        <v>0</v>
      </c>
      <c r="BG49" s="1"/>
      <c r="BH49" s="1">
        <v>0</v>
      </c>
      <c r="BI49" s="1">
        <v>0</v>
      </c>
      <c r="BJ49" s="1"/>
      <c r="BK49" s="1">
        <v>0</v>
      </c>
      <c r="BL49" s="1">
        <v>3</v>
      </c>
      <c r="BM49" s="1">
        <v>310.889</v>
      </c>
      <c r="BN49" s="1">
        <v>8</v>
      </c>
    </row>
    <row r="50" spans="1:66">
      <c r="A50" s="1">
        <v>17373153</v>
      </c>
      <c r="B50" s="1" t="s">
        <v>268</v>
      </c>
      <c r="C50" s="1" t="s">
        <v>393</v>
      </c>
      <c r="D50" s="2">
        <v>43888.5727893518</v>
      </c>
      <c r="E50" s="1">
        <v>0</v>
      </c>
      <c r="F50" s="1">
        <v>0</v>
      </c>
      <c r="G50" s="1">
        <v>99.9841</v>
      </c>
      <c r="H50" s="1">
        <v>10</v>
      </c>
      <c r="I50" s="2">
        <v>43896.8979166667</v>
      </c>
      <c r="J50" s="1">
        <v>2</v>
      </c>
      <c r="K50" s="1">
        <v>0</v>
      </c>
      <c r="L50" s="1">
        <v>82.5884</v>
      </c>
      <c r="M50" s="1">
        <v>18</v>
      </c>
      <c r="N50" s="1"/>
      <c r="O50" s="1"/>
      <c r="P50" s="1"/>
      <c r="Q50" s="1">
        <v>30</v>
      </c>
      <c r="R50" s="1">
        <v>6</v>
      </c>
      <c r="S50" s="2">
        <v>43918.7136574074</v>
      </c>
      <c r="T50" s="1">
        <v>0</v>
      </c>
      <c r="U50" s="1">
        <v>2</v>
      </c>
      <c r="V50" s="1">
        <v>75.3194</v>
      </c>
      <c r="W50" s="1">
        <v>9</v>
      </c>
      <c r="X50" s="2">
        <v>43924.8156712963</v>
      </c>
      <c r="Y50" s="1"/>
      <c r="Z50" s="1"/>
      <c r="AA50" s="1">
        <v>19.5944</v>
      </c>
      <c r="AB50" s="1">
        <v>4</v>
      </c>
      <c r="AC50" s="2">
        <v>43932.6465856481</v>
      </c>
      <c r="AD50" s="1">
        <v>2</v>
      </c>
      <c r="AE50" s="1">
        <v>0</v>
      </c>
      <c r="AF50" s="1">
        <v>66.5341</v>
      </c>
      <c r="AG50" s="1">
        <v>14</v>
      </c>
      <c r="AH50" s="2">
        <v>43945.778912037</v>
      </c>
      <c r="AI50" s="1">
        <v>0</v>
      </c>
      <c r="AJ50" s="1">
        <v>0</v>
      </c>
      <c r="AK50" s="1">
        <v>100</v>
      </c>
      <c r="AL50" s="1">
        <v>20</v>
      </c>
      <c r="AM50" s="2">
        <v>43952.8741782407</v>
      </c>
      <c r="AN50" s="1"/>
      <c r="AO50" s="1"/>
      <c r="AP50" s="1">
        <v>0</v>
      </c>
      <c r="AQ50" s="1">
        <v>0</v>
      </c>
      <c r="AR50" s="1"/>
      <c r="AS50" s="1"/>
      <c r="AT50" s="1"/>
      <c r="AU50" s="1">
        <v>10</v>
      </c>
      <c r="AV50" s="1">
        <v>2</v>
      </c>
      <c r="AW50" s="2">
        <v>43981.7385648148</v>
      </c>
      <c r="AX50" s="1">
        <v>0</v>
      </c>
      <c r="AY50" s="1">
        <v>0</v>
      </c>
      <c r="AZ50" s="1">
        <v>26.6667</v>
      </c>
      <c r="BA50" s="1">
        <v>4</v>
      </c>
      <c r="BB50" s="1"/>
      <c r="BC50" s="1">
        <v>0</v>
      </c>
      <c r="BD50" s="1">
        <v>0</v>
      </c>
      <c r="BE50" s="1">
        <v>86.6667</v>
      </c>
      <c r="BF50" s="1">
        <v>13</v>
      </c>
      <c r="BG50" s="1"/>
      <c r="BH50" s="1">
        <v>0</v>
      </c>
      <c r="BI50" s="1">
        <v>0</v>
      </c>
      <c r="BJ50" s="1">
        <v>80</v>
      </c>
      <c r="BK50" s="1">
        <v>12</v>
      </c>
      <c r="BL50" s="1">
        <v>2</v>
      </c>
      <c r="BM50" s="1">
        <v>470.6871</v>
      </c>
      <c r="BN50" s="1">
        <v>4</v>
      </c>
    </row>
    <row r="51" spans="1:66">
      <c r="A51" s="1">
        <v>17373190</v>
      </c>
      <c r="B51" s="1" t="s">
        <v>272</v>
      </c>
      <c r="C51" s="1" t="s">
        <v>393</v>
      </c>
      <c r="D51" s="2">
        <v>43888.9562037037</v>
      </c>
      <c r="E51" s="1">
        <v>0</v>
      </c>
      <c r="F51" s="1">
        <v>2</v>
      </c>
      <c r="G51" s="1">
        <v>99.9841</v>
      </c>
      <c r="H51" s="1">
        <v>10</v>
      </c>
      <c r="I51" s="2">
        <v>43897.7543518519</v>
      </c>
      <c r="J51" s="1">
        <v>0</v>
      </c>
      <c r="K51" s="1">
        <v>0</v>
      </c>
      <c r="L51" s="1">
        <v>93.9398</v>
      </c>
      <c r="M51" s="1">
        <v>20</v>
      </c>
      <c r="N51" s="2">
        <v>43902.6554398148</v>
      </c>
      <c r="O51" s="1">
        <v>5</v>
      </c>
      <c r="P51" s="1">
        <v>0</v>
      </c>
      <c r="Q51" s="1">
        <v>79.5742</v>
      </c>
      <c r="R51" s="1">
        <v>16</v>
      </c>
      <c r="S51" s="2">
        <v>43916.8973032407</v>
      </c>
      <c r="T51" s="1">
        <v>1</v>
      </c>
      <c r="U51" s="1">
        <v>0</v>
      </c>
      <c r="V51" s="1">
        <v>74.5051</v>
      </c>
      <c r="W51" s="1">
        <v>8</v>
      </c>
      <c r="X51" s="2">
        <v>43923.5057407407</v>
      </c>
      <c r="Y51" s="1">
        <v>1</v>
      </c>
      <c r="Z51" s="1">
        <v>0</v>
      </c>
      <c r="AA51" s="1">
        <v>78.4328</v>
      </c>
      <c r="AB51" s="1">
        <v>19</v>
      </c>
      <c r="AC51" s="2">
        <v>43931.0040856482</v>
      </c>
      <c r="AD51" s="1">
        <v>6</v>
      </c>
      <c r="AE51" s="1">
        <v>0</v>
      </c>
      <c r="AF51" s="1">
        <v>63.5298</v>
      </c>
      <c r="AG51" s="1">
        <v>14</v>
      </c>
      <c r="AH51" s="2">
        <v>43944.6215393519</v>
      </c>
      <c r="AI51" s="1"/>
      <c r="AJ51" s="1"/>
      <c r="AK51" s="1">
        <v>0</v>
      </c>
      <c r="AL51" s="1">
        <v>0</v>
      </c>
      <c r="AM51" s="2">
        <v>43951.502349537</v>
      </c>
      <c r="AN51" s="1"/>
      <c r="AO51" s="1"/>
      <c r="AP51" s="1">
        <v>0</v>
      </c>
      <c r="AQ51" s="1">
        <v>0</v>
      </c>
      <c r="AR51" s="1"/>
      <c r="AS51" s="1"/>
      <c r="AT51" s="1"/>
      <c r="AU51" s="1">
        <v>15</v>
      </c>
      <c r="AV51" s="1">
        <v>3</v>
      </c>
      <c r="AW51" s="1"/>
      <c r="AX51" s="1">
        <v>0</v>
      </c>
      <c r="AY51" s="1">
        <v>0</v>
      </c>
      <c r="AZ51" s="1"/>
      <c r="BA51" s="1">
        <v>0</v>
      </c>
      <c r="BB51" s="1"/>
      <c r="BC51" s="1">
        <v>0</v>
      </c>
      <c r="BD51" s="1">
        <v>0</v>
      </c>
      <c r="BE51" s="1"/>
      <c r="BF51" s="1">
        <v>0</v>
      </c>
      <c r="BG51" s="1"/>
      <c r="BH51" s="1">
        <v>0</v>
      </c>
      <c r="BI51" s="1">
        <v>0</v>
      </c>
      <c r="BJ51" s="1"/>
      <c r="BK51" s="1">
        <v>0</v>
      </c>
      <c r="BL51" s="1">
        <v>2</v>
      </c>
      <c r="BM51" s="1">
        <v>489.9658</v>
      </c>
      <c r="BN51" s="1">
        <v>4</v>
      </c>
    </row>
    <row r="52" spans="1:66">
      <c r="A52" s="1">
        <v>17373191</v>
      </c>
      <c r="B52" s="1" t="s">
        <v>187</v>
      </c>
      <c r="C52" s="1" t="s">
        <v>397</v>
      </c>
      <c r="D52" s="2">
        <v>43890.119537037</v>
      </c>
      <c r="E52" s="1">
        <v>0</v>
      </c>
      <c r="F52" s="1">
        <v>8</v>
      </c>
      <c r="G52" s="1">
        <v>100</v>
      </c>
      <c r="H52" s="1">
        <v>10</v>
      </c>
      <c r="I52" s="2">
        <v>43897.6477199074</v>
      </c>
      <c r="J52" s="1">
        <v>0</v>
      </c>
      <c r="K52" s="1">
        <v>0</v>
      </c>
      <c r="L52" s="1">
        <v>94.2427</v>
      </c>
      <c r="M52" s="1">
        <v>20</v>
      </c>
      <c r="N52" s="2">
        <v>43904.0137037037</v>
      </c>
      <c r="O52" s="1">
        <v>0</v>
      </c>
      <c r="P52" s="1">
        <v>0</v>
      </c>
      <c r="Q52" s="1">
        <v>88</v>
      </c>
      <c r="R52" s="1">
        <v>20</v>
      </c>
      <c r="S52" s="2">
        <v>43918.6302546296</v>
      </c>
      <c r="T52" s="1">
        <v>0</v>
      </c>
      <c r="U52" s="1">
        <v>0</v>
      </c>
      <c r="V52" s="1">
        <v>96.6627</v>
      </c>
      <c r="W52" s="1">
        <v>10</v>
      </c>
      <c r="X52" s="2">
        <v>43924.9068865741</v>
      </c>
      <c r="Y52" s="1">
        <v>0</v>
      </c>
      <c r="Z52" s="1">
        <v>0</v>
      </c>
      <c r="AA52" s="1">
        <v>97.7116</v>
      </c>
      <c r="AB52" s="1">
        <v>20</v>
      </c>
      <c r="AC52" s="2">
        <v>43932.2731018519</v>
      </c>
      <c r="AD52" s="1">
        <v>0</v>
      </c>
      <c r="AE52" s="1">
        <v>0</v>
      </c>
      <c r="AF52" s="1">
        <v>97.3448</v>
      </c>
      <c r="AG52" s="1">
        <v>20</v>
      </c>
      <c r="AH52" s="2">
        <v>43946.6128125</v>
      </c>
      <c r="AI52" s="1">
        <v>0</v>
      </c>
      <c r="AJ52" s="1">
        <v>0</v>
      </c>
      <c r="AK52" s="1">
        <v>100</v>
      </c>
      <c r="AL52" s="1">
        <v>20</v>
      </c>
      <c r="AM52" s="2">
        <v>43951.6037615741</v>
      </c>
      <c r="AN52" s="1"/>
      <c r="AO52" s="1"/>
      <c r="AP52" s="1">
        <v>0</v>
      </c>
      <c r="AQ52" s="1">
        <v>0</v>
      </c>
      <c r="AR52" s="2">
        <v>43967.6775810185</v>
      </c>
      <c r="AS52" s="1">
        <v>19</v>
      </c>
      <c r="AT52" s="1">
        <v>0</v>
      </c>
      <c r="AU52" s="1">
        <v>40</v>
      </c>
      <c r="AV52" s="1">
        <v>8</v>
      </c>
      <c r="AW52" s="2">
        <v>43980.6514467593</v>
      </c>
      <c r="AX52" s="1">
        <v>0</v>
      </c>
      <c r="AY52" s="1">
        <v>0</v>
      </c>
      <c r="AZ52" s="1">
        <v>93.3333</v>
      </c>
      <c r="BA52" s="1">
        <v>14</v>
      </c>
      <c r="BB52" s="2">
        <v>43989.7235185185</v>
      </c>
      <c r="BC52" s="1">
        <v>0</v>
      </c>
      <c r="BD52" s="1">
        <v>0</v>
      </c>
      <c r="BE52" s="1">
        <v>100</v>
      </c>
      <c r="BF52" s="1">
        <v>15</v>
      </c>
      <c r="BG52" s="2">
        <v>43995.8034837963</v>
      </c>
      <c r="BH52" s="1">
        <v>0</v>
      </c>
      <c r="BI52" s="1">
        <v>0</v>
      </c>
      <c r="BJ52" s="1">
        <v>100</v>
      </c>
      <c r="BK52" s="1">
        <v>15</v>
      </c>
      <c r="BL52" s="1">
        <v>9</v>
      </c>
      <c r="BM52" s="1">
        <v>1007.29509999999</v>
      </c>
      <c r="BN52" s="1">
        <v>0</v>
      </c>
    </row>
    <row r="53" spans="1:66">
      <c r="A53" s="1">
        <v>17373198</v>
      </c>
      <c r="B53" s="1" t="s">
        <v>299</v>
      </c>
      <c r="C53" s="1" t="s">
        <v>392</v>
      </c>
      <c r="D53" s="1"/>
      <c r="E53" s="1"/>
      <c r="F53" s="1"/>
      <c r="G53" s="1"/>
      <c r="H53" s="1">
        <v>0</v>
      </c>
      <c r="I53" s="1"/>
      <c r="J53" s="1"/>
      <c r="K53" s="1"/>
      <c r="L53" s="1"/>
      <c r="M53" s="1">
        <v>0</v>
      </c>
      <c r="N53" s="1"/>
      <c r="O53" s="1"/>
      <c r="P53" s="1"/>
      <c r="Q53" s="1"/>
      <c r="R53" s="1">
        <v>0</v>
      </c>
      <c r="S53" s="1"/>
      <c r="T53" s="1"/>
      <c r="U53" s="1"/>
      <c r="V53" s="1"/>
      <c r="W53" s="1">
        <v>0</v>
      </c>
      <c r="X53" s="1"/>
      <c r="Y53" s="1"/>
      <c r="Z53" s="1"/>
      <c r="AA53" s="1"/>
      <c r="AB53" s="1">
        <v>0</v>
      </c>
      <c r="AC53" s="1"/>
      <c r="AD53" s="1"/>
      <c r="AE53" s="1"/>
      <c r="AF53" s="1"/>
      <c r="AG53" s="1">
        <v>0</v>
      </c>
      <c r="AH53" s="1"/>
      <c r="AI53" s="1"/>
      <c r="AJ53" s="1"/>
      <c r="AK53" s="1"/>
      <c r="AL53" s="1">
        <v>0</v>
      </c>
      <c r="AM53" s="1"/>
      <c r="AN53" s="1"/>
      <c r="AO53" s="1"/>
      <c r="AP53" s="1"/>
      <c r="AQ53" s="1">
        <v>0</v>
      </c>
      <c r="AR53" s="1"/>
      <c r="AS53" s="1"/>
      <c r="AT53" s="1"/>
      <c r="AU53" s="1"/>
      <c r="AV53" s="1">
        <v>0</v>
      </c>
      <c r="AW53" s="1"/>
      <c r="AX53" s="1">
        <v>0</v>
      </c>
      <c r="AY53" s="1">
        <v>0</v>
      </c>
      <c r="AZ53" s="1"/>
      <c r="BA53" s="1">
        <v>0</v>
      </c>
      <c r="BB53" s="1"/>
      <c r="BC53" s="1">
        <v>0</v>
      </c>
      <c r="BD53" s="1">
        <v>0</v>
      </c>
      <c r="BE53" s="1"/>
      <c r="BF53" s="1">
        <v>0</v>
      </c>
      <c r="BG53" s="1"/>
      <c r="BH53" s="1">
        <v>0</v>
      </c>
      <c r="BI53" s="1">
        <v>0</v>
      </c>
      <c r="BJ53" s="1"/>
      <c r="BK53" s="1">
        <v>0</v>
      </c>
      <c r="BL53" s="1">
        <v>0</v>
      </c>
      <c r="BM53" s="1">
        <v>0</v>
      </c>
      <c r="BN53" s="1">
        <v>12</v>
      </c>
    </row>
    <row r="54" spans="1:66">
      <c r="A54" s="1">
        <v>17373308</v>
      </c>
      <c r="B54" s="1" t="s">
        <v>294</v>
      </c>
      <c r="C54" s="1" t="s">
        <v>400</v>
      </c>
      <c r="D54" s="2">
        <v>43890.1125347222</v>
      </c>
      <c r="E54" s="1">
        <v>12</v>
      </c>
      <c r="F54" s="1">
        <v>0</v>
      </c>
      <c r="G54" s="1">
        <v>84.5949</v>
      </c>
      <c r="H54" s="1">
        <v>9</v>
      </c>
      <c r="I54" s="1"/>
      <c r="J54" s="1"/>
      <c r="K54" s="1"/>
      <c r="L54" s="1"/>
      <c r="M54" s="1">
        <v>0</v>
      </c>
      <c r="N54" s="1"/>
      <c r="O54" s="1"/>
      <c r="P54" s="1"/>
      <c r="Q54" s="1"/>
      <c r="R54" s="1">
        <v>0</v>
      </c>
      <c r="S54" s="1"/>
      <c r="T54" s="1"/>
      <c r="U54" s="1"/>
      <c r="V54" s="1">
        <v>0</v>
      </c>
      <c r="W54" s="1">
        <v>0</v>
      </c>
      <c r="X54" s="1"/>
      <c r="Y54" s="1"/>
      <c r="Z54" s="1"/>
      <c r="AA54" s="1">
        <v>81.3304</v>
      </c>
      <c r="AB54" s="1">
        <v>17</v>
      </c>
      <c r="AC54" s="1"/>
      <c r="AD54" s="1"/>
      <c r="AE54" s="1"/>
      <c r="AF54" s="1">
        <v>0</v>
      </c>
      <c r="AG54" s="1">
        <v>0</v>
      </c>
      <c r="AH54" s="2">
        <v>43945.1230555556</v>
      </c>
      <c r="AI54" s="1">
        <v>0</v>
      </c>
      <c r="AJ54" s="1">
        <v>0</v>
      </c>
      <c r="AK54" s="1">
        <v>65</v>
      </c>
      <c r="AL54" s="1">
        <v>13</v>
      </c>
      <c r="AM54" s="2">
        <v>43953.0203125</v>
      </c>
      <c r="AN54" s="1"/>
      <c r="AO54" s="1"/>
      <c r="AP54" s="1">
        <v>0</v>
      </c>
      <c r="AQ54" s="1">
        <v>0</v>
      </c>
      <c r="AR54" s="2">
        <v>43967.7241782407</v>
      </c>
      <c r="AS54" s="1"/>
      <c r="AT54" s="1"/>
      <c r="AU54" s="1">
        <v>25</v>
      </c>
      <c r="AV54" s="1">
        <v>5</v>
      </c>
      <c r="AW54" s="1"/>
      <c r="AX54" s="1">
        <v>0</v>
      </c>
      <c r="AY54" s="1">
        <v>0</v>
      </c>
      <c r="AZ54" s="1">
        <v>20</v>
      </c>
      <c r="BA54" s="1">
        <v>3</v>
      </c>
      <c r="BB54" s="1"/>
      <c r="BC54" s="1">
        <v>0</v>
      </c>
      <c r="BD54" s="1">
        <v>0</v>
      </c>
      <c r="BE54" s="1"/>
      <c r="BF54" s="1">
        <v>0</v>
      </c>
      <c r="BG54" s="1"/>
      <c r="BH54" s="1">
        <v>0</v>
      </c>
      <c r="BI54" s="1">
        <v>0</v>
      </c>
      <c r="BJ54" s="1"/>
      <c r="BK54" s="1">
        <v>0</v>
      </c>
      <c r="BL54" s="1">
        <v>0</v>
      </c>
      <c r="BM54" s="1">
        <v>174.5949</v>
      </c>
      <c r="BN54" s="1">
        <v>8</v>
      </c>
    </row>
    <row r="55" spans="1:66">
      <c r="A55" s="1">
        <v>17373329</v>
      </c>
      <c r="B55" s="1" t="s">
        <v>340</v>
      </c>
      <c r="C55" s="1" t="s">
        <v>398</v>
      </c>
      <c r="D55" s="1"/>
      <c r="E55" s="1"/>
      <c r="F55" s="1"/>
      <c r="G55" s="1"/>
      <c r="H55" s="1">
        <v>0</v>
      </c>
      <c r="I55" s="1"/>
      <c r="J55" s="1"/>
      <c r="K55" s="1"/>
      <c r="L55" s="1"/>
      <c r="M55" s="1">
        <v>0</v>
      </c>
      <c r="N55" s="1"/>
      <c r="O55" s="1"/>
      <c r="P55" s="1"/>
      <c r="Q55" s="1"/>
      <c r="R55" s="1">
        <v>0</v>
      </c>
      <c r="S55" s="1"/>
      <c r="T55" s="1"/>
      <c r="U55" s="1"/>
      <c r="V55" s="1"/>
      <c r="W55" s="1">
        <v>0</v>
      </c>
      <c r="X55" s="1"/>
      <c r="Y55" s="1"/>
      <c r="Z55" s="1"/>
      <c r="AA55" s="1"/>
      <c r="AB55" s="1">
        <v>0</v>
      </c>
      <c r="AC55" s="1"/>
      <c r="AD55" s="1"/>
      <c r="AE55" s="1"/>
      <c r="AF55" s="1"/>
      <c r="AG55" s="1">
        <v>0</v>
      </c>
      <c r="AH55" s="1"/>
      <c r="AI55" s="1"/>
      <c r="AJ55" s="1"/>
      <c r="AK55" s="1"/>
      <c r="AL55" s="1">
        <v>0</v>
      </c>
      <c r="AM55" s="1"/>
      <c r="AN55" s="1"/>
      <c r="AO55" s="1"/>
      <c r="AP55" s="1"/>
      <c r="AQ55" s="1">
        <v>0</v>
      </c>
      <c r="AR55" s="1"/>
      <c r="AS55" s="1"/>
      <c r="AT55" s="1"/>
      <c r="AU55" s="1"/>
      <c r="AV55" s="1">
        <v>0</v>
      </c>
      <c r="AW55" s="1"/>
      <c r="AX55" s="1">
        <v>0</v>
      </c>
      <c r="AY55" s="1">
        <v>0</v>
      </c>
      <c r="AZ55" s="1"/>
      <c r="BA55" s="1">
        <v>0</v>
      </c>
      <c r="BB55" s="1"/>
      <c r="BC55" s="1">
        <v>0</v>
      </c>
      <c r="BD55" s="1">
        <v>0</v>
      </c>
      <c r="BE55" s="1"/>
      <c r="BF55" s="1">
        <v>0</v>
      </c>
      <c r="BG55" s="1"/>
      <c r="BH55" s="1">
        <v>0</v>
      </c>
      <c r="BI55" s="1">
        <v>0</v>
      </c>
      <c r="BJ55" s="1"/>
      <c r="BK55" s="1">
        <v>0</v>
      </c>
      <c r="BL55" s="1">
        <v>0</v>
      </c>
      <c r="BM55" s="1">
        <v>0</v>
      </c>
      <c r="BN55" s="1">
        <v>12</v>
      </c>
    </row>
    <row r="56" spans="1:66">
      <c r="A56" s="1">
        <v>17373371</v>
      </c>
      <c r="B56" s="1" t="s">
        <v>238</v>
      </c>
      <c r="C56" s="1" t="s">
        <v>397</v>
      </c>
      <c r="D56" s="2">
        <v>43888.5428819444</v>
      </c>
      <c r="E56" s="1">
        <v>23</v>
      </c>
      <c r="F56" s="1">
        <v>0</v>
      </c>
      <c r="G56" s="1">
        <v>87.7906</v>
      </c>
      <c r="H56" s="1">
        <v>10</v>
      </c>
      <c r="I56" s="2">
        <v>43895.6408101852</v>
      </c>
      <c r="J56" s="1">
        <v>0</v>
      </c>
      <c r="K56" s="1">
        <v>2</v>
      </c>
      <c r="L56" s="1">
        <v>79</v>
      </c>
      <c r="M56" s="1">
        <v>19</v>
      </c>
      <c r="N56" s="2">
        <v>43902.5332407407</v>
      </c>
      <c r="O56" s="1">
        <v>7</v>
      </c>
      <c r="P56" s="1">
        <v>0</v>
      </c>
      <c r="Q56" s="1">
        <v>91.4009</v>
      </c>
      <c r="R56" s="1">
        <v>20</v>
      </c>
      <c r="S56" s="2">
        <v>43918.5607986111</v>
      </c>
      <c r="T56" s="1">
        <v>0</v>
      </c>
      <c r="U56" s="1">
        <v>0</v>
      </c>
      <c r="V56" s="1">
        <v>92.8663</v>
      </c>
      <c r="W56" s="1">
        <v>10</v>
      </c>
      <c r="X56" s="2">
        <v>43923.7636805556</v>
      </c>
      <c r="Y56" s="1">
        <v>0</v>
      </c>
      <c r="Z56" s="1">
        <v>0</v>
      </c>
      <c r="AA56" s="1">
        <v>91.0303</v>
      </c>
      <c r="AB56" s="1">
        <v>20</v>
      </c>
      <c r="AC56" s="2">
        <v>43931.8823958333</v>
      </c>
      <c r="AD56" s="1">
        <v>3</v>
      </c>
      <c r="AE56" s="1">
        <v>0</v>
      </c>
      <c r="AF56" s="1">
        <v>50.4562</v>
      </c>
      <c r="AG56" s="1">
        <v>11</v>
      </c>
      <c r="AH56" s="2">
        <v>43944.7411689815</v>
      </c>
      <c r="AI56" s="1"/>
      <c r="AJ56" s="1"/>
      <c r="AK56" s="1">
        <v>0</v>
      </c>
      <c r="AL56" s="1">
        <v>0</v>
      </c>
      <c r="AM56" s="2">
        <v>43951.5020717593</v>
      </c>
      <c r="AN56" s="1">
        <v>3</v>
      </c>
      <c r="AO56" s="1">
        <v>0</v>
      </c>
      <c r="AP56" s="1">
        <v>100</v>
      </c>
      <c r="AQ56" s="1">
        <v>20</v>
      </c>
      <c r="AR56" s="2">
        <v>43966.9729976852</v>
      </c>
      <c r="AS56" s="1">
        <v>15</v>
      </c>
      <c r="AT56" s="1">
        <v>0</v>
      </c>
      <c r="AU56" s="1">
        <v>65</v>
      </c>
      <c r="AV56" s="1">
        <v>13</v>
      </c>
      <c r="AW56" s="2">
        <v>43981.6753472222</v>
      </c>
      <c r="AX56" s="1">
        <v>0</v>
      </c>
      <c r="AY56" s="1">
        <v>0</v>
      </c>
      <c r="AZ56" s="1">
        <v>40</v>
      </c>
      <c r="BA56" s="1">
        <v>6</v>
      </c>
      <c r="BB56" s="2">
        <v>43987.4571643519</v>
      </c>
      <c r="BC56" s="1">
        <v>0</v>
      </c>
      <c r="BD56" s="1">
        <v>0</v>
      </c>
      <c r="BE56" s="1">
        <v>93.3333</v>
      </c>
      <c r="BF56" s="1">
        <v>14</v>
      </c>
      <c r="BG56" s="2">
        <v>43995.1308333333</v>
      </c>
      <c r="BH56" s="1">
        <v>0</v>
      </c>
      <c r="BI56" s="1">
        <v>0</v>
      </c>
      <c r="BJ56" s="1">
        <v>80</v>
      </c>
      <c r="BK56" s="1">
        <v>12</v>
      </c>
      <c r="BL56" s="1">
        <v>5</v>
      </c>
      <c r="BM56" s="1">
        <v>870.8776</v>
      </c>
      <c r="BN56" s="1">
        <v>0</v>
      </c>
    </row>
    <row r="57" spans="1:66">
      <c r="A57" s="1">
        <v>17374216</v>
      </c>
      <c r="B57" s="1" t="s">
        <v>80</v>
      </c>
      <c r="C57" s="1" t="s">
        <v>393</v>
      </c>
      <c r="D57" s="2">
        <v>43888.9436458333</v>
      </c>
      <c r="E57" s="1">
        <v>0</v>
      </c>
      <c r="F57" s="1">
        <v>4</v>
      </c>
      <c r="G57" s="1">
        <v>100</v>
      </c>
      <c r="H57" s="1">
        <v>10</v>
      </c>
      <c r="I57" s="2">
        <v>43896.6125462963</v>
      </c>
      <c r="J57" s="1">
        <v>0</v>
      </c>
      <c r="K57" s="1">
        <v>0</v>
      </c>
      <c r="L57" s="1">
        <v>94.3522</v>
      </c>
      <c r="M57" s="1">
        <v>20</v>
      </c>
      <c r="N57" s="2">
        <v>43903.996875</v>
      </c>
      <c r="O57" s="1">
        <v>3</v>
      </c>
      <c r="P57" s="1">
        <v>3</v>
      </c>
      <c r="Q57" s="1">
        <v>99.5238</v>
      </c>
      <c r="R57" s="1">
        <v>20</v>
      </c>
      <c r="S57" s="2">
        <v>43918.0767476852</v>
      </c>
      <c r="T57" s="1">
        <v>0</v>
      </c>
      <c r="U57" s="1">
        <v>0</v>
      </c>
      <c r="V57" s="1">
        <v>95.8371</v>
      </c>
      <c r="W57" s="1">
        <v>10</v>
      </c>
      <c r="X57" s="2">
        <v>43925.0371990741</v>
      </c>
      <c r="Y57" s="1">
        <v>0</v>
      </c>
      <c r="Z57" s="1">
        <v>0</v>
      </c>
      <c r="AA57" s="1">
        <v>98.5811</v>
      </c>
      <c r="AB57" s="1">
        <v>20</v>
      </c>
      <c r="AC57" s="2">
        <v>43932.0308217593</v>
      </c>
      <c r="AD57" s="1">
        <v>0</v>
      </c>
      <c r="AE57" s="1">
        <v>0</v>
      </c>
      <c r="AF57" s="1">
        <v>99.2256</v>
      </c>
      <c r="AG57" s="1">
        <v>20</v>
      </c>
      <c r="AH57" s="2">
        <v>43945.939537037</v>
      </c>
      <c r="AI57" s="1">
        <v>17</v>
      </c>
      <c r="AJ57" s="1">
        <v>10</v>
      </c>
      <c r="AK57" s="1">
        <v>25</v>
      </c>
      <c r="AL57" s="1">
        <v>5</v>
      </c>
      <c r="AM57" s="2">
        <v>43952.7477314815</v>
      </c>
      <c r="AN57" s="1">
        <v>3</v>
      </c>
      <c r="AO57" s="1">
        <v>4</v>
      </c>
      <c r="AP57" s="1">
        <v>95</v>
      </c>
      <c r="AQ57" s="1">
        <v>19</v>
      </c>
      <c r="AR57" s="2">
        <v>43967.4405671296</v>
      </c>
      <c r="AS57" s="1">
        <v>4</v>
      </c>
      <c r="AT57" s="1">
        <v>0</v>
      </c>
      <c r="AU57" s="1">
        <v>100</v>
      </c>
      <c r="AV57" s="1">
        <v>20</v>
      </c>
      <c r="AW57" s="2">
        <v>43980.6966898148</v>
      </c>
      <c r="AX57" s="1">
        <v>0</v>
      </c>
      <c r="AY57" s="1">
        <v>0</v>
      </c>
      <c r="AZ57" s="1">
        <v>93.3333</v>
      </c>
      <c r="BA57" s="1">
        <v>14</v>
      </c>
      <c r="BB57" s="2">
        <v>43990.0768402778</v>
      </c>
      <c r="BC57" s="1">
        <v>0</v>
      </c>
      <c r="BD57" s="1">
        <v>0</v>
      </c>
      <c r="BE57" s="1">
        <v>100</v>
      </c>
      <c r="BF57" s="1">
        <v>15</v>
      </c>
      <c r="BG57" s="2">
        <v>43994.6168287037</v>
      </c>
      <c r="BH57" s="1">
        <v>0</v>
      </c>
      <c r="BI57" s="1">
        <v>0</v>
      </c>
      <c r="BJ57" s="1">
        <v>100</v>
      </c>
      <c r="BK57" s="1">
        <v>15</v>
      </c>
      <c r="BL57" s="1">
        <v>9</v>
      </c>
      <c r="BM57" s="1">
        <v>1100.8531</v>
      </c>
      <c r="BN57" s="1">
        <v>0</v>
      </c>
    </row>
    <row r="58" spans="1:66">
      <c r="A58" s="1">
        <v>17374473</v>
      </c>
      <c r="B58" s="1" t="s">
        <v>183</v>
      </c>
      <c r="C58" s="1" t="s">
        <v>397</v>
      </c>
      <c r="D58" s="2">
        <v>43889.3641203704</v>
      </c>
      <c r="E58" s="1">
        <v>0</v>
      </c>
      <c r="F58" s="1">
        <v>0</v>
      </c>
      <c r="G58" s="1">
        <v>100</v>
      </c>
      <c r="H58" s="1">
        <v>10</v>
      </c>
      <c r="I58" s="2">
        <v>43895.5377314815</v>
      </c>
      <c r="J58" s="1">
        <v>8</v>
      </c>
      <c r="K58" s="1">
        <v>1</v>
      </c>
      <c r="L58" s="1">
        <v>94.2427</v>
      </c>
      <c r="M58" s="1">
        <v>20</v>
      </c>
      <c r="N58" s="2">
        <v>43904.4540972222</v>
      </c>
      <c r="O58" s="1">
        <v>0</v>
      </c>
      <c r="P58" s="1">
        <v>0</v>
      </c>
      <c r="Q58" s="1">
        <v>100</v>
      </c>
      <c r="R58" s="1">
        <v>20</v>
      </c>
      <c r="S58" s="2">
        <v>43916.7540393519</v>
      </c>
      <c r="T58" s="1">
        <v>0</v>
      </c>
      <c r="U58" s="1">
        <v>0</v>
      </c>
      <c r="V58" s="1">
        <v>96.9976</v>
      </c>
      <c r="W58" s="1">
        <v>10</v>
      </c>
      <c r="X58" s="2">
        <v>43923.5002314815</v>
      </c>
      <c r="Y58" s="1">
        <v>0</v>
      </c>
      <c r="Z58" s="1">
        <v>0</v>
      </c>
      <c r="AA58" s="1">
        <v>48.1755</v>
      </c>
      <c r="AB58" s="1">
        <v>10</v>
      </c>
      <c r="AC58" s="2">
        <v>43931.4810648148</v>
      </c>
      <c r="AD58" s="1">
        <v>0</v>
      </c>
      <c r="AE58" s="1">
        <v>2</v>
      </c>
      <c r="AF58" s="1">
        <v>99.6743</v>
      </c>
      <c r="AG58" s="1">
        <v>20</v>
      </c>
      <c r="AH58" s="2">
        <v>43945.9536342593</v>
      </c>
      <c r="AI58" s="1"/>
      <c r="AJ58" s="1"/>
      <c r="AK58" s="1">
        <v>0</v>
      </c>
      <c r="AL58" s="1">
        <v>0</v>
      </c>
      <c r="AM58" s="2">
        <v>43952.7171990741</v>
      </c>
      <c r="AN58" s="1"/>
      <c r="AO58" s="1"/>
      <c r="AP58" s="1">
        <v>10</v>
      </c>
      <c r="AQ58" s="1">
        <v>2</v>
      </c>
      <c r="AR58" s="2">
        <v>43965.7267939815</v>
      </c>
      <c r="AS58" s="1">
        <v>11</v>
      </c>
      <c r="AT58" s="1">
        <v>0</v>
      </c>
      <c r="AU58" s="1">
        <v>75</v>
      </c>
      <c r="AV58" s="1">
        <v>15</v>
      </c>
      <c r="AW58" s="2">
        <v>43980.4666435185</v>
      </c>
      <c r="AX58" s="1">
        <v>0</v>
      </c>
      <c r="AY58" s="1">
        <v>0</v>
      </c>
      <c r="AZ58" s="1">
        <v>93.3333</v>
      </c>
      <c r="BA58" s="1">
        <v>14</v>
      </c>
      <c r="BB58" s="2">
        <v>43990.5802777778</v>
      </c>
      <c r="BC58" s="1">
        <v>0</v>
      </c>
      <c r="BD58" s="1">
        <v>0</v>
      </c>
      <c r="BE58" s="1">
        <v>93.3333</v>
      </c>
      <c r="BF58" s="1">
        <v>14</v>
      </c>
      <c r="BG58" s="2">
        <v>43995.4860300926</v>
      </c>
      <c r="BH58" s="1">
        <v>0</v>
      </c>
      <c r="BI58" s="1">
        <v>0</v>
      </c>
      <c r="BJ58" s="1">
        <v>93.3333</v>
      </c>
      <c r="BK58" s="1">
        <v>14</v>
      </c>
      <c r="BL58" s="1">
        <v>5</v>
      </c>
      <c r="BM58" s="1">
        <v>904.09</v>
      </c>
      <c r="BN58" s="1">
        <v>0</v>
      </c>
    </row>
    <row r="59" spans="1:66">
      <c r="A59" s="1">
        <v>17375205</v>
      </c>
      <c r="B59" s="1" t="s">
        <v>90</v>
      </c>
      <c r="C59" s="1" t="s">
        <v>393</v>
      </c>
      <c r="D59" s="2">
        <v>43888.5039467593</v>
      </c>
      <c r="E59" s="1">
        <v>0</v>
      </c>
      <c r="F59" s="1">
        <v>1</v>
      </c>
      <c r="G59" s="1">
        <v>100</v>
      </c>
      <c r="H59" s="1">
        <v>10</v>
      </c>
      <c r="I59" s="2">
        <v>43897.5287731482</v>
      </c>
      <c r="J59" s="1">
        <v>0</v>
      </c>
      <c r="K59" s="1">
        <v>0</v>
      </c>
      <c r="L59" s="1">
        <v>94.2427</v>
      </c>
      <c r="M59" s="1">
        <v>20</v>
      </c>
      <c r="N59" s="2">
        <v>43904.643599537</v>
      </c>
      <c r="O59" s="1">
        <v>5</v>
      </c>
      <c r="P59" s="1">
        <v>9</v>
      </c>
      <c r="Q59" s="1">
        <v>88.9464</v>
      </c>
      <c r="R59" s="1">
        <v>18</v>
      </c>
      <c r="S59" s="2">
        <v>43918.5353703704</v>
      </c>
      <c r="T59" s="1">
        <v>0</v>
      </c>
      <c r="U59" s="1">
        <v>0</v>
      </c>
      <c r="V59" s="1">
        <v>91.3933</v>
      </c>
      <c r="W59" s="1">
        <v>10</v>
      </c>
      <c r="X59" s="2">
        <v>43924.9047685185</v>
      </c>
      <c r="Y59" s="1">
        <v>0</v>
      </c>
      <c r="Z59" s="1">
        <v>4</v>
      </c>
      <c r="AA59" s="1">
        <v>63.4928</v>
      </c>
      <c r="AB59" s="1">
        <v>13</v>
      </c>
      <c r="AC59" s="2">
        <v>43932.6015625</v>
      </c>
      <c r="AD59" s="1">
        <v>1</v>
      </c>
      <c r="AE59" s="1">
        <v>0</v>
      </c>
      <c r="AF59" s="1">
        <v>99.5871</v>
      </c>
      <c r="AG59" s="1">
        <v>20</v>
      </c>
      <c r="AH59" s="2">
        <v>43945.675</v>
      </c>
      <c r="AI59" s="1">
        <v>0</v>
      </c>
      <c r="AJ59" s="1">
        <v>0</v>
      </c>
      <c r="AK59" s="1">
        <v>100</v>
      </c>
      <c r="AL59" s="1">
        <v>20</v>
      </c>
      <c r="AM59" s="2">
        <v>43951.5068055556</v>
      </c>
      <c r="AN59" s="1">
        <v>12</v>
      </c>
      <c r="AO59" s="1">
        <v>0</v>
      </c>
      <c r="AP59" s="1">
        <v>95</v>
      </c>
      <c r="AQ59" s="1">
        <v>19</v>
      </c>
      <c r="AR59" s="2">
        <v>43966.6328472222</v>
      </c>
      <c r="AS59" s="1">
        <v>9</v>
      </c>
      <c r="AT59" s="1">
        <v>4</v>
      </c>
      <c r="AU59" s="1">
        <v>60</v>
      </c>
      <c r="AV59" s="1">
        <v>12</v>
      </c>
      <c r="AW59" s="2">
        <v>43980.6919212963</v>
      </c>
      <c r="AX59" s="1">
        <v>0</v>
      </c>
      <c r="AY59" s="1">
        <v>0</v>
      </c>
      <c r="AZ59" s="1">
        <v>93.3333</v>
      </c>
      <c r="BA59" s="1">
        <v>14</v>
      </c>
      <c r="BB59" s="2">
        <v>43989.0119560185</v>
      </c>
      <c r="BC59" s="1">
        <v>0</v>
      </c>
      <c r="BD59" s="1">
        <v>0</v>
      </c>
      <c r="BE59" s="1">
        <v>93.3333</v>
      </c>
      <c r="BF59" s="1">
        <v>14</v>
      </c>
      <c r="BG59" s="2">
        <v>43993.9405208333</v>
      </c>
      <c r="BH59" s="1">
        <v>0</v>
      </c>
      <c r="BI59" s="1">
        <v>0</v>
      </c>
      <c r="BJ59" s="1">
        <v>93.3333</v>
      </c>
      <c r="BK59" s="1">
        <v>14</v>
      </c>
      <c r="BL59" s="1">
        <v>5</v>
      </c>
      <c r="BM59" s="1">
        <v>1072.6622</v>
      </c>
      <c r="BN59" s="1">
        <v>0</v>
      </c>
    </row>
    <row r="60" spans="1:66">
      <c r="A60" s="1">
        <v>17377017</v>
      </c>
      <c r="B60" s="1" t="s">
        <v>85</v>
      </c>
      <c r="C60" s="1" t="s">
        <v>398</v>
      </c>
      <c r="D60" s="2">
        <v>43888.530787037</v>
      </c>
      <c r="E60" s="1">
        <v>0</v>
      </c>
      <c r="F60" s="1">
        <v>5</v>
      </c>
      <c r="G60" s="1">
        <v>100</v>
      </c>
      <c r="H60" s="1">
        <v>10</v>
      </c>
      <c r="I60" s="2">
        <v>43895.5140740741</v>
      </c>
      <c r="J60" s="1">
        <v>0</v>
      </c>
      <c r="K60" s="1">
        <v>0</v>
      </c>
      <c r="L60" s="1">
        <v>93.091</v>
      </c>
      <c r="M60" s="1">
        <v>19</v>
      </c>
      <c r="N60" s="2">
        <v>43903.4866087963</v>
      </c>
      <c r="O60" s="1">
        <v>7</v>
      </c>
      <c r="P60" s="1">
        <v>65</v>
      </c>
      <c r="Q60" s="1">
        <v>75</v>
      </c>
      <c r="R60" s="1">
        <v>15</v>
      </c>
      <c r="S60" s="2">
        <v>43918.7750694444</v>
      </c>
      <c r="T60" s="1">
        <v>2</v>
      </c>
      <c r="U60" s="1">
        <v>0</v>
      </c>
      <c r="V60" s="1">
        <v>94.5301</v>
      </c>
      <c r="W60" s="1">
        <v>10</v>
      </c>
      <c r="X60" s="2">
        <v>43925.784224537</v>
      </c>
      <c r="Y60" s="1">
        <v>0</v>
      </c>
      <c r="Z60" s="1">
        <v>0</v>
      </c>
      <c r="AA60" s="1">
        <v>96.8742</v>
      </c>
      <c r="AB60" s="1">
        <v>20</v>
      </c>
      <c r="AC60" s="2">
        <v>43932.7911226852</v>
      </c>
      <c r="AD60" s="1">
        <v>0</v>
      </c>
      <c r="AE60" s="1">
        <v>0</v>
      </c>
      <c r="AF60" s="1">
        <v>94.0896</v>
      </c>
      <c r="AG60" s="1">
        <v>20</v>
      </c>
      <c r="AH60" s="2">
        <v>43946.768912037</v>
      </c>
      <c r="AI60" s="1">
        <v>0</v>
      </c>
      <c r="AJ60" s="1">
        <v>2</v>
      </c>
      <c r="AK60" s="1">
        <v>85</v>
      </c>
      <c r="AL60" s="1">
        <v>17</v>
      </c>
      <c r="AM60" s="2">
        <v>43953.7879166667</v>
      </c>
      <c r="AN60" s="1">
        <v>2</v>
      </c>
      <c r="AO60" s="1">
        <v>0</v>
      </c>
      <c r="AP60" s="1">
        <v>65</v>
      </c>
      <c r="AQ60" s="1">
        <v>13</v>
      </c>
      <c r="AR60" s="2">
        <v>43967.767349537</v>
      </c>
      <c r="AS60" s="1">
        <v>0</v>
      </c>
      <c r="AT60" s="1">
        <v>0</v>
      </c>
      <c r="AU60" s="1">
        <v>90</v>
      </c>
      <c r="AV60" s="1">
        <v>18</v>
      </c>
      <c r="AW60" s="2">
        <v>43981.7553819444</v>
      </c>
      <c r="AX60" s="1">
        <v>0</v>
      </c>
      <c r="AY60" s="1">
        <v>0</v>
      </c>
      <c r="AZ60" s="1">
        <v>100</v>
      </c>
      <c r="BA60" s="1">
        <v>15</v>
      </c>
      <c r="BB60" s="2">
        <v>43990.7661574074</v>
      </c>
      <c r="BC60" s="1">
        <v>0</v>
      </c>
      <c r="BD60" s="1">
        <v>0</v>
      </c>
      <c r="BE60" s="1">
        <v>100</v>
      </c>
      <c r="BF60" s="1">
        <v>15</v>
      </c>
      <c r="BG60" s="2">
        <v>43994.6010648148</v>
      </c>
      <c r="BH60" s="1">
        <v>0</v>
      </c>
      <c r="BI60" s="1">
        <v>0</v>
      </c>
      <c r="BJ60" s="1">
        <v>100</v>
      </c>
      <c r="BK60" s="1">
        <v>15</v>
      </c>
      <c r="BL60" s="1">
        <v>7</v>
      </c>
      <c r="BM60" s="1">
        <v>1093.5849</v>
      </c>
      <c r="BN60" s="1">
        <v>0</v>
      </c>
    </row>
    <row r="61" spans="1:66">
      <c r="A61" s="1">
        <v>17377280</v>
      </c>
      <c r="B61" s="1" t="s">
        <v>52</v>
      </c>
      <c r="C61" s="1" t="s">
        <v>392</v>
      </c>
      <c r="D61" s="2">
        <v>43888.8594560185</v>
      </c>
      <c r="E61" s="1">
        <v>0</v>
      </c>
      <c r="F61" s="1">
        <v>0</v>
      </c>
      <c r="G61" s="1">
        <v>100</v>
      </c>
      <c r="H61" s="1">
        <v>10</v>
      </c>
      <c r="I61" s="2">
        <v>43895.7692708333</v>
      </c>
      <c r="J61" s="1">
        <v>19</v>
      </c>
      <c r="K61" s="1">
        <v>0</v>
      </c>
      <c r="L61" s="1">
        <v>88.2278</v>
      </c>
      <c r="M61" s="1">
        <v>18</v>
      </c>
      <c r="N61" s="2">
        <v>43903.6389467593</v>
      </c>
      <c r="O61" s="1">
        <v>14</v>
      </c>
      <c r="P61" s="1">
        <v>7</v>
      </c>
      <c r="Q61" s="1">
        <v>91.059</v>
      </c>
      <c r="R61" s="1">
        <v>19</v>
      </c>
      <c r="S61" s="2">
        <v>43917.5652893518</v>
      </c>
      <c r="T61" s="1">
        <v>0</v>
      </c>
      <c r="U61" s="1">
        <v>0</v>
      </c>
      <c r="V61" s="1">
        <v>96.6994</v>
      </c>
      <c r="W61" s="1">
        <v>10</v>
      </c>
      <c r="X61" s="2">
        <v>43924.6257407407</v>
      </c>
      <c r="Y61" s="1">
        <v>0</v>
      </c>
      <c r="Z61" s="1">
        <v>1</v>
      </c>
      <c r="AA61" s="1">
        <v>98.1841</v>
      </c>
      <c r="AB61" s="1">
        <v>20</v>
      </c>
      <c r="AC61" s="2">
        <v>43931.7048726852</v>
      </c>
      <c r="AD61" s="1">
        <v>0</v>
      </c>
      <c r="AE61" s="1">
        <v>0</v>
      </c>
      <c r="AF61" s="1">
        <v>99.757</v>
      </c>
      <c r="AG61" s="1">
        <v>20</v>
      </c>
      <c r="AH61" s="2">
        <v>43944.8898842593</v>
      </c>
      <c r="AI61" s="1">
        <v>20</v>
      </c>
      <c r="AJ61" s="1">
        <v>16</v>
      </c>
      <c r="AK61" s="1">
        <v>45</v>
      </c>
      <c r="AL61" s="1">
        <v>9</v>
      </c>
      <c r="AM61" s="2">
        <v>43952.5480902778</v>
      </c>
      <c r="AN61" s="1">
        <v>0</v>
      </c>
      <c r="AO61" s="1">
        <v>2</v>
      </c>
      <c r="AP61" s="1">
        <v>100</v>
      </c>
      <c r="AQ61" s="1">
        <v>20</v>
      </c>
      <c r="AR61" s="2">
        <v>43966.9250231481</v>
      </c>
      <c r="AS61" s="1">
        <v>0</v>
      </c>
      <c r="AT61" s="1">
        <v>6</v>
      </c>
      <c r="AU61" s="1">
        <v>85</v>
      </c>
      <c r="AV61" s="1">
        <v>17</v>
      </c>
      <c r="AW61" s="2">
        <v>43980.9178356481</v>
      </c>
      <c r="AX61" s="1">
        <v>0</v>
      </c>
      <c r="AY61" s="1">
        <v>0</v>
      </c>
      <c r="AZ61" s="1">
        <v>100</v>
      </c>
      <c r="BA61" s="1">
        <v>15</v>
      </c>
      <c r="BB61" s="2">
        <v>43987.6215972222</v>
      </c>
      <c r="BC61" s="1">
        <v>0</v>
      </c>
      <c r="BD61" s="1">
        <v>0</v>
      </c>
      <c r="BE61" s="1">
        <v>100</v>
      </c>
      <c r="BF61" s="1">
        <v>15</v>
      </c>
      <c r="BG61" s="2">
        <v>43994.9673726852</v>
      </c>
      <c r="BH61" s="1">
        <v>0</v>
      </c>
      <c r="BI61" s="1">
        <v>0</v>
      </c>
      <c r="BJ61" s="1">
        <v>100</v>
      </c>
      <c r="BK61" s="1">
        <v>15</v>
      </c>
      <c r="BL61" s="1">
        <v>8</v>
      </c>
      <c r="BM61" s="1">
        <v>1103.92729999999</v>
      </c>
      <c r="BN61" s="1">
        <v>0</v>
      </c>
    </row>
    <row r="62" spans="1:66">
      <c r="A62" s="1">
        <v>17377372</v>
      </c>
      <c r="B62" s="1" t="s">
        <v>168</v>
      </c>
      <c r="C62" s="1" t="s">
        <v>393</v>
      </c>
      <c r="D62" s="2">
        <v>43888.5060532407</v>
      </c>
      <c r="E62" s="1">
        <v>0</v>
      </c>
      <c r="F62" s="1">
        <v>22</v>
      </c>
      <c r="G62" s="1">
        <v>100</v>
      </c>
      <c r="H62" s="1">
        <v>10</v>
      </c>
      <c r="I62" s="2">
        <v>43895.8431481481</v>
      </c>
      <c r="J62" s="1">
        <v>0</v>
      </c>
      <c r="K62" s="1">
        <v>0</v>
      </c>
      <c r="L62" s="1">
        <v>94.2427</v>
      </c>
      <c r="M62" s="1">
        <v>20</v>
      </c>
      <c r="N62" s="2">
        <v>43903.9017476852</v>
      </c>
      <c r="O62" s="1">
        <v>4</v>
      </c>
      <c r="P62" s="1">
        <v>25</v>
      </c>
      <c r="Q62" s="1">
        <v>95</v>
      </c>
      <c r="R62" s="1">
        <v>19</v>
      </c>
      <c r="S62" s="2">
        <v>43917.7000347222</v>
      </c>
      <c r="T62" s="1">
        <v>0</v>
      </c>
      <c r="U62" s="1">
        <v>0</v>
      </c>
      <c r="V62" s="1">
        <v>94.3141</v>
      </c>
      <c r="W62" s="1">
        <v>10</v>
      </c>
      <c r="X62" s="2">
        <v>43924.1342476852</v>
      </c>
      <c r="Y62" s="1">
        <v>0</v>
      </c>
      <c r="Z62" s="1">
        <v>0</v>
      </c>
      <c r="AA62" s="1">
        <v>90.1529999999999</v>
      </c>
      <c r="AB62" s="1">
        <v>19</v>
      </c>
      <c r="AC62" s="2">
        <v>43931.8855208333</v>
      </c>
      <c r="AD62" s="1">
        <v>1</v>
      </c>
      <c r="AE62" s="1">
        <v>12</v>
      </c>
      <c r="AF62" s="1">
        <v>81.3507</v>
      </c>
      <c r="AG62" s="1">
        <v>20</v>
      </c>
      <c r="AH62" s="2">
        <v>43944.9403125</v>
      </c>
      <c r="AI62" s="1">
        <v>26</v>
      </c>
      <c r="AJ62" s="1">
        <v>0</v>
      </c>
      <c r="AK62" s="1">
        <v>45</v>
      </c>
      <c r="AL62" s="1">
        <v>9</v>
      </c>
      <c r="AM62" s="2">
        <v>43952.5249421296</v>
      </c>
      <c r="AN62" s="1">
        <v>12</v>
      </c>
      <c r="AO62" s="1">
        <v>0</v>
      </c>
      <c r="AP62" s="1">
        <v>85</v>
      </c>
      <c r="AQ62" s="1">
        <v>17</v>
      </c>
      <c r="AR62" s="2">
        <v>43967.4233333333</v>
      </c>
      <c r="AS62" s="1"/>
      <c r="AT62" s="1"/>
      <c r="AU62" s="1">
        <v>25</v>
      </c>
      <c r="AV62" s="1">
        <v>5</v>
      </c>
      <c r="AW62" s="2">
        <v>43981.5155439815</v>
      </c>
      <c r="AX62" s="1">
        <v>0</v>
      </c>
      <c r="AY62" s="1">
        <v>0</v>
      </c>
      <c r="AZ62" s="1">
        <v>93.3333</v>
      </c>
      <c r="BA62" s="1">
        <v>14</v>
      </c>
      <c r="BB62" s="2">
        <v>43987.6138657407</v>
      </c>
      <c r="BC62" s="1">
        <v>0</v>
      </c>
      <c r="BD62" s="1">
        <v>0</v>
      </c>
      <c r="BE62" s="1">
        <v>100</v>
      </c>
      <c r="BF62" s="1">
        <v>15</v>
      </c>
      <c r="BG62" s="2">
        <v>43995.6144560185</v>
      </c>
      <c r="BH62" s="1">
        <v>0</v>
      </c>
      <c r="BI62" s="1">
        <v>0</v>
      </c>
      <c r="BJ62" s="1">
        <v>86.6667</v>
      </c>
      <c r="BK62" s="1">
        <v>13</v>
      </c>
      <c r="BL62" s="1">
        <v>5</v>
      </c>
      <c r="BM62" s="1">
        <v>990.060499999999</v>
      </c>
      <c r="BN62" s="1">
        <v>0</v>
      </c>
    </row>
    <row r="63" spans="1:66">
      <c r="A63" s="1">
        <v>17377376</v>
      </c>
      <c r="B63" s="1" t="s">
        <v>193</v>
      </c>
      <c r="C63" s="1" t="s">
        <v>392</v>
      </c>
      <c r="D63" s="2">
        <v>43889.7771759259</v>
      </c>
      <c r="E63" s="1">
        <v>0</v>
      </c>
      <c r="F63" s="1">
        <v>0</v>
      </c>
      <c r="G63" s="1">
        <v>100</v>
      </c>
      <c r="H63" s="1">
        <v>10</v>
      </c>
      <c r="I63" s="2">
        <v>43896.7685763889</v>
      </c>
      <c r="J63" s="1">
        <v>0</v>
      </c>
      <c r="K63" s="1">
        <v>0</v>
      </c>
      <c r="L63" s="1">
        <v>93.9533</v>
      </c>
      <c r="M63" s="1">
        <v>20</v>
      </c>
      <c r="N63" s="2">
        <v>43903.9078125</v>
      </c>
      <c r="O63" s="1">
        <v>20</v>
      </c>
      <c r="P63" s="1">
        <v>9</v>
      </c>
      <c r="Q63" s="1">
        <v>72.5584</v>
      </c>
      <c r="R63" s="1">
        <v>15</v>
      </c>
      <c r="S63" s="2">
        <v>43917.7846759259</v>
      </c>
      <c r="T63" s="1">
        <v>0</v>
      </c>
      <c r="U63" s="1">
        <v>3</v>
      </c>
      <c r="V63" s="1">
        <v>90.5212</v>
      </c>
      <c r="W63" s="1">
        <v>10</v>
      </c>
      <c r="X63" s="2">
        <v>43924.8156134259</v>
      </c>
      <c r="Y63" s="1">
        <v>0</v>
      </c>
      <c r="Z63" s="1">
        <v>0</v>
      </c>
      <c r="AA63" s="1">
        <v>89.8308</v>
      </c>
      <c r="AB63" s="1">
        <v>20</v>
      </c>
      <c r="AC63" s="2">
        <v>43931.8390046296</v>
      </c>
      <c r="AD63" s="1">
        <v>6</v>
      </c>
      <c r="AE63" s="1">
        <v>13</v>
      </c>
      <c r="AF63" s="1">
        <v>98.3696</v>
      </c>
      <c r="AG63" s="1">
        <v>20</v>
      </c>
      <c r="AH63" s="2">
        <v>43945.588900463</v>
      </c>
      <c r="AI63" s="1">
        <v>11</v>
      </c>
      <c r="AJ63" s="1">
        <v>103</v>
      </c>
      <c r="AK63" s="1">
        <v>45</v>
      </c>
      <c r="AL63" s="1">
        <v>9</v>
      </c>
      <c r="AM63" s="2">
        <v>43952.7365162037</v>
      </c>
      <c r="AN63" s="1">
        <v>0</v>
      </c>
      <c r="AO63" s="1">
        <v>0</v>
      </c>
      <c r="AP63" s="1">
        <v>20</v>
      </c>
      <c r="AQ63" s="1">
        <v>4</v>
      </c>
      <c r="AR63" s="2">
        <v>43967.4791898148</v>
      </c>
      <c r="AS63" s="1">
        <v>7</v>
      </c>
      <c r="AT63" s="1">
        <v>0</v>
      </c>
      <c r="AU63" s="1">
        <v>70</v>
      </c>
      <c r="AV63" s="1">
        <v>14</v>
      </c>
      <c r="AW63" s="2">
        <v>43980.5168287037</v>
      </c>
      <c r="AX63" s="1">
        <v>0</v>
      </c>
      <c r="AY63" s="1">
        <v>0</v>
      </c>
      <c r="AZ63" s="1">
        <v>93.3333</v>
      </c>
      <c r="BA63" s="1">
        <v>14</v>
      </c>
      <c r="BB63" s="2">
        <v>43989.6117013889</v>
      </c>
      <c r="BC63" s="1">
        <v>0</v>
      </c>
      <c r="BD63" s="1">
        <v>0</v>
      </c>
      <c r="BE63" s="1">
        <v>100</v>
      </c>
      <c r="BF63" s="1">
        <v>15</v>
      </c>
      <c r="BG63" s="2">
        <v>43995.4480208333</v>
      </c>
      <c r="BH63" s="1">
        <v>0</v>
      </c>
      <c r="BI63" s="1">
        <v>0</v>
      </c>
      <c r="BJ63" s="1">
        <v>93.3333</v>
      </c>
      <c r="BK63" s="1">
        <v>14</v>
      </c>
      <c r="BL63" s="1">
        <v>6</v>
      </c>
      <c r="BM63" s="1">
        <v>966.8999</v>
      </c>
      <c r="BN63" s="1">
        <v>0</v>
      </c>
    </row>
    <row r="64" spans="1:66">
      <c r="A64" s="1">
        <v>17377416</v>
      </c>
      <c r="B64" s="1" t="s">
        <v>37</v>
      </c>
      <c r="C64" s="1" t="s">
        <v>393</v>
      </c>
      <c r="D64" s="2">
        <v>43888.5535069444</v>
      </c>
      <c r="E64" s="1">
        <v>0</v>
      </c>
      <c r="F64" s="1">
        <v>2</v>
      </c>
      <c r="G64" s="1">
        <v>100</v>
      </c>
      <c r="H64" s="1">
        <v>10</v>
      </c>
      <c r="I64" s="2">
        <v>43897.7584143519</v>
      </c>
      <c r="J64" s="1">
        <v>0</v>
      </c>
      <c r="K64" s="1">
        <v>4</v>
      </c>
      <c r="L64" s="1">
        <v>97.3082</v>
      </c>
      <c r="M64" s="1">
        <v>20</v>
      </c>
      <c r="N64" s="2">
        <v>43904.5567013889</v>
      </c>
      <c r="O64" s="1">
        <v>1</v>
      </c>
      <c r="P64" s="1">
        <v>35</v>
      </c>
      <c r="Q64" s="1">
        <v>74.5608</v>
      </c>
      <c r="R64" s="1">
        <v>15</v>
      </c>
      <c r="S64" s="2">
        <v>43918.0304050926</v>
      </c>
      <c r="T64" s="1">
        <v>2</v>
      </c>
      <c r="U64" s="1">
        <v>0</v>
      </c>
      <c r="V64" s="1">
        <v>94.0693</v>
      </c>
      <c r="W64" s="1">
        <v>10</v>
      </c>
      <c r="X64" s="2">
        <v>43923.8336342593</v>
      </c>
      <c r="Y64" s="1">
        <v>0</v>
      </c>
      <c r="Z64" s="1">
        <v>0</v>
      </c>
      <c r="AA64" s="1">
        <v>97.9281</v>
      </c>
      <c r="AB64" s="1">
        <v>20</v>
      </c>
      <c r="AC64" s="2">
        <v>43931.6851388889</v>
      </c>
      <c r="AD64" s="1">
        <v>0</v>
      </c>
      <c r="AE64" s="1">
        <v>0</v>
      </c>
      <c r="AF64" s="1">
        <v>92.8135</v>
      </c>
      <c r="AG64" s="1">
        <v>20</v>
      </c>
      <c r="AH64" s="2">
        <v>43945.5407175926</v>
      </c>
      <c r="AI64" s="1">
        <v>0</v>
      </c>
      <c r="AJ64" s="1">
        <v>0</v>
      </c>
      <c r="AK64" s="1">
        <v>100</v>
      </c>
      <c r="AL64" s="1">
        <v>20</v>
      </c>
      <c r="AM64" s="2">
        <v>43951.5265856481</v>
      </c>
      <c r="AN64" s="1">
        <v>0</v>
      </c>
      <c r="AO64" s="1">
        <v>0</v>
      </c>
      <c r="AP64" s="1">
        <v>100</v>
      </c>
      <c r="AQ64" s="1">
        <v>20</v>
      </c>
      <c r="AR64" s="2">
        <v>43966.6697337963</v>
      </c>
      <c r="AS64" s="1">
        <v>0</v>
      </c>
      <c r="AT64" s="1">
        <v>0</v>
      </c>
      <c r="AU64" s="1">
        <v>100</v>
      </c>
      <c r="AV64" s="1">
        <v>20</v>
      </c>
      <c r="AW64" s="2">
        <v>43979.8752893519</v>
      </c>
      <c r="AX64" s="1">
        <v>0</v>
      </c>
      <c r="AY64" s="1">
        <v>0</v>
      </c>
      <c r="AZ64" s="1">
        <v>100</v>
      </c>
      <c r="BA64" s="1">
        <v>15</v>
      </c>
      <c r="BB64" s="2">
        <v>43990.4749768519</v>
      </c>
      <c r="BC64" s="1">
        <v>0</v>
      </c>
      <c r="BD64" s="1">
        <v>0</v>
      </c>
      <c r="BE64" s="1">
        <v>100</v>
      </c>
      <c r="BF64" s="1">
        <v>15</v>
      </c>
      <c r="BG64" s="2">
        <v>43994.7030787037</v>
      </c>
      <c r="BH64" s="1">
        <v>0</v>
      </c>
      <c r="BI64" s="1">
        <v>0</v>
      </c>
      <c r="BJ64" s="1">
        <v>100</v>
      </c>
      <c r="BK64" s="1">
        <v>15</v>
      </c>
      <c r="BL64" s="1">
        <v>11</v>
      </c>
      <c r="BM64" s="1">
        <v>1156.6799</v>
      </c>
      <c r="BN64" s="1">
        <v>0</v>
      </c>
    </row>
    <row r="65" spans="1:66">
      <c r="A65" s="1">
        <v>18182609</v>
      </c>
      <c r="B65" s="1"/>
      <c r="C65" s="1"/>
      <c r="D65" s="1"/>
      <c r="E65" s="1"/>
      <c r="F65" s="1"/>
      <c r="G65" s="1">
        <v>16.1725</v>
      </c>
      <c r="H65" s="1">
        <v>2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>
        <v>0</v>
      </c>
      <c r="BM65" s="1">
        <v>0</v>
      </c>
      <c r="BN65" s="1">
        <v>12</v>
      </c>
    </row>
    <row r="66" spans="1:66">
      <c r="A66" s="1">
        <v>18182648</v>
      </c>
      <c r="B66" s="1" t="s">
        <v>243</v>
      </c>
      <c r="C66" s="1" t="s">
        <v>392</v>
      </c>
      <c r="D66" s="2">
        <v>43889.9341550926</v>
      </c>
      <c r="E66" s="1">
        <v>13</v>
      </c>
      <c r="F66" s="1">
        <v>1</v>
      </c>
      <c r="G66" s="1">
        <v>90.1191</v>
      </c>
      <c r="H66" s="1">
        <v>10</v>
      </c>
      <c r="I66" s="2">
        <v>43897.4348148148</v>
      </c>
      <c r="J66" s="1">
        <v>9</v>
      </c>
      <c r="K66" s="1">
        <v>0</v>
      </c>
      <c r="L66" s="1">
        <v>89.2427</v>
      </c>
      <c r="M66" s="1">
        <v>19</v>
      </c>
      <c r="N66" s="1"/>
      <c r="O66" s="1"/>
      <c r="P66" s="1"/>
      <c r="Q66" s="1"/>
      <c r="R66" s="1">
        <v>0</v>
      </c>
      <c r="S66" s="2">
        <v>43917.5629398148</v>
      </c>
      <c r="T66" s="1">
        <v>4</v>
      </c>
      <c r="U66" s="1">
        <v>0</v>
      </c>
      <c r="V66" s="1">
        <v>71.4762</v>
      </c>
      <c r="W66" s="1">
        <v>8</v>
      </c>
      <c r="X66" s="2">
        <v>43924.7013194444</v>
      </c>
      <c r="Y66" s="1">
        <v>0</v>
      </c>
      <c r="Z66" s="1">
        <v>0</v>
      </c>
      <c r="AA66" s="1">
        <v>76</v>
      </c>
      <c r="AB66" s="1">
        <v>19</v>
      </c>
      <c r="AC66" s="1"/>
      <c r="AD66" s="1"/>
      <c r="AE66" s="1"/>
      <c r="AF66" s="1">
        <v>0</v>
      </c>
      <c r="AG66" s="1">
        <v>0</v>
      </c>
      <c r="AH66" s="2">
        <v>43944.7311226852</v>
      </c>
      <c r="AI66" s="1"/>
      <c r="AJ66" s="1"/>
      <c r="AK66" s="1">
        <v>0</v>
      </c>
      <c r="AL66" s="1">
        <v>0</v>
      </c>
      <c r="AM66" s="2">
        <v>43951.5022569444</v>
      </c>
      <c r="AN66" s="1"/>
      <c r="AO66" s="1"/>
      <c r="AP66" s="1">
        <v>0</v>
      </c>
      <c r="AQ66" s="1">
        <v>0</v>
      </c>
      <c r="AR66" s="2">
        <v>43965.7354050926</v>
      </c>
      <c r="AS66" s="1">
        <v>3</v>
      </c>
      <c r="AT66" s="1">
        <v>0</v>
      </c>
      <c r="AU66" s="1">
        <v>75</v>
      </c>
      <c r="AV66" s="1">
        <v>15</v>
      </c>
      <c r="AW66" s="2">
        <v>43980.7253935185</v>
      </c>
      <c r="AX66" s="1">
        <v>0</v>
      </c>
      <c r="AY66" s="1">
        <v>0</v>
      </c>
      <c r="AZ66" s="1">
        <v>46.6667</v>
      </c>
      <c r="BA66" s="1">
        <v>7</v>
      </c>
      <c r="BB66" s="2">
        <v>43986.9991087963</v>
      </c>
      <c r="BC66" s="1">
        <v>0</v>
      </c>
      <c r="BD66" s="1">
        <v>0</v>
      </c>
      <c r="BE66" s="1">
        <v>100</v>
      </c>
      <c r="BF66" s="1">
        <v>15</v>
      </c>
      <c r="BG66" s="2">
        <v>43994.9352893519</v>
      </c>
      <c r="BH66" s="1">
        <v>0</v>
      </c>
      <c r="BI66" s="1">
        <v>0</v>
      </c>
      <c r="BJ66" s="1">
        <v>93.3333</v>
      </c>
      <c r="BK66" s="1">
        <v>14</v>
      </c>
      <c r="BL66" s="1">
        <v>2</v>
      </c>
      <c r="BM66" s="1">
        <v>641.838</v>
      </c>
      <c r="BN66" s="1">
        <v>2</v>
      </c>
    </row>
    <row r="67" spans="1:66">
      <c r="A67" s="1">
        <v>18182657</v>
      </c>
      <c r="B67" s="1" t="s">
        <v>315</v>
      </c>
      <c r="C67" s="1" t="s">
        <v>398</v>
      </c>
      <c r="D67" s="2">
        <v>43890.1416550926</v>
      </c>
      <c r="E67" s="1">
        <v>7</v>
      </c>
      <c r="F67" s="1">
        <v>2</v>
      </c>
      <c r="G67" s="1">
        <v>60</v>
      </c>
      <c r="H67" s="1">
        <v>6</v>
      </c>
      <c r="I67" s="1"/>
      <c r="J67" s="1"/>
      <c r="K67" s="1"/>
      <c r="L67" s="1"/>
      <c r="M67" s="1">
        <v>0</v>
      </c>
      <c r="N67" s="1"/>
      <c r="O67" s="1"/>
      <c r="P67" s="1"/>
      <c r="Q67" s="1"/>
      <c r="R67" s="1">
        <v>0</v>
      </c>
      <c r="S67" s="1"/>
      <c r="T67" s="1"/>
      <c r="U67" s="1"/>
      <c r="V67" s="1"/>
      <c r="W67" s="1">
        <v>0</v>
      </c>
      <c r="X67" s="1"/>
      <c r="Y67" s="1"/>
      <c r="Z67" s="1"/>
      <c r="AA67" s="1"/>
      <c r="AB67" s="1">
        <v>0</v>
      </c>
      <c r="AC67" s="1"/>
      <c r="AD67" s="1"/>
      <c r="AE67" s="1"/>
      <c r="AF67" s="1"/>
      <c r="AG67" s="1">
        <v>0</v>
      </c>
      <c r="AH67" s="1"/>
      <c r="AI67" s="1"/>
      <c r="AJ67" s="1"/>
      <c r="AK67" s="1"/>
      <c r="AL67" s="1">
        <v>0</v>
      </c>
      <c r="AM67" s="1"/>
      <c r="AN67" s="1"/>
      <c r="AO67" s="1"/>
      <c r="AP67" s="1"/>
      <c r="AQ67" s="1">
        <v>0</v>
      </c>
      <c r="AR67" s="1"/>
      <c r="AS67" s="1"/>
      <c r="AT67" s="1"/>
      <c r="AU67" s="1"/>
      <c r="AV67" s="1">
        <v>0</v>
      </c>
      <c r="AW67" s="1"/>
      <c r="AX67" s="1">
        <v>0</v>
      </c>
      <c r="AY67" s="1">
        <v>0</v>
      </c>
      <c r="AZ67" s="1"/>
      <c r="BA67" s="1">
        <v>0</v>
      </c>
      <c r="BB67" s="1"/>
      <c r="BC67" s="1">
        <v>0</v>
      </c>
      <c r="BD67" s="1">
        <v>0</v>
      </c>
      <c r="BE67" s="1"/>
      <c r="BF67" s="1">
        <v>0</v>
      </c>
      <c r="BG67" s="1"/>
      <c r="BH67" s="1">
        <v>0</v>
      </c>
      <c r="BI67" s="1">
        <v>0</v>
      </c>
      <c r="BJ67" s="1"/>
      <c r="BK67" s="1">
        <v>0</v>
      </c>
      <c r="BL67" s="1">
        <v>0</v>
      </c>
      <c r="BM67" s="1">
        <v>60</v>
      </c>
      <c r="BN67" s="1">
        <v>11</v>
      </c>
    </row>
    <row r="68" spans="1:66">
      <c r="A68" s="1">
        <v>18182658</v>
      </c>
      <c r="B68" s="1" t="s">
        <v>247</v>
      </c>
      <c r="C68" s="1" t="s">
        <v>400</v>
      </c>
      <c r="D68" s="2">
        <v>43890.4198148148</v>
      </c>
      <c r="E68" s="1">
        <v>0</v>
      </c>
      <c r="F68" s="1">
        <v>0</v>
      </c>
      <c r="G68" s="1">
        <v>99.479</v>
      </c>
      <c r="H68" s="1">
        <v>10</v>
      </c>
      <c r="I68" s="2">
        <v>43897.7912384259</v>
      </c>
      <c r="J68" s="1">
        <v>12</v>
      </c>
      <c r="K68" s="1">
        <v>1</v>
      </c>
      <c r="L68" s="1">
        <v>82.6164</v>
      </c>
      <c r="M68" s="1">
        <v>19</v>
      </c>
      <c r="N68" s="1"/>
      <c r="O68" s="1"/>
      <c r="P68" s="1"/>
      <c r="Q68" s="1"/>
      <c r="R68" s="1">
        <v>0</v>
      </c>
      <c r="S68" s="2">
        <v>43918.7458912037</v>
      </c>
      <c r="T68" s="1">
        <v>0</v>
      </c>
      <c r="U68" s="1">
        <v>0</v>
      </c>
      <c r="V68" s="1">
        <v>89.7529</v>
      </c>
      <c r="W68" s="1">
        <v>10</v>
      </c>
      <c r="X68" s="2">
        <v>43925.6452662037</v>
      </c>
      <c r="Y68" s="1">
        <v>0</v>
      </c>
      <c r="Z68" s="1">
        <v>4</v>
      </c>
      <c r="AA68" s="1">
        <v>54.5129</v>
      </c>
      <c r="AB68" s="1">
        <v>12</v>
      </c>
      <c r="AC68" s="2">
        <v>43932.2780902778</v>
      </c>
      <c r="AD68" s="1">
        <v>0</v>
      </c>
      <c r="AE68" s="1">
        <v>0</v>
      </c>
      <c r="AF68" s="1">
        <v>96.7927</v>
      </c>
      <c r="AG68" s="1">
        <v>20</v>
      </c>
      <c r="AH68" s="2">
        <v>43946.6997685185</v>
      </c>
      <c r="AI68" s="1"/>
      <c r="AJ68" s="1"/>
      <c r="AK68" s="1">
        <v>0</v>
      </c>
      <c r="AL68" s="1">
        <v>0</v>
      </c>
      <c r="AM68" s="2">
        <v>43953.8725462963</v>
      </c>
      <c r="AN68" s="1"/>
      <c r="AO68" s="1"/>
      <c r="AP68" s="1">
        <v>0</v>
      </c>
      <c r="AQ68" s="1">
        <v>0</v>
      </c>
      <c r="AR68" s="2">
        <v>43965.702349537</v>
      </c>
      <c r="AS68" s="1"/>
      <c r="AT68" s="1"/>
      <c r="AU68" s="1">
        <v>20</v>
      </c>
      <c r="AV68" s="1">
        <v>4</v>
      </c>
      <c r="AW68" s="2">
        <v>43981.387650463</v>
      </c>
      <c r="AX68" s="1">
        <v>0</v>
      </c>
      <c r="AY68" s="1">
        <v>0</v>
      </c>
      <c r="AZ68" s="1">
        <v>40</v>
      </c>
      <c r="BA68" s="1">
        <v>6</v>
      </c>
      <c r="BB68" s="2">
        <v>43990.6135416667</v>
      </c>
      <c r="BC68" s="1">
        <v>0</v>
      </c>
      <c r="BD68" s="1">
        <v>0</v>
      </c>
      <c r="BE68" s="1">
        <v>93.3333</v>
      </c>
      <c r="BF68" s="1">
        <v>14</v>
      </c>
      <c r="BG68" s="2">
        <v>43995.8697800926</v>
      </c>
      <c r="BH68" s="1">
        <v>0</v>
      </c>
      <c r="BI68" s="1">
        <v>0</v>
      </c>
      <c r="BJ68" s="1">
        <v>93.3333</v>
      </c>
      <c r="BK68" s="1">
        <v>14</v>
      </c>
      <c r="BL68" s="1">
        <v>3</v>
      </c>
      <c r="BM68" s="1">
        <v>669.8205</v>
      </c>
      <c r="BN68" s="1">
        <v>1</v>
      </c>
    </row>
    <row r="69" spans="1:66">
      <c r="A69" s="1">
        <v>18182672</v>
      </c>
      <c r="B69" s="1" t="s">
        <v>149</v>
      </c>
      <c r="C69" s="1" t="s">
        <v>398</v>
      </c>
      <c r="D69" s="2">
        <v>43889.6799884259</v>
      </c>
      <c r="E69" s="1">
        <v>0</v>
      </c>
      <c r="F69" s="1">
        <v>4</v>
      </c>
      <c r="G69" s="1">
        <v>90</v>
      </c>
      <c r="H69" s="1">
        <v>9</v>
      </c>
      <c r="I69" s="2">
        <v>43896.4808217593</v>
      </c>
      <c r="J69" s="1">
        <v>0</v>
      </c>
      <c r="K69" s="1">
        <v>5</v>
      </c>
      <c r="L69" s="1">
        <v>93.8673</v>
      </c>
      <c r="M69" s="1">
        <v>19</v>
      </c>
      <c r="N69" s="2">
        <v>43904.0213657407</v>
      </c>
      <c r="O69" s="1">
        <v>15</v>
      </c>
      <c r="P69" s="1">
        <v>0</v>
      </c>
      <c r="Q69" s="1">
        <v>84.9437</v>
      </c>
      <c r="R69" s="1">
        <v>17</v>
      </c>
      <c r="S69" s="2">
        <v>43916.9544560185</v>
      </c>
      <c r="T69" s="1">
        <v>0</v>
      </c>
      <c r="U69" s="1">
        <v>0</v>
      </c>
      <c r="V69" s="1">
        <v>97.4988</v>
      </c>
      <c r="W69" s="1">
        <v>10</v>
      </c>
      <c r="X69" s="2">
        <v>43923.5431712963</v>
      </c>
      <c r="Y69" s="1">
        <v>0</v>
      </c>
      <c r="Z69" s="1">
        <v>0</v>
      </c>
      <c r="AA69" s="1">
        <v>98.1651</v>
      </c>
      <c r="AB69" s="1">
        <v>20</v>
      </c>
      <c r="AC69" s="2">
        <v>43930.8971412037</v>
      </c>
      <c r="AD69" s="1">
        <v>1</v>
      </c>
      <c r="AE69" s="1">
        <v>0</v>
      </c>
      <c r="AF69" s="1">
        <v>93.1438</v>
      </c>
      <c r="AG69" s="1">
        <v>20</v>
      </c>
      <c r="AH69" s="2">
        <v>43946.477962963</v>
      </c>
      <c r="AI69" s="1">
        <v>0</v>
      </c>
      <c r="AJ69" s="1">
        <v>0</v>
      </c>
      <c r="AK69" s="1">
        <v>100</v>
      </c>
      <c r="AL69" s="1">
        <v>20</v>
      </c>
      <c r="AM69" s="2">
        <v>43951.8384953704</v>
      </c>
      <c r="AN69" s="1">
        <v>1</v>
      </c>
      <c r="AO69" s="1">
        <v>3</v>
      </c>
      <c r="AP69" s="1">
        <v>75</v>
      </c>
      <c r="AQ69" s="1">
        <v>15</v>
      </c>
      <c r="AR69" s="2">
        <v>43967.5281597222</v>
      </c>
      <c r="AS69" s="1">
        <v>2</v>
      </c>
      <c r="AT69" s="1">
        <v>6</v>
      </c>
      <c r="AU69" s="1">
        <v>45</v>
      </c>
      <c r="AV69" s="1">
        <v>9</v>
      </c>
      <c r="AW69" s="2">
        <v>43981.705474537</v>
      </c>
      <c r="AX69" s="1">
        <v>0</v>
      </c>
      <c r="AY69" s="1">
        <v>0</v>
      </c>
      <c r="AZ69" s="1">
        <v>100</v>
      </c>
      <c r="BA69" s="1">
        <v>15</v>
      </c>
      <c r="BB69" s="2">
        <v>43989.6930671296</v>
      </c>
      <c r="BC69" s="1">
        <v>0</v>
      </c>
      <c r="BD69" s="1">
        <v>0</v>
      </c>
      <c r="BE69" s="1">
        <v>93.3333</v>
      </c>
      <c r="BF69" s="1">
        <v>14</v>
      </c>
      <c r="BG69" s="2">
        <v>43995.0016203704</v>
      </c>
      <c r="BH69" s="1">
        <v>0</v>
      </c>
      <c r="BI69" s="1">
        <v>0</v>
      </c>
      <c r="BJ69" s="1">
        <v>93.3333</v>
      </c>
      <c r="BK69" s="1">
        <v>14</v>
      </c>
      <c r="BL69" s="1">
        <v>5</v>
      </c>
      <c r="BM69" s="1">
        <v>1064.2853</v>
      </c>
      <c r="BN69" s="1">
        <v>0</v>
      </c>
    </row>
    <row r="70" spans="1:66">
      <c r="A70" s="1">
        <v>18182676</v>
      </c>
      <c r="B70" s="1" t="s">
        <v>115</v>
      </c>
      <c r="C70" s="1" t="s">
        <v>398</v>
      </c>
      <c r="D70" s="2">
        <v>43888.7973148148</v>
      </c>
      <c r="E70" s="1">
        <v>0</v>
      </c>
      <c r="F70" s="1">
        <v>12</v>
      </c>
      <c r="G70" s="1">
        <v>100</v>
      </c>
      <c r="H70" s="1">
        <v>10</v>
      </c>
      <c r="I70" s="2">
        <v>43896.9601388889</v>
      </c>
      <c r="J70" s="1">
        <v>0</v>
      </c>
      <c r="K70" s="1">
        <v>1</v>
      </c>
      <c r="L70" s="1">
        <v>97.7546</v>
      </c>
      <c r="M70" s="1">
        <v>20</v>
      </c>
      <c r="N70" s="2">
        <v>43903.5892939815</v>
      </c>
      <c r="O70" s="1">
        <v>2</v>
      </c>
      <c r="P70" s="1">
        <v>1</v>
      </c>
      <c r="Q70" s="1">
        <v>100</v>
      </c>
      <c r="R70" s="1">
        <v>20</v>
      </c>
      <c r="S70" s="2">
        <v>43918.8769097222</v>
      </c>
      <c r="T70" s="1">
        <v>0</v>
      </c>
      <c r="U70" s="1">
        <v>0</v>
      </c>
      <c r="V70" s="1">
        <v>96.161</v>
      </c>
      <c r="W70" s="1">
        <v>10</v>
      </c>
      <c r="X70" s="2">
        <v>43924.9790393518</v>
      </c>
      <c r="Y70" s="1">
        <v>0</v>
      </c>
      <c r="Z70" s="1">
        <v>0</v>
      </c>
      <c r="AA70" s="1">
        <v>99.4428</v>
      </c>
      <c r="AB70" s="1">
        <v>20</v>
      </c>
      <c r="AC70" s="2">
        <v>43932.8835185185</v>
      </c>
      <c r="AD70" s="1">
        <v>5</v>
      </c>
      <c r="AE70" s="1">
        <v>0</v>
      </c>
      <c r="AF70" s="1">
        <v>99.2681</v>
      </c>
      <c r="AG70" s="1">
        <v>20</v>
      </c>
      <c r="AH70" s="2">
        <v>43945.6335185185</v>
      </c>
      <c r="AI70" s="1">
        <v>0</v>
      </c>
      <c r="AJ70" s="1">
        <v>0</v>
      </c>
      <c r="AK70" s="1">
        <v>100</v>
      </c>
      <c r="AL70" s="1">
        <v>20</v>
      </c>
      <c r="AM70" s="2">
        <v>43952.4714699074</v>
      </c>
      <c r="AN70" s="1">
        <v>0</v>
      </c>
      <c r="AO70" s="1">
        <v>6</v>
      </c>
      <c r="AP70" s="1">
        <v>100</v>
      </c>
      <c r="AQ70" s="1">
        <v>20</v>
      </c>
      <c r="AR70" s="2">
        <v>43966.9352083333</v>
      </c>
      <c r="AS70" s="1">
        <v>0</v>
      </c>
      <c r="AT70" s="1">
        <v>0</v>
      </c>
      <c r="AU70" s="1">
        <v>100</v>
      </c>
      <c r="AV70" s="1">
        <v>20</v>
      </c>
      <c r="AW70" s="1"/>
      <c r="AX70" s="1">
        <v>0</v>
      </c>
      <c r="AY70" s="1">
        <v>0</v>
      </c>
      <c r="AZ70" s="1"/>
      <c r="BA70" s="1">
        <v>0</v>
      </c>
      <c r="BB70" s="2">
        <v>43990.7755324074</v>
      </c>
      <c r="BC70" s="1">
        <v>0</v>
      </c>
      <c r="BD70" s="1">
        <v>0</v>
      </c>
      <c r="BE70" s="1">
        <v>53.3333</v>
      </c>
      <c r="BF70" s="1">
        <v>8</v>
      </c>
      <c r="BG70" s="2">
        <v>43994.0937615741</v>
      </c>
      <c r="BH70" s="1">
        <v>0</v>
      </c>
      <c r="BI70" s="1">
        <v>0</v>
      </c>
      <c r="BJ70" s="1">
        <v>100</v>
      </c>
      <c r="BK70" s="1">
        <v>15</v>
      </c>
      <c r="BL70" s="1">
        <v>10</v>
      </c>
      <c r="BM70" s="1">
        <v>1045.9598</v>
      </c>
      <c r="BN70" s="1">
        <v>1</v>
      </c>
    </row>
    <row r="71" spans="1:66">
      <c r="A71" s="1">
        <v>18231002</v>
      </c>
      <c r="B71" s="1" t="s">
        <v>206</v>
      </c>
      <c r="C71" s="1" t="s">
        <v>392</v>
      </c>
      <c r="D71" s="2">
        <v>43889.4005324074</v>
      </c>
      <c r="E71" s="1">
        <v>18</v>
      </c>
      <c r="F71" s="1">
        <v>0</v>
      </c>
      <c r="G71" s="1">
        <v>100</v>
      </c>
      <c r="H71" s="1">
        <v>10</v>
      </c>
      <c r="I71" s="2">
        <v>43896.6258449074</v>
      </c>
      <c r="J71" s="1">
        <v>3</v>
      </c>
      <c r="K71" s="1">
        <v>7</v>
      </c>
      <c r="L71" s="1">
        <v>85.2427</v>
      </c>
      <c r="M71" s="1">
        <v>18</v>
      </c>
      <c r="N71" s="2">
        <v>43903.5312268519</v>
      </c>
      <c r="O71" s="1">
        <v>9</v>
      </c>
      <c r="P71" s="1">
        <v>0</v>
      </c>
      <c r="Q71" s="1">
        <v>64</v>
      </c>
      <c r="R71" s="1">
        <v>14</v>
      </c>
      <c r="S71" s="2">
        <v>43917.925162037</v>
      </c>
      <c r="T71" s="1">
        <v>0</v>
      </c>
      <c r="U71" s="1">
        <v>0</v>
      </c>
      <c r="V71" s="1">
        <v>93.7042</v>
      </c>
      <c r="W71" s="1">
        <v>10</v>
      </c>
      <c r="X71" s="2">
        <v>43923.8918402778</v>
      </c>
      <c r="Y71" s="1">
        <v>0</v>
      </c>
      <c r="Z71" s="1">
        <v>0</v>
      </c>
      <c r="AA71" s="1">
        <v>80.5472</v>
      </c>
      <c r="AB71" s="1">
        <v>20</v>
      </c>
      <c r="AC71" s="2">
        <v>43930.6531018519</v>
      </c>
      <c r="AD71" s="1">
        <v>0</v>
      </c>
      <c r="AE71" s="1">
        <v>0</v>
      </c>
      <c r="AF71" s="1">
        <v>82.6097</v>
      </c>
      <c r="AG71" s="1">
        <v>20</v>
      </c>
      <c r="AH71" s="2">
        <v>43944.6120601852</v>
      </c>
      <c r="AI71" s="1"/>
      <c r="AJ71" s="1"/>
      <c r="AK71" s="1">
        <v>5</v>
      </c>
      <c r="AL71" s="1">
        <v>1</v>
      </c>
      <c r="AM71" s="2">
        <v>43951.5425578704</v>
      </c>
      <c r="AN71" s="1">
        <v>0</v>
      </c>
      <c r="AO71" s="1">
        <v>0</v>
      </c>
      <c r="AP71" s="1">
        <v>20</v>
      </c>
      <c r="AQ71" s="1">
        <v>4</v>
      </c>
      <c r="AR71" s="2">
        <v>43965.935787037</v>
      </c>
      <c r="AS71" s="1">
        <v>5</v>
      </c>
      <c r="AT71" s="1">
        <v>0</v>
      </c>
      <c r="AU71" s="1">
        <v>50</v>
      </c>
      <c r="AV71" s="1">
        <v>10</v>
      </c>
      <c r="AW71" s="2">
        <v>43980.578912037</v>
      </c>
      <c r="AX71" s="1">
        <v>0</v>
      </c>
      <c r="AY71" s="1">
        <v>0</v>
      </c>
      <c r="AZ71" s="1">
        <v>93.3333</v>
      </c>
      <c r="BA71" s="1">
        <v>14</v>
      </c>
      <c r="BB71" s="2">
        <v>43987.940162037</v>
      </c>
      <c r="BC71" s="1">
        <v>0</v>
      </c>
      <c r="BD71" s="1">
        <v>0</v>
      </c>
      <c r="BE71" s="1">
        <v>100</v>
      </c>
      <c r="BF71" s="1">
        <v>15</v>
      </c>
      <c r="BG71" s="2">
        <v>43993.938900463</v>
      </c>
      <c r="BH71" s="1">
        <v>0</v>
      </c>
      <c r="BI71" s="1">
        <v>0</v>
      </c>
      <c r="BJ71" s="1">
        <v>93.3333</v>
      </c>
      <c r="BK71" s="1">
        <v>14</v>
      </c>
      <c r="BL71" s="1">
        <v>5</v>
      </c>
      <c r="BM71" s="1">
        <v>867.7704</v>
      </c>
      <c r="BN71" s="1">
        <v>0</v>
      </c>
    </row>
    <row r="72" spans="1:66">
      <c r="A72" s="1">
        <v>18231011</v>
      </c>
      <c r="B72" s="1" t="s">
        <v>194</v>
      </c>
      <c r="C72" s="1" t="s">
        <v>392</v>
      </c>
      <c r="D72" s="2">
        <v>43888.505162037</v>
      </c>
      <c r="E72" s="1">
        <v>0</v>
      </c>
      <c r="F72" s="1">
        <v>0</v>
      </c>
      <c r="G72" s="1">
        <v>100</v>
      </c>
      <c r="H72" s="1">
        <v>10</v>
      </c>
      <c r="I72" s="2">
        <v>43895.9135300926</v>
      </c>
      <c r="J72" s="1">
        <v>27</v>
      </c>
      <c r="K72" s="1">
        <v>6</v>
      </c>
      <c r="L72" s="1">
        <v>90.876</v>
      </c>
      <c r="M72" s="1">
        <v>19</v>
      </c>
      <c r="N72" s="2">
        <v>43904.5994791667</v>
      </c>
      <c r="O72" s="1">
        <v>2</v>
      </c>
      <c r="P72" s="1">
        <v>24</v>
      </c>
      <c r="Q72" s="1">
        <v>94.0881</v>
      </c>
      <c r="R72" s="1">
        <v>19</v>
      </c>
      <c r="S72" s="2">
        <v>43917.7331944444</v>
      </c>
      <c r="T72" s="1">
        <v>7</v>
      </c>
      <c r="U72" s="1">
        <v>0</v>
      </c>
      <c r="V72" s="1">
        <v>88.121</v>
      </c>
      <c r="W72" s="1">
        <v>9</v>
      </c>
      <c r="X72" s="2">
        <v>43924.7300810185</v>
      </c>
      <c r="Y72" s="1">
        <v>2</v>
      </c>
      <c r="Z72" s="1">
        <v>0</v>
      </c>
      <c r="AA72" s="1">
        <v>78.7664</v>
      </c>
      <c r="AB72" s="1">
        <v>16</v>
      </c>
      <c r="AC72" s="2">
        <v>43932.0986342593</v>
      </c>
      <c r="AD72" s="1">
        <v>0</v>
      </c>
      <c r="AE72" s="1">
        <v>0</v>
      </c>
      <c r="AF72" s="1">
        <v>99.7142</v>
      </c>
      <c r="AG72" s="1">
        <v>20</v>
      </c>
      <c r="AH72" s="2">
        <v>43945.5441435185</v>
      </c>
      <c r="AI72" s="1">
        <v>0</v>
      </c>
      <c r="AJ72" s="1">
        <v>0</v>
      </c>
      <c r="AK72" s="1">
        <v>60</v>
      </c>
      <c r="AL72" s="1">
        <v>12</v>
      </c>
      <c r="AM72" s="2">
        <v>43952.8851157407</v>
      </c>
      <c r="AN72" s="1"/>
      <c r="AO72" s="1"/>
      <c r="AP72" s="1">
        <v>15</v>
      </c>
      <c r="AQ72" s="1">
        <v>3</v>
      </c>
      <c r="AR72" s="2">
        <v>43967.6171527778</v>
      </c>
      <c r="AS72" s="1"/>
      <c r="AT72" s="1"/>
      <c r="AU72" s="1">
        <v>25</v>
      </c>
      <c r="AV72" s="1">
        <v>5</v>
      </c>
      <c r="AW72" s="2">
        <v>43981.2127083333</v>
      </c>
      <c r="AX72" s="1">
        <v>0</v>
      </c>
      <c r="AY72" s="1">
        <v>0</v>
      </c>
      <c r="AZ72" s="1">
        <v>100</v>
      </c>
      <c r="BA72" s="1">
        <v>15</v>
      </c>
      <c r="BB72" s="2">
        <v>43987.8967824074</v>
      </c>
      <c r="BC72" s="1">
        <v>0</v>
      </c>
      <c r="BD72" s="1">
        <v>0</v>
      </c>
      <c r="BE72" s="1">
        <v>86.6667</v>
      </c>
      <c r="BF72" s="1">
        <v>13</v>
      </c>
      <c r="BG72" s="2">
        <v>43995.1702199074</v>
      </c>
      <c r="BH72" s="1">
        <v>0</v>
      </c>
      <c r="BI72" s="1">
        <v>0</v>
      </c>
      <c r="BJ72" s="1">
        <v>86.6667</v>
      </c>
      <c r="BK72" s="1">
        <v>13</v>
      </c>
      <c r="BL72" s="1">
        <v>3</v>
      </c>
      <c r="BM72" s="1">
        <v>924.8991</v>
      </c>
      <c r="BN72" s="1">
        <v>0</v>
      </c>
    </row>
    <row r="73" spans="1:66">
      <c r="A73" s="1">
        <v>18231019</v>
      </c>
      <c r="B73" s="1" t="s">
        <v>320</v>
      </c>
      <c r="C73" s="1" t="s">
        <v>400</v>
      </c>
      <c r="D73" s="1"/>
      <c r="E73" s="1"/>
      <c r="F73" s="1"/>
      <c r="G73" s="1">
        <v>0</v>
      </c>
      <c r="H73" s="1">
        <v>0</v>
      </c>
      <c r="I73" s="1"/>
      <c r="J73" s="1"/>
      <c r="K73" s="1"/>
      <c r="L73" s="1"/>
      <c r="M73" s="1">
        <v>0</v>
      </c>
      <c r="N73" s="1"/>
      <c r="O73" s="1"/>
      <c r="P73" s="1"/>
      <c r="Q73" s="1"/>
      <c r="R73" s="1">
        <v>0</v>
      </c>
      <c r="S73" s="1"/>
      <c r="T73" s="1"/>
      <c r="U73" s="1"/>
      <c r="V73" s="1"/>
      <c r="W73" s="1">
        <v>0</v>
      </c>
      <c r="X73" s="1"/>
      <c r="Y73" s="1"/>
      <c r="Z73" s="1"/>
      <c r="AA73" s="1"/>
      <c r="AB73" s="1">
        <v>0</v>
      </c>
      <c r="AC73" s="1"/>
      <c r="AD73" s="1"/>
      <c r="AE73" s="1"/>
      <c r="AF73" s="1"/>
      <c r="AG73" s="1">
        <v>0</v>
      </c>
      <c r="AH73" s="1"/>
      <c r="AI73" s="1"/>
      <c r="AJ73" s="1"/>
      <c r="AK73" s="1"/>
      <c r="AL73" s="1">
        <v>0</v>
      </c>
      <c r="AM73" s="1"/>
      <c r="AN73" s="1"/>
      <c r="AO73" s="1"/>
      <c r="AP73" s="1"/>
      <c r="AQ73" s="1">
        <v>0</v>
      </c>
      <c r="AR73" s="1"/>
      <c r="AS73" s="1"/>
      <c r="AT73" s="1"/>
      <c r="AU73" s="1"/>
      <c r="AV73" s="1">
        <v>0</v>
      </c>
      <c r="AW73" s="1"/>
      <c r="AX73" s="1">
        <v>0</v>
      </c>
      <c r="AY73" s="1">
        <v>0</v>
      </c>
      <c r="AZ73" s="1"/>
      <c r="BA73" s="1">
        <v>0</v>
      </c>
      <c r="BB73" s="1"/>
      <c r="BC73" s="1">
        <v>0</v>
      </c>
      <c r="BD73" s="1">
        <v>0</v>
      </c>
      <c r="BE73" s="1"/>
      <c r="BF73" s="1">
        <v>0</v>
      </c>
      <c r="BG73" s="1"/>
      <c r="BH73" s="1">
        <v>0</v>
      </c>
      <c r="BI73" s="1">
        <v>0</v>
      </c>
      <c r="BJ73" s="1"/>
      <c r="BK73" s="1">
        <v>0</v>
      </c>
      <c r="BL73" s="1">
        <v>0</v>
      </c>
      <c r="BM73" s="1">
        <v>0</v>
      </c>
      <c r="BN73" s="1">
        <v>12</v>
      </c>
    </row>
    <row r="74" spans="1:66">
      <c r="A74" s="1">
        <v>18231026</v>
      </c>
      <c r="B74" s="1" t="s">
        <v>154</v>
      </c>
      <c r="C74" s="1" t="s">
        <v>392</v>
      </c>
      <c r="D74" s="2">
        <v>43888.5829050926</v>
      </c>
      <c r="E74" s="1">
        <v>0</v>
      </c>
      <c r="F74" s="1">
        <v>0</v>
      </c>
      <c r="G74" s="1">
        <v>92.1246</v>
      </c>
      <c r="H74" s="1">
        <v>10</v>
      </c>
      <c r="I74" s="2">
        <v>43895.5627199074</v>
      </c>
      <c r="J74" s="1">
        <v>6</v>
      </c>
      <c r="K74" s="1">
        <v>0</v>
      </c>
      <c r="L74" s="1">
        <v>80.7014</v>
      </c>
      <c r="M74" s="1">
        <v>17</v>
      </c>
      <c r="N74" s="2">
        <v>43903.6728356481</v>
      </c>
      <c r="O74" s="1">
        <v>4</v>
      </c>
      <c r="P74" s="1">
        <v>0</v>
      </c>
      <c r="Q74" s="1">
        <v>89.8515</v>
      </c>
      <c r="R74" s="1">
        <v>19</v>
      </c>
      <c r="S74" s="2">
        <v>43916.66375</v>
      </c>
      <c r="T74" s="1">
        <v>1</v>
      </c>
      <c r="U74" s="1">
        <v>0</v>
      </c>
      <c r="V74" s="1">
        <v>89.0382</v>
      </c>
      <c r="W74" s="1">
        <v>9</v>
      </c>
      <c r="X74" s="2">
        <v>43923.5269560185</v>
      </c>
      <c r="Y74" s="1">
        <v>4</v>
      </c>
      <c r="Z74" s="1">
        <v>0</v>
      </c>
      <c r="AA74" s="1">
        <v>93.6488</v>
      </c>
      <c r="AB74" s="1">
        <v>19</v>
      </c>
      <c r="AC74" s="2">
        <v>43930.7412847222</v>
      </c>
      <c r="AD74" s="1">
        <v>5</v>
      </c>
      <c r="AE74" s="1">
        <v>0</v>
      </c>
      <c r="AF74" s="1">
        <v>34.0225</v>
      </c>
      <c r="AG74" s="1">
        <v>7</v>
      </c>
      <c r="AH74" s="2">
        <v>43944.5929398148</v>
      </c>
      <c r="AI74" s="1">
        <v>0</v>
      </c>
      <c r="AJ74" s="1">
        <v>0</v>
      </c>
      <c r="AK74" s="1">
        <v>100</v>
      </c>
      <c r="AL74" s="1">
        <v>20</v>
      </c>
      <c r="AM74" s="2">
        <v>43951.5033680556</v>
      </c>
      <c r="AN74" s="1">
        <v>9</v>
      </c>
      <c r="AO74" s="1">
        <v>0</v>
      </c>
      <c r="AP74" s="1">
        <v>90</v>
      </c>
      <c r="AQ74" s="1">
        <v>18</v>
      </c>
      <c r="AR74" s="2">
        <v>43966.0025115741</v>
      </c>
      <c r="AS74" s="1">
        <v>3</v>
      </c>
      <c r="AT74" s="1">
        <v>0</v>
      </c>
      <c r="AU74" s="1">
        <v>65</v>
      </c>
      <c r="AV74" s="1">
        <v>13</v>
      </c>
      <c r="AW74" s="2">
        <v>43980.422025463</v>
      </c>
      <c r="AX74" s="1">
        <v>0</v>
      </c>
      <c r="AY74" s="1">
        <v>0</v>
      </c>
      <c r="AZ74" s="1">
        <v>73.3333</v>
      </c>
      <c r="BA74" s="1">
        <v>11</v>
      </c>
      <c r="BB74" s="2">
        <v>43986.8272800926</v>
      </c>
      <c r="BC74" s="1">
        <v>0</v>
      </c>
      <c r="BD74" s="1">
        <v>0</v>
      </c>
      <c r="BE74" s="1">
        <v>100</v>
      </c>
      <c r="BF74" s="1">
        <v>15</v>
      </c>
      <c r="BG74" s="2">
        <v>43993.7471180556</v>
      </c>
      <c r="BH74" s="1">
        <v>0</v>
      </c>
      <c r="BI74" s="1">
        <v>0</v>
      </c>
      <c r="BJ74" s="1">
        <v>80</v>
      </c>
      <c r="BK74" s="1">
        <v>12</v>
      </c>
      <c r="BL74" s="1">
        <v>3</v>
      </c>
      <c r="BM74" s="1">
        <v>987.7203</v>
      </c>
      <c r="BN74" s="1">
        <v>0</v>
      </c>
    </row>
    <row r="75" spans="1:66">
      <c r="A75" s="1">
        <v>18231027</v>
      </c>
      <c r="B75" s="1" t="s">
        <v>245</v>
      </c>
      <c r="C75" s="1" t="s">
        <v>392</v>
      </c>
      <c r="D75" s="2">
        <v>43890.6039699074</v>
      </c>
      <c r="E75" s="1">
        <v>5</v>
      </c>
      <c r="F75" s="1">
        <v>0</v>
      </c>
      <c r="G75" s="1">
        <v>50</v>
      </c>
      <c r="H75" s="1">
        <v>5</v>
      </c>
      <c r="I75" s="2">
        <v>43897.4979861111</v>
      </c>
      <c r="J75" s="1">
        <v>38</v>
      </c>
      <c r="K75" s="1">
        <v>0</v>
      </c>
      <c r="L75" s="1">
        <v>90.3522</v>
      </c>
      <c r="M75" s="1">
        <v>19</v>
      </c>
      <c r="N75" s="2">
        <v>43904.7499768519</v>
      </c>
      <c r="O75" s="1">
        <v>33</v>
      </c>
      <c r="P75" s="1">
        <v>0</v>
      </c>
      <c r="Q75" s="1">
        <v>54.2259</v>
      </c>
      <c r="R75" s="1">
        <v>11</v>
      </c>
      <c r="S75" s="2">
        <v>43918.5526157407</v>
      </c>
      <c r="T75" s="1">
        <v>0</v>
      </c>
      <c r="U75" s="1">
        <v>0</v>
      </c>
      <c r="V75" s="1">
        <v>88.1089</v>
      </c>
      <c r="W75" s="1">
        <v>10</v>
      </c>
      <c r="X75" s="2">
        <v>43923.8779976852</v>
      </c>
      <c r="Y75" s="1"/>
      <c r="Z75" s="1"/>
      <c r="AA75" s="1">
        <v>9.69672</v>
      </c>
      <c r="AB75" s="1">
        <v>2</v>
      </c>
      <c r="AC75" s="2">
        <v>43931.4515625</v>
      </c>
      <c r="AD75" s="1"/>
      <c r="AE75" s="1"/>
      <c r="AF75" s="1">
        <v>9.91771</v>
      </c>
      <c r="AG75" s="1">
        <v>2</v>
      </c>
      <c r="AH75" s="2">
        <v>43945.4856018519</v>
      </c>
      <c r="AI75" s="1"/>
      <c r="AJ75" s="1"/>
      <c r="AK75" s="1">
        <v>0</v>
      </c>
      <c r="AL75" s="1">
        <v>0</v>
      </c>
      <c r="AM75" s="2">
        <v>43953.4787731481</v>
      </c>
      <c r="AN75" s="1"/>
      <c r="AO75" s="1"/>
      <c r="AP75" s="1">
        <v>5</v>
      </c>
      <c r="AQ75" s="1">
        <v>1</v>
      </c>
      <c r="AR75" s="2">
        <v>43966.9066319444</v>
      </c>
      <c r="AS75" s="1"/>
      <c r="AT75" s="1"/>
      <c r="AU75" s="1">
        <v>25</v>
      </c>
      <c r="AV75" s="1">
        <v>5</v>
      </c>
      <c r="AW75" s="2">
        <v>43980.9783217593</v>
      </c>
      <c r="AX75" s="1">
        <v>0</v>
      </c>
      <c r="AY75" s="1">
        <v>0</v>
      </c>
      <c r="AZ75" s="1">
        <v>93.3333</v>
      </c>
      <c r="BA75" s="1">
        <v>14</v>
      </c>
      <c r="BB75" s="2">
        <v>43987.9584375</v>
      </c>
      <c r="BC75" s="1">
        <v>0</v>
      </c>
      <c r="BD75" s="1">
        <v>0</v>
      </c>
      <c r="BE75" s="1">
        <v>93.3333</v>
      </c>
      <c r="BF75" s="1">
        <v>14</v>
      </c>
      <c r="BG75" s="2">
        <v>43994.8853587963</v>
      </c>
      <c r="BH75" s="1">
        <v>0</v>
      </c>
      <c r="BI75" s="1">
        <v>0</v>
      </c>
      <c r="BJ75" s="1">
        <v>86.6667</v>
      </c>
      <c r="BK75" s="1">
        <v>13</v>
      </c>
      <c r="BL75" s="1">
        <v>1</v>
      </c>
      <c r="BM75" s="1">
        <v>605.63473</v>
      </c>
      <c r="BN75" s="1">
        <v>0</v>
      </c>
    </row>
    <row r="76" spans="1:66">
      <c r="A76" s="1">
        <v>18231036</v>
      </c>
      <c r="B76" s="1" t="s">
        <v>316</v>
      </c>
      <c r="C76" s="1" t="s">
        <v>392</v>
      </c>
      <c r="D76" s="1"/>
      <c r="E76" s="1"/>
      <c r="F76" s="1"/>
      <c r="G76" s="1"/>
      <c r="H76" s="1">
        <v>0</v>
      </c>
      <c r="I76" s="1"/>
      <c r="J76" s="1"/>
      <c r="K76" s="1"/>
      <c r="L76" s="1"/>
      <c r="M76" s="1">
        <v>0</v>
      </c>
      <c r="N76" s="1"/>
      <c r="O76" s="1"/>
      <c r="P76" s="1"/>
      <c r="Q76" s="1"/>
      <c r="R76" s="1">
        <v>0</v>
      </c>
      <c r="S76" s="1"/>
      <c r="T76" s="1"/>
      <c r="U76" s="1"/>
      <c r="V76" s="1"/>
      <c r="W76" s="1">
        <v>0</v>
      </c>
      <c r="X76" s="1"/>
      <c r="Y76" s="1"/>
      <c r="Z76" s="1"/>
      <c r="AA76" s="1"/>
      <c r="AB76" s="1">
        <v>0</v>
      </c>
      <c r="AC76" s="1"/>
      <c r="AD76" s="1"/>
      <c r="AE76" s="1"/>
      <c r="AF76" s="1"/>
      <c r="AG76" s="1">
        <v>0</v>
      </c>
      <c r="AH76" s="1"/>
      <c r="AI76" s="1"/>
      <c r="AJ76" s="1"/>
      <c r="AK76" s="1"/>
      <c r="AL76" s="1">
        <v>0</v>
      </c>
      <c r="AM76" s="1"/>
      <c r="AN76" s="1"/>
      <c r="AO76" s="1"/>
      <c r="AP76" s="1"/>
      <c r="AQ76" s="1">
        <v>0</v>
      </c>
      <c r="AR76" s="1"/>
      <c r="AS76" s="1"/>
      <c r="AT76" s="1"/>
      <c r="AU76" s="1"/>
      <c r="AV76" s="1">
        <v>0</v>
      </c>
      <c r="AW76" s="1"/>
      <c r="AX76" s="1">
        <v>0</v>
      </c>
      <c r="AY76" s="1">
        <v>0</v>
      </c>
      <c r="AZ76" s="1"/>
      <c r="BA76" s="1">
        <v>0</v>
      </c>
      <c r="BB76" s="1"/>
      <c r="BC76" s="1">
        <v>0</v>
      </c>
      <c r="BD76" s="1">
        <v>0</v>
      </c>
      <c r="BE76" s="1"/>
      <c r="BF76" s="1">
        <v>0</v>
      </c>
      <c r="BG76" s="1"/>
      <c r="BH76" s="1">
        <v>0</v>
      </c>
      <c r="BI76" s="1">
        <v>0</v>
      </c>
      <c r="BJ76" s="1"/>
      <c r="BK76" s="1">
        <v>0</v>
      </c>
      <c r="BL76" s="1">
        <v>0</v>
      </c>
      <c r="BM76" s="1">
        <v>0</v>
      </c>
      <c r="BN76" s="1">
        <v>12</v>
      </c>
    </row>
    <row r="77" spans="1:66">
      <c r="A77" s="1">
        <v>18231039</v>
      </c>
      <c r="B77" s="1" t="s">
        <v>161</v>
      </c>
      <c r="C77" s="1" t="s">
        <v>392</v>
      </c>
      <c r="D77" s="2">
        <v>43889.447025463</v>
      </c>
      <c r="E77" s="1">
        <v>0</v>
      </c>
      <c r="F77" s="1">
        <v>3</v>
      </c>
      <c r="G77" s="1">
        <v>100</v>
      </c>
      <c r="H77" s="1">
        <v>10</v>
      </c>
      <c r="I77" s="2">
        <v>43896.7935416667</v>
      </c>
      <c r="J77" s="1">
        <v>2</v>
      </c>
      <c r="K77" s="1">
        <v>26</v>
      </c>
      <c r="L77" s="1">
        <v>84.3522</v>
      </c>
      <c r="M77" s="1">
        <v>18</v>
      </c>
      <c r="N77" s="2">
        <v>43904.8116087963</v>
      </c>
      <c r="O77" s="1">
        <v>8</v>
      </c>
      <c r="P77" s="1">
        <v>0</v>
      </c>
      <c r="Q77" s="1">
        <v>80.8547</v>
      </c>
      <c r="R77" s="1">
        <v>17</v>
      </c>
      <c r="S77" s="2">
        <v>43918.5318171296</v>
      </c>
      <c r="T77" s="1">
        <v>0</v>
      </c>
      <c r="U77" s="1">
        <v>0</v>
      </c>
      <c r="V77" s="1">
        <v>91.236</v>
      </c>
      <c r="W77" s="1">
        <v>10</v>
      </c>
      <c r="X77" s="2">
        <v>43924.0847106481</v>
      </c>
      <c r="Y77" s="1">
        <v>4</v>
      </c>
      <c r="Z77" s="1">
        <v>7</v>
      </c>
      <c r="AA77" s="1">
        <v>88.4636</v>
      </c>
      <c r="AB77" s="1">
        <v>20</v>
      </c>
      <c r="AC77" s="2">
        <v>43932.1356597222</v>
      </c>
      <c r="AD77" s="1">
        <v>3</v>
      </c>
      <c r="AE77" s="1">
        <v>0</v>
      </c>
      <c r="AF77" s="1">
        <v>69.9775</v>
      </c>
      <c r="AG77" s="1">
        <v>14</v>
      </c>
      <c r="AH77" s="2">
        <v>43944.7752314815</v>
      </c>
      <c r="AI77" s="1">
        <v>21</v>
      </c>
      <c r="AJ77" s="1">
        <v>24</v>
      </c>
      <c r="AK77" s="1">
        <v>25</v>
      </c>
      <c r="AL77" s="1">
        <v>5</v>
      </c>
      <c r="AM77" s="2">
        <v>43952.6993981482</v>
      </c>
      <c r="AN77" s="1">
        <v>0</v>
      </c>
      <c r="AO77" s="1">
        <v>0</v>
      </c>
      <c r="AP77" s="1">
        <v>100</v>
      </c>
      <c r="AQ77" s="1">
        <v>20</v>
      </c>
      <c r="AR77" s="2">
        <v>43967.0016087963</v>
      </c>
      <c r="AS77" s="1">
        <v>0</v>
      </c>
      <c r="AT77" s="1">
        <v>0</v>
      </c>
      <c r="AU77" s="1">
        <v>95</v>
      </c>
      <c r="AV77" s="1">
        <v>19</v>
      </c>
      <c r="AW77" s="2">
        <v>43981.4531018519</v>
      </c>
      <c r="AX77" s="1">
        <v>0</v>
      </c>
      <c r="AY77" s="1">
        <v>0</v>
      </c>
      <c r="AZ77" s="1">
        <v>93.3333</v>
      </c>
      <c r="BA77" s="1">
        <v>14</v>
      </c>
      <c r="BB77" s="2">
        <v>43989.4864236111</v>
      </c>
      <c r="BC77" s="1">
        <v>0</v>
      </c>
      <c r="BD77" s="1">
        <v>0</v>
      </c>
      <c r="BE77" s="1">
        <v>93.3333</v>
      </c>
      <c r="BF77" s="1">
        <v>14</v>
      </c>
      <c r="BG77" s="2">
        <v>43995.0679861111</v>
      </c>
      <c r="BH77" s="1">
        <v>0</v>
      </c>
      <c r="BI77" s="1">
        <v>0</v>
      </c>
      <c r="BJ77" s="1">
        <v>100</v>
      </c>
      <c r="BK77" s="1">
        <v>15</v>
      </c>
      <c r="BL77" s="1">
        <v>5</v>
      </c>
      <c r="BM77" s="1">
        <v>1021.55059999999</v>
      </c>
      <c r="BN77" s="1">
        <v>0</v>
      </c>
    </row>
    <row r="78" spans="1:66">
      <c r="A78" s="1">
        <v>18231041</v>
      </c>
      <c r="B78" s="1" t="s">
        <v>163</v>
      </c>
      <c r="C78" s="1" t="s">
        <v>392</v>
      </c>
      <c r="D78" s="2">
        <v>43889.0597453704</v>
      </c>
      <c r="E78" s="1">
        <v>0</v>
      </c>
      <c r="F78" s="1">
        <v>2</v>
      </c>
      <c r="G78" s="1">
        <v>100</v>
      </c>
      <c r="H78" s="1">
        <v>10</v>
      </c>
      <c r="I78" s="2">
        <v>43896.7033333333</v>
      </c>
      <c r="J78" s="1">
        <v>7</v>
      </c>
      <c r="K78" s="1">
        <v>14</v>
      </c>
      <c r="L78" s="1">
        <v>94.3522</v>
      </c>
      <c r="M78" s="1">
        <v>20</v>
      </c>
      <c r="N78" s="2">
        <v>43904.8511226852</v>
      </c>
      <c r="O78" s="1">
        <v>3</v>
      </c>
      <c r="P78" s="1">
        <v>0</v>
      </c>
      <c r="Q78" s="1">
        <v>96.7916</v>
      </c>
      <c r="R78" s="1">
        <v>20</v>
      </c>
      <c r="S78" s="2">
        <v>43918.5906597222</v>
      </c>
      <c r="T78" s="1">
        <v>0</v>
      </c>
      <c r="U78" s="1">
        <v>0</v>
      </c>
      <c r="V78" s="1">
        <v>81.1217</v>
      </c>
      <c r="W78" s="1">
        <v>9</v>
      </c>
      <c r="X78" s="2">
        <v>43925.1582407407</v>
      </c>
      <c r="Y78" s="1">
        <v>0</v>
      </c>
      <c r="Z78" s="1">
        <v>0</v>
      </c>
      <c r="AA78" s="1">
        <v>96.7512</v>
      </c>
      <c r="AB78" s="1">
        <v>20</v>
      </c>
      <c r="AC78" s="2">
        <v>43932.3387615741</v>
      </c>
      <c r="AD78" s="1">
        <v>0</v>
      </c>
      <c r="AE78" s="1">
        <v>0</v>
      </c>
      <c r="AF78" s="1">
        <v>99.7841</v>
      </c>
      <c r="AG78" s="1">
        <v>20</v>
      </c>
      <c r="AH78" s="2">
        <v>43944.7768402778</v>
      </c>
      <c r="AI78" s="1"/>
      <c r="AJ78" s="1"/>
      <c r="AK78" s="1">
        <v>5</v>
      </c>
      <c r="AL78" s="1">
        <v>1</v>
      </c>
      <c r="AM78" s="2">
        <v>43952.110150463</v>
      </c>
      <c r="AN78" s="1">
        <v>1</v>
      </c>
      <c r="AO78" s="1">
        <v>0</v>
      </c>
      <c r="AP78" s="1">
        <v>80</v>
      </c>
      <c r="AQ78" s="1">
        <v>16</v>
      </c>
      <c r="AR78" s="2">
        <v>43966.9802777778</v>
      </c>
      <c r="AS78" s="1">
        <v>2</v>
      </c>
      <c r="AT78" s="1">
        <v>0</v>
      </c>
      <c r="AU78" s="1">
        <v>85</v>
      </c>
      <c r="AV78" s="1">
        <v>17</v>
      </c>
      <c r="AW78" s="2">
        <v>43981.719525463</v>
      </c>
      <c r="AX78" s="1">
        <v>0</v>
      </c>
      <c r="AY78" s="1">
        <v>0</v>
      </c>
      <c r="AZ78" s="1">
        <v>26.6667</v>
      </c>
      <c r="BA78" s="1">
        <v>4</v>
      </c>
      <c r="BB78" s="2">
        <v>43990.5519328704</v>
      </c>
      <c r="BC78" s="1">
        <v>0</v>
      </c>
      <c r="BD78" s="1">
        <v>0</v>
      </c>
      <c r="BE78" s="1">
        <v>100</v>
      </c>
      <c r="BF78" s="1">
        <v>15</v>
      </c>
      <c r="BG78" s="2">
        <v>43995.6325925926</v>
      </c>
      <c r="BH78" s="1">
        <v>0</v>
      </c>
      <c r="BI78" s="1">
        <v>0</v>
      </c>
      <c r="BJ78" s="1">
        <v>93.3333</v>
      </c>
      <c r="BK78" s="1">
        <v>14</v>
      </c>
      <c r="BL78" s="1">
        <v>6</v>
      </c>
      <c r="BM78" s="1">
        <v>958.8008</v>
      </c>
      <c r="BN78" s="1">
        <v>0</v>
      </c>
    </row>
    <row r="79" spans="1:66">
      <c r="A79" s="1">
        <v>18231045</v>
      </c>
      <c r="B79" s="1" t="s">
        <v>101</v>
      </c>
      <c r="C79" s="1" t="s">
        <v>397</v>
      </c>
      <c r="D79" s="2">
        <v>43888.5568634259</v>
      </c>
      <c r="E79" s="1">
        <v>10</v>
      </c>
      <c r="F79" s="1">
        <v>0</v>
      </c>
      <c r="G79" s="1">
        <v>100</v>
      </c>
      <c r="H79" s="1">
        <v>10</v>
      </c>
      <c r="I79" s="2">
        <v>43895.9136574074</v>
      </c>
      <c r="J79" s="1">
        <v>0</v>
      </c>
      <c r="K79" s="1">
        <v>7</v>
      </c>
      <c r="L79" s="1">
        <v>94.2427</v>
      </c>
      <c r="M79" s="1">
        <v>20</v>
      </c>
      <c r="N79" s="2">
        <v>43903.959537037</v>
      </c>
      <c r="O79" s="1">
        <v>1</v>
      </c>
      <c r="P79" s="1">
        <v>0</v>
      </c>
      <c r="Q79" s="1">
        <v>100</v>
      </c>
      <c r="R79" s="1">
        <v>20</v>
      </c>
      <c r="S79" s="2">
        <v>43917.8174768519</v>
      </c>
      <c r="T79" s="1">
        <v>2</v>
      </c>
      <c r="U79" s="1">
        <v>0</v>
      </c>
      <c r="V79" s="1">
        <v>93.5024</v>
      </c>
      <c r="W79" s="1">
        <v>10</v>
      </c>
      <c r="X79" s="2">
        <v>43924.6608217593</v>
      </c>
      <c r="Y79" s="1">
        <v>0</v>
      </c>
      <c r="Z79" s="1">
        <v>0</v>
      </c>
      <c r="AA79" s="1">
        <v>86.9409</v>
      </c>
      <c r="AB79" s="1">
        <v>19</v>
      </c>
      <c r="AC79" s="2">
        <v>43930.8294791667</v>
      </c>
      <c r="AD79" s="1">
        <v>7</v>
      </c>
      <c r="AE79" s="1">
        <v>1</v>
      </c>
      <c r="AF79" s="1">
        <v>79.4127</v>
      </c>
      <c r="AG79" s="1">
        <v>16</v>
      </c>
      <c r="AH79" s="2">
        <v>43944.6903935185</v>
      </c>
      <c r="AI79" s="1">
        <v>1</v>
      </c>
      <c r="AJ79" s="1">
        <v>0</v>
      </c>
      <c r="AK79" s="1">
        <v>100</v>
      </c>
      <c r="AL79" s="1">
        <v>20</v>
      </c>
      <c r="AM79" s="2">
        <v>43952.5588078704</v>
      </c>
      <c r="AN79" s="1">
        <v>23</v>
      </c>
      <c r="AO79" s="1">
        <v>0</v>
      </c>
      <c r="AP79" s="1">
        <v>20</v>
      </c>
      <c r="AQ79" s="1">
        <v>4</v>
      </c>
      <c r="AR79" s="2">
        <v>43967.7560416667</v>
      </c>
      <c r="AS79" s="1">
        <v>10</v>
      </c>
      <c r="AT79" s="1">
        <v>0</v>
      </c>
      <c r="AU79" s="1">
        <v>75</v>
      </c>
      <c r="AV79" s="1">
        <v>15</v>
      </c>
      <c r="AW79" s="2">
        <v>43981.1668981481</v>
      </c>
      <c r="AX79" s="1">
        <v>0</v>
      </c>
      <c r="AY79" s="1">
        <v>0</v>
      </c>
      <c r="AZ79" s="1">
        <v>93.3333</v>
      </c>
      <c r="BA79" s="1">
        <v>14</v>
      </c>
      <c r="BB79" s="2">
        <v>43990.8602430556</v>
      </c>
      <c r="BC79" s="1">
        <v>0</v>
      </c>
      <c r="BD79" s="1">
        <v>0</v>
      </c>
      <c r="BE79" s="1">
        <v>100</v>
      </c>
      <c r="BF79" s="1">
        <v>15</v>
      </c>
      <c r="BG79" s="2">
        <v>43994.8756365741</v>
      </c>
      <c r="BH79" s="1">
        <v>0</v>
      </c>
      <c r="BI79" s="1">
        <v>0</v>
      </c>
      <c r="BJ79" s="1">
        <v>93.3333</v>
      </c>
      <c r="BK79" s="1">
        <v>14</v>
      </c>
      <c r="BL79" s="1">
        <v>6</v>
      </c>
      <c r="BM79" s="1">
        <v>1035.7653</v>
      </c>
      <c r="BN79" s="1">
        <v>0</v>
      </c>
    </row>
    <row r="80" spans="1:66">
      <c r="A80" s="1">
        <v>18231047</v>
      </c>
      <c r="B80" s="1" t="s">
        <v>89</v>
      </c>
      <c r="C80" s="1" t="s">
        <v>393</v>
      </c>
      <c r="D80" s="2">
        <v>43888.5010416667</v>
      </c>
      <c r="E80" s="1">
        <v>0</v>
      </c>
      <c r="F80" s="1">
        <v>0</v>
      </c>
      <c r="G80" s="1">
        <v>100</v>
      </c>
      <c r="H80" s="1">
        <v>10</v>
      </c>
      <c r="I80" s="2">
        <v>43895.5305671296</v>
      </c>
      <c r="J80" s="1">
        <v>0</v>
      </c>
      <c r="K80" s="1">
        <v>36</v>
      </c>
      <c r="L80" s="1">
        <v>95.5772</v>
      </c>
      <c r="M80" s="1">
        <v>20</v>
      </c>
      <c r="N80" s="2">
        <v>43902.5175347222</v>
      </c>
      <c r="O80" s="1">
        <v>7</v>
      </c>
      <c r="P80" s="1">
        <v>0</v>
      </c>
      <c r="Q80" s="1">
        <v>98.0063</v>
      </c>
      <c r="R80" s="1">
        <v>20</v>
      </c>
      <c r="S80" s="2">
        <v>43916.6630787037</v>
      </c>
      <c r="T80" s="1">
        <v>0</v>
      </c>
      <c r="U80" s="1">
        <v>4</v>
      </c>
      <c r="V80" s="1">
        <v>81.6079</v>
      </c>
      <c r="W80" s="1">
        <v>10</v>
      </c>
      <c r="X80" s="2">
        <v>43923.6241087963</v>
      </c>
      <c r="Y80" s="1">
        <v>0</v>
      </c>
      <c r="Z80" s="1">
        <v>3</v>
      </c>
      <c r="AA80" s="1">
        <v>83.9735</v>
      </c>
      <c r="AB80" s="1">
        <v>20</v>
      </c>
      <c r="AC80" s="2">
        <v>43930.5928240741</v>
      </c>
      <c r="AD80" s="1">
        <v>0</v>
      </c>
      <c r="AE80" s="1">
        <v>9</v>
      </c>
      <c r="AF80" s="1">
        <v>80</v>
      </c>
      <c r="AG80" s="1">
        <v>20</v>
      </c>
      <c r="AH80" s="2">
        <v>43944.5428472222</v>
      </c>
      <c r="AI80" s="1">
        <v>0</v>
      </c>
      <c r="AJ80" s="1">
        <v>0</v>
      </c>
      <c r="AK80" s="1">
        <v>100</v>
      </c>
      <c r="AL80" s="1">
        <v>20</v>
      </c>
      <c r="AM80" s="2">
        <v>43951.5490972222</v>
      </c>
      <c r="AN80" s="1">
        <v>0</v>
      </c>
      <c r="AO80" s="1">
        <v>9</v>
      </c>
      <c r="AP80" s="1">
        <v>80</v>
      </c>
      <c r="AQ80" s="1">
        <v>16</v>
      </c>
      <c r="AR80" s="2">
        <v>43965.6371296296</v>
      </c>
      <c r="AS80" s="1">
        <v>0</v>
      </c>
      <c r="AT80" s="1">
        <v>8</v>
      </c>
      <c r="AU80" s="1">
        <v>80</v>
      </c>
      <c r="AV80" s="1">
        <v>16</v>
      </c>
      <c r="AW80" s="2">
        <v>43979.5665740741</v>
      </c>
      <c r="AX80" s="1">
        <v>0</v>
      </c>
      <c r="AY80" s="1">
        <v>0</v>
      </c>
      <c r="AZ80" s="1">
        <v>100</v>
      </c>
      <c r="BA80" s="1">
        <v>15</v>
      </c>
      <c r="BB80" s="2">
        <v>43986.7278587963</v>
      </c>
      <c r="BC80" s="1">
        <v>0</v>
      </c>
      <c r="BD80" s="1">
        <v>0</v>
      </c>
      <c r="BE80" s="1">
        <v>93.3333</v>
      </c>
      <c r="BF80" s="1">
        <v>14</v>
      </c>
      <c r="BG80" s="2">
        <v>43993.6126273148</v>
      </c>
      <c r="BH80" s="1">
        <v>0</v>
      </c>
      <c r="BI80" s="1">
        <v>0</v>
      </c>
      <c r="BJ80" s="1">
        <v>100</v>
      </c>
      <c r="BK80" s="1">
        <v>15</v>
      </c>
      <c r="BL80" s="1">
        <v>9</v>
      </c>
      <c r="BM80" s="1">
        <v>1092.4982</v>
      </c>
      <c r="BN80" s="1">
        <v>0</v>
      </c>
    </row>
    <row r="81" spans="1:66">
      <c r="A81" s="1">
        <v>18231051</v>
      </c>
      <c r="B81" s="1" t="s">
        <v>43</v>
      </c>
      <c r="C81" s="1" t="s">
        <v>398</v>
      </c>
      <c r="D81" s="2">
        <v>43888.500474537</v>
      </c>
      <c r="E81" s="1">
        <v>0</v>
      </c>
      <c r="F81" s="1">
        <v>5</v>
      </c>
      <c r="G81" s="1">
        <v>100</v>
      </c>
      <c r="H81" s="1">
        <v>10</v>
      </c>
      <c r="I81" s="2">
        <v>43895.5108333333</v>
      </c>
      <c r="J81" s="1">
        <v>0</v>
      </c>
      <c r="K81" s="1">
        <v>3</v>
      </c>
      <c r="L81" s="1">
        <v>98.2278</v>
      </c>
      <c r="M81" s="1">
        <v>20</v>
      </c>
      <c r="N81" s="2">
        <v>43903.0341550926</v>
      </c>
      <c r="O81" s="1">
        <v>1</v>
      </c>
      <c r="P81" s="1">
        <v>26</v>
      </c>
      <c r="Q81" s="1">
        <v>89.4936</v>
      </c>
      <c r="R81" s="1">
        <v>18</v>
      </c>
      <c r="S81" s="2">
        <v>43916.765474537</v>
      </c>
      <c r="T81" s="1">
        <v>0</v>
      </c>
      <c r="U81" s="1">
        <v>1</v>
      </c>
      <c r="V81" s="1">
        <v>95.3448</v>
      </c>
      <c r="W81" s="1">
        <v>10</v>
      </c>
      <c r="X81" s="2">
        <v>43923.605775463</v>
      </c>
      <c r="Y81" s="1">
        <v>0</v>
      </c>
      <c r="Z81" s="1">
        <v>1</v>
      </c>
      <c r="AA81" s="1">
        <v>97.6806</v>
      </c>
      <c r="AB81" s="1">
        <v>20</v>
      </c>
      <c r="AC81" s="2">
        <v>43930.9481828704</v>
      </c>
      <c r="AD81" s="1">
        <v>0</v>
      </c>
      <c r="AE81" s="1">
        <v>0</v>
      </c>
      <c r="AF81" s="1">
        <v>98.3366</v>
      </c>
      <c r="AG81" s="1">
        <v>20</v>
      </c>
      <c r="AH81" s="2">
        <v>43944.5552546296</v>
      </c>
      <c r="AI81" s="1">
        <v>0</v>
      </c>
      <c r="AJ81" s="1">
        <v>0</v>
      </c>
      <c r="AK81" s="1">
        <v>100</v>
      </c>
      <c r="AL81" s="1">
        <v>20</v>
      </c>
      <c r="AM81" s="2">
        <v>43951.5595023148</v>
      </c>
      <c r="AN81" s="1">
        <v>0</v>
      </c>
      <c r="AO81" s="1">
        <v>2</v>
      </c>
      <c r="AP81" s="1">
        <v>100</v>
      </c>
      <c r="AQ81" s="1">
        <v>20</v>
      </c>
      <c r="AR81" s="2">
        <v>43967.0830902778</v>
      </c>
      <c r="AS81" s="1">
        <v>0</v>
      </c>
      <c r="AT81" s="1">
        <v>0</v>
      </c>
      <c r="AU81" s="1">
        <v>95</v>
      </c>
      <c r="AV81" s="1">
        <v>19</v>
      </c>
      <c r="AW81" s="2">
        <v>43979.5752199074</v>
      </c>
      <c r="AX81" s="1">
        <v>0</v>
      </c>
      <c r="AY81" s="1">
        <v>0</v>
      </c>
      <c r="AZ81" s="1">
        <v>100</v>
      </c>
      <c r="BA81" s="1">
        <v>15</v>
      </c>
      <c r="BB81" s="2">
        <v>43987.6444560185</v>
      </c>
      <c r="BC81" s="1">
        <v>0</v>
      </c>
      <c r="BD81" s="1">
        <v>0</v>
      </c>
      <c r="BE81" s="1">
        <v>93.3333</v>
      </c>
      <c r="BF81" s="1">
        <v>14</v>
      </c>
      <c r="BG81" s="2">
        <v>43993.716400463</v>
      </c>
      <c r="BH81" s="1">
        <v>0</v>
      </c>
      <c r="BI81" s="1">
        <v>0</v>
      </c>
      <c r="BJ81" s="1">
        <v>100</v>
      </c>
      <c r="BK81" s="1">
        <v>15</v>
      </c>
      <c r="BL81" s="1">
        <v>9</v>
      </c>
      <c r="BM81" s="1">
        <v>1167.4167</v>
      </c>
      <c r="BN81" s="1">
        <v>0</v>
      </c>
    </row>
    <row r="82" spans="1:66">
      <c r="A82" s="1">
        <v>18231052</v>
      </c>
      <c r="B82" s="1" t="s">
        <v>114</v>
      </c>
      <c r="C82" s="1" t="s">
        <v>398</v>
      </c>
      <c r="D82" s="2">
        <v>43888.6600925926</v>
      </c>
      <c r="E82" s="1">
        <v>0</v>
      </c>
      <c r="F82" s="1">
        <v>9</v>
      </c>
      <c r="G82" s="1">
        <v>100</v>
      </c>
      <c r="H82" s="1">
        <v>10</v>
      </c>
      <c r="I82" s="2">
        <v>43896.8808101852</v>
      </c>
      <c r="J82" s="1">
        <v>0</v>
      </c>
      <c r="K82" s="1">
        <v>0</v>
      </c>
      <c r="L82" s="1">
        <v>92.2276</v>
      </c>
      <c r="M82" s="1">
        <v>19</v>
      </c>
      <c r="N82" s="2">
        <v>43904.751412037</v>
      </c>
      <c r="O82" s="1">
        <v>21</v>
      </c>
      <c r="P82" s="1">
        <v>35</v>
      </c>
      <c r="Q82" s="1">
        <v>44.175</v>
      </c>
      <c r="R82" s="1">
        <v>9</v>
      </c>
      <c r="S82" s="2">
        <v>43918.4619907407</v>
      </c>
      <c r="T82" s="1">
        <v>0</v>
      </c>
      <c r="U82" s="1">
        <v>0</v>
      </c>
      <c r="V82" s="1">
        <v>97.2845</v>
      </c>
      <c r="W82" s="1">
        <v>10</v>
      </c>
      <c r="X82" s="2">
        <v>43923.8566319444</v>
      </c>
      <c r="Y82" s="1">
        <v>0</v>
      </c>
      <c r="Z82" s="1">
        <v>0</v>
      </c>
      <c r="AA82" s="1">
        <v>99.76</v>
      </c>
      <c r="AB82" s="1">
        <v>20</v>
      </c>
      <c r="AC82" s="2">
        <v>43932.7495949074</v>
      </c>
      <c r="AD82" s="1">
        <v>0</v>
      </c>
      <c r="AE82" s="1">
        <v>0</v>
      </c>
      <c r="AF82" s="1">
        <v>99.9453</v>
      </c>
      <c r="AG82" s="1">
        <v>20</v>
      </c>
      <c r="AH82" s="2">
        <v>43945.4424189815</v>
      </c>
      <c r="AI82" s="1">
        <v>3</v>
      </c>
      <c r="AJ82" s="1">
        <v>0</v>
      </c>
      <c r="AK82" s="1">
        <v>60</v>
      </c>
      <c r="AL82" s="1">
        <v>12</v>
      </c>
      <c r="AM82" s="2">
        <v>43951.7119444444</v>
      </c>
      <c r="AN82" s="1">
        <v>1</v>
      </c>
      <c r="AO82" s="1">
        <v>0</v>
      </c>
      <c r="AP82" s="1">
        <v>65</v>
      </c>
      <c r="AQ82" s="1">
        <v>13</v>
      </c>
      <c r="AR82" s="2">
        <v>43967.8333680556</v>
      </c>
      <c r="AS82" s="1">
        <v>0</v>
      </c>
      <c r="AT82" s="1">
        <v>0</v>
      </c>
      <c r="AU82" s="1">
        <v>90</v>
      </c>
      <c r="AV82" s="1">
        <v>18</v>
      </c>
      <c r="AW82" s="2">
        <v>43980.9868171296</v>
      </c>
      <c r="AX82" s="1">
        <v>0</v>
      </c>
      <c r="AY82" s="1">
        <v>0</v>
      </c>
      <c r="AZ82" s="1">
        <v>100</v>
      </c>
      <c r="BA82" s="1">
        <v>15</v>
      </c>
      <c r="BB82" s="2">
        <v>43990.82</v>
      </c>
      <c r="BC82" s="1">
        <v>0</v>
      </c>
      <c r="BD82" s="1">
        <v>0</v>
      </c>
      <c r="BE82" s="1">
        <v>100</v>
      </c>
      <c r="BF82" s="1">
        <v>15</v>
      </c>
      <c r="BG82" s="2">
        <v>43995.4547916667</v>
      </c>
      <c r="BH82" s="1">
        <v>0</v>
      </c>
      <c r="BI82" s="1">
        <v>0</v>
      </c>
      <c r="BJ82" s="1">
        <v>100</v>
      </c>
      <c r="BK82" s="1">
        <v>15</v>
      </c>
      <c r="BL82" s="1">
        <v>7</v>
      </c>
      <c r="BM82" s="1">
        <v>1048.3924</v>
      </c>
      <c r="BN82" s="1">
        <v>0</v>
      </c>
    </row>
    <row r="83" spans="1:66">
      <c r="A83" s="1">
        <v>18231064</v>
      </c>
      <c r="B83" s="1" t="s">
        <v>136</v>
      </c>
      <c r="C83" s="1" t="s">
        <v>398</v>
      </c>
      <c r="D83" s="2">
        <v>43889.9094444444</v>
      </c>
      <c r="E83" s="1">
        <v>0</v>
      </c>
      <c r="F83" s="1">
        <v>2</v>
      </c>
      <c r="G83" s="1">
        <v>100</v>
      </c>
      <c r="H83" s="1">
        <v>10</v>
      </c>
      <c r="I83" s="2">
        <v>43897.6321875</v>
      </c>
      <c r="J83" s="1">
        <v>0</v>
      </c>
      <c r="K83" s="1">
        <v>3</v>
      </c>
      <c r="L83" s="1">
        <v>94.3522</v>
      </c>
      <c r="M83" s="1">
        <v>20</v>
      </c>
      <c r="N83" s="1"/>
      <c r="O83" s="1"/>
      <c r="P83" s="1"/>
      <c r="Q83" s="1">
        <v>43.6023</v>
      </c>
      <c r="R83" s="1">
        <v>9</v>
      </c>
      <c r="S83" s="2">
        <v>43918.7004976852</v>
      </c>
      <c r="T83" s="1">
        <v>0</v>
      </c>
      <c r="U83" s="1">
        <v>0</v>
      </c>
      <c r="V83" s="1">
        <v>95.7397</v>
      </c>
      <c r="W83" s="1">
        <v>10</v>
      </c>
      <c r="X83" s="2">
        <v>43924.6116435185</v>
      </c>
      <c r="Y83" s="1">
        <v>1</v>
      </c>
      <c r="Z83" s="1">
        <v>0</v>
      </c>
      <c r="AA83" s="1">
        <v>85.9961</v>
      </c>
      <c r="AB83" s="1">
        <v>19</v>
      </c>
      <c r="AC83" s="2">
        <v>43932.5468981481</v>
      </c>
      <c r="AD83" s="1">
        <v>0</v>
      </c>
      <c r="AE83" s="1">
        <v>0</v>
      </c>
      <c r="AF83" s="1">
        <v>95.2121</v>
      </c>
      <c r="AG83" s="1">
        <v>20</v>
      </c>
      <c r="AH83" s="2">
        <v>43945.9545833333</v>
      </c>
      <c r="AI83" s="1">
        <v>0</v>
      </c>
      <c r="AJ83" s="1">
        <v>0</v>
      </c>
      <c r="AK83" s="1">
        <v>100</v>
      </c>
      <c r="AL83" s="1">
        <v>20</v>
      </c>
      <c r="AM83" s="2">
        <v>43953.489849537</v>
      </c>
      <c r="AN83" s="1">
        <v>9</v>
      </c>
      <c r="AO83" s="1">
        <v>2</v>
      </c>
      <c r="AP83" s="1">
        <v>95</v>
      </c>
      <c r="AQ83" s="1">
        <v>19</v>
      </c>
      <c r="AR83" s="2">
        <v>43966.9512615741</v>
      </c>
      <c r="AS83" s="1">
        <v>5</v>
      </c>
      <c r="AT83" s="1">
        <v>0</v>
      </c>
      <c r="AU83" s="1">
        <v>80</v>
      </c>
      <c r="AV83" s="1">
        <v>16</v>
      </c>
      <c r="AW83" s="2">
        <v>43981.6330324074</v>
      </c>
      <c r="AX83" s="1">
        <v>0</v>
      </c>
      <c r="AY83" s="1">
        <v>0</v>
      </c>
      <c r="AZ83" s="1">
        <v>100</v>
      </c>
      <c r="BA83" s="1">
        <v>15</v>
      </c>
      <c r="BB83" s="2">
        <v>43990.1794791667</v>
      </c>
      <c r="BC83" s="1">
        <v>0</v>
      </c>
      <c r="BD83" s="1">
        <v>0</v>
      </c>
      <c r="BE83" s="1">
        <v>93.3333</v>
      </c>
      <c r="BF83" s="1">
        <v>14</v>
      </c>
      <c r="BG83" s="2">
        <v>43995.1640972222</v>
      </c>
      <c r="BH83" s="1">
        <v>0</v>
      </c>
      <c r="BI83" s="1">
        <v>0</v>
      </c>
      <c r="BJ83" s="1">
        <v>93.3333</v>
      </c>
      <c r="BK83" s="1">
        <v>14</v>
      </c>
      <c r="BL83" s="1">
        <v>6</v>
      </c>
      <c r="BM83" s="1">
        <v>1032.9667</v>
      </c>
      <c r="BN83" s="1">
        <v>1</v>
      </c>
    </row>
    <row r="84" spans="1:66">
      <c r="A84" s="1">
        <v>18231070</v>
      </c>
      <c r="B84" s="1" t="s">
        <v>93</v>
      </c>
      <c r="C84" s="1" t="s">
        <v>393</v>
      </c>
      <c r="D84" s="2">
        <v>43890.6934837963</v>
      </c>
      <c r="E84" s="1">
        <v>0</v>
      </c>
      <c r="F84" s="1">
        <v>1</v>
      </c>
      <c r="G84" s="1">
        <v>100</v>
      </c>
      <c r="H84" s="1">
        <v>10</v>
      </c>
      <c r="I84" s="2">
        <v>43895.5003703704</v>
      </c>
      <c r="J84" s="1">
        <v>0</v>
      </c>
      <c r="K84" s="1">
        <v>5</v>
      </c>
      <c r="L84" s="1">
        <v>98.0167</v>
      </c>
      <c r="M84" s="1">
        <v>20</v>
      </c>
      <c r="N84" s="2">
        <v>43902.5698148148</v>
      </c>
      <c r="O84" s="1">
        <v>3</v>
      </c>
      <c r="P84" s="1">
        <v>21</v>
      </c>
      <c r="Q84" s="1">
        <v>90</v>
      </c>
      <c r="R84" s="1">
        <v>18</v>
      </c>
      <c r="S84" s="2">
        <v>43918.8764699074</v>
      </c>
      <c r="T84" s="1">
        <v>1</v>
      </c>
      <c r="U84" s="1">
        <v>23</v>
      </c>
      <c r="V84" s="1">
        <v>97.5634</v>
      </c>
      <c r="W84" s="1">
        <v>10</v>
      </c>
      <c r="X84" s="2">
        <v>43925.741087963</v>
      </c>
      <c r="Y84" s="1">
        <v>0</v>
      </c>
      <c r="Z84" s="1">
        <v>1</v>
      </c>
      <c r="AA84" s="1">
        <v>94.9978</v>
      </c>
      <c r="AB84" s="1">
        <v>19</v>
      </c>
      <c r="AC84" s="2">
        <v>43930.7369212963</v>
      </c>
      <c r="AD84" s="1">
        <v>0</v>
      </c>
      <c r="AE84" s="1">
        <v>0</v>
      </c>
      <c r="AF84" s="1">
        <v>99.9999</v>
      </c>
      <c r="AG84" s="1">
        <v>20</v>
      </c>
      <c r="AH84" s="2">
        <v>43946.7826967593</v>
      </c>
      <c r="AI84" s="1"/>
      <c r="AJ84" s="1"/>
      <c r="AK84" s="1">
        <v>5</v>
      </c>
      <c r="AL84" s="1">
        <v>1</v>
      </c>
      <c r="AM84" s="2">
        <v>43951.731087963</v>
      </c>
      <c r="AN84" s="1">
        <v>0</v>
      </c>
      <c r="AO84" s="1">
        <v>5</v>
      </c>
      <c r="AP84" s="1">
        <v>65</v>
      </c>
      <c r="AQ84" s="1">
        <v>13</v>
      </c>
      <c r="AR84" s="2">
        <v>43965.5036342593</v>
      </c>
      <c r="AS84" s="1">
        <v>0</v>
      </c>
      <c r="AT84" s="1">
        <v>0</v>
      </c>
      <c r="AU84" s="1">
        <v>90</v>
      </c>
      <c r="AV84" s="1">
        <v>18</v>
      </c>
      <c r="AW84" s="2">
        <v>43980.5990162037</v>
      </c>
      <c r="AX84" s="1">
        <v>0</v>
      </c>
      <c r="AY84" s="1">
        <v>0</v>
      </c>
      <c r="AZ84" s="1">
        <v>100</v>
      </c>
      <c r="BA84" s="1">
        <v>15</v>
      </c>
      <c r="BB84" s="2">
        <v>43989.0258333333</v>
      </c>
      <c r="BC84" s="1">
        <v>0</v>
      </c>
      <c r="BD84" s="1">
        <v>0</v>
      </c>
      <c r="BE84" s="1">
        <v>100</v>
      </c>
      <c r="BF84" s="1">
        <v>15</v>
      </c>
      <c r="BG84" s="2">
        <v>43993.5118518519</v>
      </c>
      <c r="BH84" s="1">
        <v>0</v>
      </c>
      <c r="BI84" s="1">
        <v>0</v>
      </c>
      <c r="BJ84" s="1">
        <v>100</v>
      </c>
      <c r="BK84" s="1">
        <v>15</v>
      </c>
      <c r="BL84" s="1">
        <v>7</v>
      </c>
      <c r="BM84" s="1">
        <v>1040.5778</v>
      </c>
      <c r="BN84" s="1">
        <v>0</v>
      </c>
    </row>
    <row r="85" spans="1:66">
      <c r="A85" s="1">
        <v>18231073</v>
      </c>
      <c r="B85" s="1" t="s">
        <v>236</v>
      </c>
      <c r="C85" s="1" t="s">
        <v>393</v>
      </c>
      <c r="D85" s="2">
        <v>43890.5132060185</v>
      </c>
      <c r="E85" s="1">
        <v>4</v>
      </c>
      <c r="F85" s="1">
        <v>1</v>
      </c>
      <c r="G85" s="1">
        <v>100</v>
      </c>
      <c r="H85" s="1">
        <v>10</v>
      </c>
      <c r="I85" s="2">
        <v>43897.6397337963</v>
      </c>
      <c r="J85" s="1">
        <v>3</v>
      </c>
      <c r="K85" s="1">
        <v>1</v>
      </c>
      <c r="L85" s="1">
        <v>74.3522</v>
      </c>
      <c r="M85" s="1">
        <v>16</v>
      </c>
      <c r="N85" s="1"/>
      <c r="O85" s="1"/>
      <c r="P85" s="1"/>
      <c r="Q85" s="1">
        <v>35</v>
      </c>
      <c r="R85" s="1">
        <v>7</v>
      </c>
      <c r="S85" s="2">
        <v>43918.1892708333</v>
      </c>
      <c r="T85" s="1">
        <v>0</v>
      </c>
      <c r="U85" s="1">
        <v>3</v>
      </c>
      <c r="V85" s="1">
        <v>85.2322</v>
      </c>
      <c r="W85" s="1">
        <v>10</v>
      </c>
      <c r="X85" s="2">
        <v>43925.5843634259</v>
      </c>
      <c r="Y85" s="1">
        <v>0</v>
      </c>
      <c r="Z85" s="1">
        <v>0</v>
      </c>
      <c r="AA85" s="1">
        <v>80.3631</v>
      </c>
      <c r="AB85" s="1">
        <v>20</v>
      </c>
      <c r="AC85" s="2">
        <v>43932.0397569444</v>
      </c>
      <c r="AD85" s="1"/>
      <c r="AE85" s="1"/>
      <c r="AF85" s="1">
        <v>4.2998</v>
      </c>
      <c r="AG85" s="1">
        <v>1</v>
      </c>
      <c r="AH85" s="2">
        <v>43945.0797569444</v>
      </c>
      <c r="AI85" s="1"/>
      <c r="AJ85" s="1"/>
      <c r="AK85" s="1">
        <v>0</v>
      </c>
      <c r="AL85" s="1">
        <v>0</v>
      </c>
      <c r="AM85" s="2">
        <v>43952.9253125</v>
      </c>
      <c r="AN85" s="1">
        <v>0</v>
      </c>
      <c r="AO85" s="1">
        <v>0</v>
      </c>
      <c r="AP85" s="1">
        <v>95</v>
      </c>
      <c r="AQ85" s="1">
        <v>19</v>
      </c>
      <c r="AR85" s="2">
        <v>43967.0659143518</v>
      </c>
      <c r="AS85" s="1">
        <v>0</v>
      </c>
      <c r="AT85" s="1">
        <v>0</v>
      </c>
      <c r="AU85" s="1">
        <v>95</v>
      </c>
      <c r="AV85" s="1">
        <v>19</v>
      </c>
      <c r="AW85" s="2">
        <v>43981.1173148148</v>
      </c>
      <c r="AX85" s="1">
        <v>0</v>
      </c>
      <c r="AY85" s="1">
        <v>0</v>
      </c>
      <c r="AZ85" s="1">
        <v>86.6667</v>
      </c>
      <c r="BA85" s="1">
        <v>13</v>
      </c>
      <c r="BB85" s="2">
        <v>43990.7135300926</v>
      </c>
      <c r="BC85" s="1">
        <v>0</v>
      </c>
      <c r="BD85" s="1">
        <v>0</v>
      </c>
      <c r="BE85" s="1">
        <v>93.3333</v>
      </c>
      <c r="BF85" s="1">
        <v>14</v>
      </c>
      <c r="BG85" s="2">
        <v>43995.1123842593</v>
      </c>
      <c r="BH85" s="1">
        <v>0</v>
      </c>
      <c r="BI85" s="1">
        <v>0</v>
      </c>
      <c r="BJ85" s="1">
        <v>93.3333</v>
      </c>
      <c r="BK85" s="1">
        <v>14</v>
      </c>
      <c r="BL85" s="1">
        <v>3</v>
      </c>
      <c r="BM85" s="1">
        <v>807.5806</v>
      </c>
      <c r="BN85" s="1">
        <v>1</v>
      </c>
    </row>
    <row r="86" spans="1:66">
      <c r="A86" s="1">
        <v>18231078</v>
      </c>
      <c r="B86" s="1" t="s">
        <v>66</v>
      </c>
      <c r="C86" s="1" t="s">
        <v>397</v>
      </c>
      <c r="D86" s="2">
        <v>43888.5121412037</v>
      </c>
      <c r="E86" s="1">
        <v>0</v>
      </c>
      <c r="F86" s="1">
        <v>0</v>
      </c>
      <c r="G86" s="1">
        <v>100</v>
      </c>
      <c r="H86" s="1">
        <v>10</v>
      </c>
      <c r="I86" s="2">
        <v>43896.5716087963</v>
      </c>
      <c r="J86" s="1">
        <v>0</v>
      </c>
      <c r="K86" s="1">
        <v>6</v>
      </c>
      <c r="L86" s="1">
        <v>80.0702</v>
      </c>
      <c r="M86" s="1">
        <v>17</v>
      </c>
      <c r="N86" s="2">
        <v>43903.7405324074</v>
      </c>
      <c r="O86" s="1">
        <v>10</v>
      </c>
      <c r="P86" s="1">
        <v>7</v>
      </c>
      <c r="Q86" s="1">
        <v>88.1644</v>
      </c>
      <c r="R86" s="1">
        <v>18</v>
      </c>
      <c r="S86" s="2">
        <v>43917.0271990741</v>
      </c>
      <c r="T86" s="1">
        <v>0</v>
      </c>
      <c r="U86" s="1">
        <v>1</v>
      </c>
      <c r="V86" s="1">
        <v>97.937</v>
      </c>
      <c r="W86" s="1">
        <v>10</v>
      </c>
      <c r="X86" s="2">
        <v>43924.6411111111</v>
      </c>
      <c r="Y86" s="1">
        <v>3</v>
      </c>
      <c r="Z86" s="1">
        <v>0</v>
      </c>
      <c r="AA86" s="1">
        <v>97.8702</v>
      </c>
      <c r="AB86" s="1">
        <v>20</v>
      </c>
      <c r="AC86" s="2">
        <v>43931.9155902778</v>
      </c>
      <c r="AD86" s="1">
        <v>0</v>
      </c>
      <c r="AE86" s="1">
        <v>2</v>
      </c>
      <c r="AF86" s="1">
        <v>98.1187</v>
      </c>
      <c r="AG86" s="1">
        <v>20</v>
      </c>
      <c r="AH86" s="2">
        <v>43944.6626273148</v>
      </c>
      <c r="AI86" s="1">
        <v>0</v>
      </c>
      <c r="AJ86" s="1">
        <v>0</v>
      </c>
      <c r="AK86" s="1">
        <v>100</v>
      </c>
      <c r="AL86" s="1">
        <v>20</v>
      </c>
      <c r="AM86" s="2">
        <v>43951.5071527778</v>
      </c>
      <c r="AN86" s="1">
        <v>0</v>
      </c>
      <c r="AO86" s="1">
        <v>3</v>
      </c>
      <c r="AP86" s="1">
        <v>100</v>
      </c>
      <c r="AQ86" s="1">
        <v>20</v>
      </c>
      <c r="AR86" s="2">
        <v>43967.6980902778</v>
      </c>
      <c r="AS86" s="1">
        <v>0</v>
      </c>
      <c r="AT86" s="1">
        <v>1</v>
      </c>
      <c r="AU86" s="1">
        <v>100</v>
      </c>
      <c r="AV86" s="1">
        <v>20</v>
      </c>
      <c r="AW86" s="2">
        <v>43981.1461921296</v>
      </c>
      <c r="AX86" s="1">
        <v>0</v>
      </c>
      <c r="AY86" s="1">
        <v>0</v>
      </c>
      <c r="AZ86" s="1">
        <v>93.3333</v>
      </c>
      <c r="BA86" s="1">
        <v>14</v>
      </c>
      <c r="BB86" s="2">
        <v>43989.1093171296</v>
      </c>
      <c r="BC86" s="1">
        <v>0</v>
      </c>
      <c r="BD86" s="1">
        <v>0</v>
      </c>
      <c r="BE86" s="1">
        <v>93.3333</v>
      </c>
      <c r="BF86" s="1">
        <v>14</v>
      </c>
      <c r="BG86" s="2">
        <v>43993.9299421296</v>
      </c>
      <c r="BH86" s="1">
        <v>0</v>
      </c>
      <c r="BI86" s="1">
        <v>0</v>
      </c>
      <c r="BJ86" s="1">
        <v>100</v>
      </c>
      <c r="BK86" s="1">
        <v>15</v>
      </c>
      <c r="BL86" s="1">
        <v>8</v>
      </c>
      <c r="BM86" s="1">
        <v>1148.8271</v>
      </c>
      <c r="BN86" s="1">
        <v>0</v>
      </c>
    </row>
    <row r="87" spans="1:66">
      <c r="A87" s="1">
        <v>18231081</v>
      </c>
      <c r="B87" s="1" t="s">
        <v>220</v>
      </c>
      <c r="C87" s="1" t="s">
        <v>393</v>
      </c>
      <c r="D87" s="2">
        <v>43888.6478356481</v>
      </c>
      <c r="E87" s="1">
        <v>2</v>
      </c>
      <c r="F87" s="1">
        <v>3</v>
      </c>
      <c r="G87" s="1">
        <v>50</v>
      </c>
      <c r="H87" s="1">
        <v>5</v>
      </c>
      <c r="I87" s="2">
        <v>43897.4925347222</v>
      </c>
      <c r="J87" s="1">
        <v>1</v>
      </c>
      <c r="K87" s="1">
        <v>0</v>
      </c>
      <c r="L87" s="1">
        <v>94.2427</v>
      </c>
      <c r="M87" s="1">
        <v>20</v>
      </c>
      <c r="N87" s="2">
        <v>43903.9956712963</v>
      </c>
      <c r="O87" s="1">
        <v>13</v>
      </c>
      <c r="P87" s="1">
        <v>2</v>
      </c>
      <c r="Q87" s="1">
        <v>94.6552</v>
      </c>
      <c r="R87" s="1">
        <v>20</v>
      </c>
      <c r="S87" s="2">
        <v>43917.7278009259</v>
      </c>
      <c r="T87" s="1"/>
      <c r="U87" s="1"/>
      <c r="V87" s="1">
        <v>0</v>
      </c>
      <c r="W87" s="1">
        <v>0</v>
      </c>
      <c r="X87" s="2">
        <v>43925.4900231482</v>
      </c>
      <c r="Y87" s="1">
        <v>0</v>
      </c>
      <c r="Z87" s="1">
        <v>0</v>
      </c>
      <c r="AA87" s="1">
        <v>80.9298</v>
      </c>
      <c r="AB87" s="1">
        <v>20</v>
      </c>
      <c r="AC87" s="2">
        <v>43932.4222453704</v>
      </c>
      <c r="AD87" s="1">
        <v>2</v>
      </c>
      <c r="AE87" s="1">
        <v>0</v>
      </c>
      <c r="AF87" s="1">
        <v>80.2058</v>
      </c>
      <c r="AG87" s="1">
        <v>20</v>
      </c>
      <c r="AH87" s="2">
        <v>43945.6235763889</v>
      </c>
      <c r="AI87" s="1"/>
      <c r="AJ87" s="1"/>
      <c r="AK87" s="1">
        <v>0</v>
      </c>
      <c r="AL87" s="1">
        <v>0</v>
      </c>
      <c r="AM87" s="2">
        <v>43952.7200462963</v>
      </c>
      <c r="AN87" s="1"/>
      <c r="AO87" s="1"/>
      <c r="AP87" s="1">
        <v>5</v>
      </c>
      <c r="AQ87" s="1">
        <v>1</v>
      </c>
      <c r="AR87" s="2">
        <v>43967.6123726852</v>
      </c>
      <c r="AS87" s="1">
        <v>9</v>
      </c>
      <c r="AT87" s="1">
        <v>0</v>
      </c>
      <c r="AU87" s="1">
        <v>50</v>
      </c>
      <c r="AV87" s="1">
        <v>10</v>
      </c>
      <c r="AW87" s="2">
        <v>43981.7388657407</v>
      </c>
      <c r="AX87" s="1">
        <v>0</v>
      </c>
      <c r="AY87" s="1">
        <v>0</v>
      </c>
      <c r="AZ87" s="1">
        <v>93.3333</v>
      </c>
      <c r="BA87" s="1">
        <v>14</v>
      </c>
      <c r="BB87" s="2">
        <v>43988.0979861111</v>
      </c>
      <c r="BC87" s="1">
        <v>0</v>
      </c>
      <c r="BD87" s="1">
        <v>0</v>
      </c>
      <c r="BE87" s="1">
        <v>100</v>
      </c>
      <c r="BF87" s="1">
        <v>15</v>
      </c>
      <c r="BG87" s="2">
        <v>43995.5202314815</v>
      </c>
      <c r="BH87" s="1">
        <v>0</v>
      </c>
      <c r="BI87" s="1">
        <v>0</v>
      </c>
      <c r="BJ87" s="1">
        <v>100</v>
      </c>
      <c r="BK87" s="1">
        <v>15</v>
      </c>
      <c r="BL87" s="1">
        <v>6</v>
      </c>
      <c r="BM87" s="1">
        <v>748.3668</v>
      </c>
      <c r="BN87" s="1">
        <v>0</v>
      </c>
    </row>
    <row r="88" spans="1:66">
      <c r="A88" s="1">
        <v>18231085</v>
      </c>
      <c r="B88" s="1" t="s">
        <v>213</v>
      </c>
      <c r="C88" s="1" t="s">
        <v>398</v>
      </c>
      <c r="D88" s="2">
        <v>43889.6274305556</v>
      </c>
      <c r="E88" s="1">
        <v>0</v>
      </c>
      <c r="F88" s="1">
        <v>5</v>
      </c>
      <c r="G88" s="1">
        <v>99.9918</v>
      </c>
      <c r="H88" s="1">
        <v>10</v>
      </c>
      <c r="I88" s="2">
        <v>43897.7698842593</v>
      </c>
      <c r="J88" s="1">
        <v>14</v>
      </c>
      <c r="K88" s="1">
        <v>3</v>
      </c>
      <c r="L88" s="1">
        <v>88.8807</v>
      </c>
      <c r="M88" s="1">
        <v>19</v>
      </c>
      <c r="N88" s="2">
        <v>43904.8842013889</v>
      </c>
      <c r="O88" s="1">
        <v>27</v>
      </c>
      <c r="P88" s="1">
        <v>59</v>
      </c>
      <c r="Q88" s="1">
        <v>66.6377</v>
      </c>
      <c r="R88" s="1">
        <v>13</v>
      </c>
      <c r="S88" s="2">
        <v>43918.6538425926</v>
      </c>
      <c r="T88" s="1">
        <v>0</v>
      </c>
      <c r="U88" s="1">
        <v>0</v>
      </c>
      <c r="V88" s="1">
        <v>90.8356</v>
      </c>
      <c r="W88" s="1">
        <v>10</v>
      </c>
      <c r="X88" s="2">
        <v>43925.4338541667</v>
      </c>
      <c r="Y88" s="1">
        <v>0</v>
      </c>
      <c r="Z88" s="1">
        <v>1</v>
      </c>
      <c r="AA88" s="1">
        <v>99.7011</v>
      </c>
      <c r="AB88" s="1">
        <v>20</v>
      </c>
      <c r="AC88" s="2">
        <v>43932.8303125</v>
      </c>
      <c r="AD88" s="1">
        <v>1</v>
      </c>
      <c r="AE88" s="1">
        <v>1</v>
      </c>
      <c r="AF88" s="1">
        <v>97.6727</v>
      </c>
      <c r="AG88" s="1">
        <v>20</v>
      </c>
      <c r="AH88" s="2">
        <v>43946.5374421296</v>
      </c>
      <c r="AI88" s="1"/>
      <c r="AJ88" s="1"/>
      <c r="AK88" s="1">
        <v>5</v>
      </c>
      <c r="AL88" s="1">
        <v>1</v>
      </c>
      <c r="AM88" s="2">
        <v>43953.846087963</v>
      </c>
      <c r="AN88" s="1"/>
      <c r="AO88" s="1"/>
      <c r="AP88" s="1">
        <v>0</v>
      </c>
      <c r="AQ88" s="1">
        <v>0</v>
      </c>
      <c r="AR88" s="2">
        <v>43967.8733912037</v>
      </c>
      <c r="AS88" s="1">
        <v>0</v>
      </c>
      <c r="AT88" s="1">
        <v>0</v>
      </c>
      <c r="AU88" s="1">
        <v>100</v>
      </c>
      <c r="AV88" s="1">
        <v>20</v>
      </c>
      <c r="AW88" s="2">
        <v>43981.8508101852</v>
      </c>
      <c r="AX88" s="1">
        <v>0</v>
      </c>
      <c r="AY88" s="1">
        <v>0</v>
      </c>
      <c r="AZ88" s="1">
        <v>73.3333</v>
      </c>
      <c r="BA88" s="1">
        <v>11</v>
      </c>
      <c r="BB88" s="2">
        <v>43990.7975810185</v>
      </c>
      <c r="BC88" s="1">
        <v>0</v>
      </c>
      <c r="BD88" s="1">
        <v>0</v>
      </c>
      <c r="BE88" s="1">
        <v>100</v>
      </c>
      <c r="BF88" s="1">
        <v>15</v>
      </c>
      <c r="BG88" s="2">
        <v>43995.4601967593</v>
      </c>
      <c r="BH88" s="1">
        <v>0</v>
      </c>
      <c r="BI88" s="1">
        <v>0</v>
      </c>
      <c r="BJ88" s="1">
        <v>100</v>
      </c>
      <c r="BK88" s="1">
        <v>15</v>
      </c>
      <c r="BL88" s="1">
        <v>7</v>
      </c>
      <c r="BM88" s="1">
        <v>922.0529</v>
      </c>
      <c r="BN88" s="1">
        <v>0</v>
      </c>
    </row>
    <row r="89" spans="1:66">
      <c r="A89" s="1">
        <v>18231091</v>
      </c>
      <c r="B89" s="1" t="s">
        <v>264</v>
      </c>
      <c r="C89" s="1" t="s">
        <v>397</v>
      </c>
      <c r="D89" s="2">
        <v>43890.9121527778</v>
      </c>
      <c r="E89" s="1">
        <v>18</v>
      </c>
      <c r="F89" s="1">
        <v>1</v>
      </c>
      <c r="G89" s="1">
        <v>80.3011</v>
      </c>
      <c r="H89" s="1">
        <v>9</v>
      </c>
      <c r="I89" s="2">
        <v>43896.570474537</v>
      </c>
      <c r="J89" s="1">
        <v>7</v>
      </c>
      <c r="K89" s="1">
        <v>0</v>
      </c>
      <c r="L89" s="1">
        <v>27</v>
      </c>
      <c r="M89" s="1">
        <v>6</v>
      </c>
      <c r="N89" s="2">
        <v>43904.0421412037</v>
      </c>
      <c r="O89" s="1">
        <v>0</v>
      </c>
      <c r="P89" s="1">
        <v>0</v>
      </c>
      <c r="Q89" s="1">
        <v>92.2691</v>
      </c>
      <c r="R89" s="1">
        <v>20</v>
      </c>
      <c r="S89" s="2">
        <v>43918.8270023148</v>
      </c>
      <c r="T89" s="1">
        <v>0</v>
      </c>
      <c r="U89" s="1">
        <v>0</v>
      </c>
      <c r="V89" s="1">
        <v>80.0254</v>
      </c>
      <c r="W89" s="1">
        <v>10</v>
      </c>
      <c r="X89" s="2">
        <v>43923.569224537</v>
      </c>
      <c r="Y89" s="1">
        <v>2</v>
      </c>
      <c r="Z89" s="1">
        <v>0</v>
      </c>
      <c r="AA89" s="1">
        <v>72.823</v>
      </c>
      <c r="AB89" s="1">
        <v>18</v>
      </c>
      <c r="AC89" s="2">
        <v>43931.6152777778</v>
      </c>
      <c r="AD89" s="1">
        <v>0</v>
      </c>
      <c r="AE89" s="1">
        <v>0</v>
      </c>
      <c r="AF89" s="1">
        <v>81.4657</v>
      </c>
      <c r="AG89" s="1">
        <v>20</v>
      </c>
      <c r="AH89" s="2">
        <v>43944.5840046296</v>
      </c>
      <c r="AI89" s="1"/>
      <c r="AJ89" s="1"/>
      <c r="AK89" s="1">
        <v>0</v>
      </c>
      <c r="AL89" s="1">
        <v>0</v>
      </c>
      <c r="AM89" s="2">
        <v>43952.9183217593</v>
      </c>
      <c r="AN89" s="1"/>
      <c r="AO89" s="1"/>
      <c r="AP89" s="1">
        <v>0</v>
      </c>
      <c r="AQ89" s="1">
        <v>0</v>
      </c>
      <c r="AR89" s="2">
        <v>43966.8002893518</v>
      </c>
      <c r="AS89" s="1"/>
      <c r="AT89" s="1"/>
      <c r="AU89" s="1">
        <v>25</v>
      </c>
      <c r="AV89" s="1">
        <v>5</v>
      </c>
      <c r="AW89" s="2">
        <v>43980.5676388889</v>
      </c>
      <c r="AX89" s="1">
        <v>0</v>
      </c>
      <c r="AY89" s="1">
        <v>0</v>
      </c>
      <c r="AZ89" s="1">
        <v>93.3333</v>
      </c>
      <c r="BA89" s="1">
        <v>14</v>
      </c>
      <c r="BB89" s="2">
        <v>43986.8540393518</v>
      </c>
      <c r="BC89" s="1">
        <v>0</v>
      </c>
      <c r="BD89" s="1">
        <v>0</v>
      </c>
      <c r="BE89" s="1">
        <v>93.3333</v>
      </c>
      <c r="BF89" s="1">
        <v>14</v>
      </c>
      <c r="BG89" s="2">
        <v>43994.0989699074</v>
      </c>
      <c r="BH89" s="1">
        <v>0</v>
      </c>
      <c r="BI89" s="1">
        <v>0</v>
      </c>
      <c r="BJ89" s="1">
        <v>100</v>
      </c>
      <c r="BK89" s="1">
        <v>15</v>
      </c>
      <c r="BL89" s="1">
        <v>4</v>
      </c>
      <c r="BM89" s="1">
        <v>745.5509</v>
      </c>
      <c r="BN89" s="1">
        <v>0</v>
      </c>
    </row>
    <row r="90" spans="1:66">
      <c r="A90" s="1">
        <v>18231094</v>
      </c>
      <c r="B90" s="1" t="s">
        <v>39</v>
      </c>
      <c r="C90" s="1" t="s">
        <v>397</v>
      </c>
      <c r="D90" s="2">
        <v>43889.6456944444</v>
      </c>
      <c r="E90" s="1">
        <v>0</v>
      </c>
      <c r="F90" s="1">
        <v>0</v>
      </c>
      <c r="G90" s="1">
        <v>100</v>
      </c>
      <c r="H90" s="1">
        <v>10</v>
      </c>
      <c r="I90" s="2">
        <v>43897.4513773148</v>
      </c>
      <c r="J90" s="1">
        <v>1</v>
      </c>
      <c r="K90" s="1">
        <v>2</v>
      </c>
      <c r="L90" s="1">
        <v>88.4196</v>
      </c>
      <c r="M90" s="1">
        <v>18</v>
      </c>
      <c r="N90" s="2">
        <v>43904.7040046296</v>
      </c>
      <c r="O90" s="1">
        <v>22</v>
      </c>
      <c r="P90" s="1">
        <v>11</v>
      </c>
      <c r="Q90" s="1">
        <v>87.9464</v>
      </c>
      <c r="R90" s="1">
        <v>18</v>
      </c>
      <c r="S90" s="2">
        <v>43918.5545138889</v>
      </c>
      <c r="T90" s="1">
        <v>0</v>
      </c>
      <c r="U90" s="1">
        <v>2</v>
      </c>
      <c r="V90" s="1">
        <v>96.5039999999999</v>
      </c>
      <c r="W90" s="1">
        <v>10</v>
      </c>
      <c r="X90" s="2">
        <v>43925.6062268519</v>
      </c>
      <c r="Y90" s="1">
        <v>0</v>
      </c>
      <c r="Z90" s="1">
        <v>3</v>
      </c>
      <c r="AA90" s="1">
        <v>99.601</v>
      </c>
      <c r="AB90" s="1">
        <v>20</v>
      </c>
      <c r="AC90" s="2">
        <v>43932.6117013889</v>
      </c>
      <c r="AD90" s="1">
        <v>0</v>
      </c>
      <c r="AE90" s="1">
        <v>0</v>
      </c>
      <c r="AF90" s="1">
        <v>98.9598</v>
      </c>
      <c r="AG90" s="1">
        <v>20</v>
      </c>
      <c r="AH90" s="2">
        <v>43945.9655092593</v>
      </c>
      <c r="AI90" s="1">
        <v>0</v>
      </c>
      <c r="AJ90" s="1">
        <v>0</v>
      </c>
      <c r="AK90" s="1">
        <v>100</v>
      </c>
      <c r="AL90" s="1">
        <v>20</v>
      </c>
      <c r="AM90" s="2">
        <v>43953.5133912037</v>
      </c>
      <c r="AN90" s="1">
        <v>9</v>
      </c>
      <c r="AO90" s="1">
        <v>12</v>
      </c>
      <c r="AP90" s="1">
        <v>100</v>
      </c>
      <c r="AQ90" s="1">
        <v>20</v>
      </c>
      <c r="AR90" s="2">
        <v>43967.8141319444</v>
      </c>
      <c r="AS90" s="1">
        <v>0</v>
      </c>
      <c r="AT90" s="1">
        <v>0</v>
      </c>
      <c r="AU90" s="1">
        <v>100</v>
      </c>
      <c r="AV90" s="1">
        <v>20</v>
      </c>
      <c r="AW90" s="2">
        <v>43981.7459375</v>
      </c>
      <c r="AX90" s="1">
        <v>0</v>
      </c>
      <c r="AY90" s="1">
        <v>0</v>
      </c>
      <c r="AZ90" s="1">
        <v>93.3333</v>
      </c>
      <c r="BA90" s="1">
        <v>14</v>
      </c>
      <c r="BB90" s="2">
        <v>43990.5741203704</v>
      </c>
      <c r="BC90" s="1">
        <v>0</v>
      </c>
      <c r="BD90" s="1">
        <v>0</v>
      </c>
      <c r="BE90" s="1">
        <v>100</v>
      </c>
      <c r="BF90" s="1">
        <v>15</v>
      </c>
      <c r="BG90" s="2">
        <v>43995.7111574074</v>
      </c>
      <c r="BH90" s="1">
        <v>0</v>
      </c>
      <c r="BI90" s="1">
        <v>0</v>
      </c>
      <c r="BJ90" s="1">
        <v>100</v>
      </c>
      <c r="BK90" s="1">
        <v>15</v>
      </c>
      <c r="BL90" s="1">
        <v>9</v>
      </c>
      <c r="BM90" s="1">
        <v>1164.76409999999</v>
      </c>
      <c r="BN90" s="1">
        <v>0</v>
      </c>
    </row>
    <row r="91" spans="1:66">
      <c r="A91" s="1">
        <v>18231096</v>
      </c>
      <c r="B91" s="1" t="s">
        <v>192</v>
      </c>
      <c r="C91" s="1" t="s">
        <v>393</v>
      </c>
      <c r="D91" s="2">
        <v>43888.5401736111</v>
      </c>
      <c r="E91" s="1">
        <v>0</v>
      </c>
      <c r="F91" s="1">
        <v>1</v>
      </c>
      <c r="G91" s="1">
        <v>100</v>
      </c>
      <c r="H91" s="1">
        <v>10</v>
      </c>
      <c r="I91" s="2">
        <v>43896.4028703704</v>
      </c>
      <c r="J91" s="1">
        <v>0</v>
      </c>
      <c r="K91" s="1">
        <v>5</v>
      </c>
      <c r="L91" s="1">
        <v>95.6685</v>
      </c>
      <c r="M91" s="1">
        <v>20</v>
      </c>
      <c r="N91" s="2">
        <v>43904.0797569444</v>
      </c>
      <c r="O91" s="1">
        <v>2</v>
      </c>
      <c r="P91" s="1">
        <v>25</v>
      </c>
      <c r="Q91" s="1">
        <v>78.5993</v>
      </c>
      <c r="R91" s="1">
        <v>16</v>
      </c>
      <c r="S91" s="2">
        <v>43916.9204976852</v>
      </c>
      <c r="T91" s="1">
        <v>0</v>
      </c>
      <c r="U91" s="1">
        <v>4</v>
      </c>
      <c r="V91" s="1">
        <v>95.3371</v>
      </c>
      <c r="W91" s="1">
        <v>10</v>
      </c>
      <c r="X91" s="2">
        <v>43924.9115509259</v>
      </c>
      <c r="Y91" s="1">
        <v>1</v>
      </c>
      <c r="Z91" s="1">
        <v>0</v>
      </c>
      <c r="AA91" s="1">
        <v>96.0009</v>
      </c>
      <c r="AB91" s="1">
        <v>20</v>
      </c>
      <c r="AC91" s="2">
        <v>43931.5571064815</v>
      </c>
      <c r="AD91" s="1">
        <v>0</v>
      </c>
      <c r="AE91" s="1">
        <v>7</v>
      </c>
      <c r="AF91" s="1">
        <v>90.2274</v>
      </c>
      <c r="AG91" s="1">
        <v>20</v>
      </c>
      <c r="AH91" s="2">
        <v>43945.6215740741</v>
      </c>
      <c r="AI91" s="1">
        <v>0</v>
      </c>
      <c r="AJ91" s="1">
        <v>0</v>
      </c>
      <c r="AK91" s="1">
        <v>100</v>
      </c>
      <c r="AL91" s="1">
        <v>20</v>
      </c>
      <c r="AM91" s="2">
        <v>43952.945775463</v>
      </c>
      <c r="AN91" s="1">
        <v>0</v>
      </c>
      <c r="AO91" s="1">
        <v>0</v>
      </c>
      <c r="AP91" s="1">
        <v>20</v>
      </c>
      <c r="AQ91" s="1">
        <v>4</v>
      </c>
      <c r="AR91" s="2">
        <v>43967.857662037</v>
      </c>
      <c r="AS91" s="1">
        <v>0</v>
      </c>
      <c r="AT91" s="1">
        <v>12</v>
      </c>
      <c r="AU91" s="1">
        <v>80</v>
      </c>
      <c r="AV91" s="1">
        <v>16</v>
      </c>
      <c r="AW91" s="1"/>
      <c r="AX91" s="1">
        <v>0</v>
      </c>
      <c r="AY91" s="1">
        <v>0</v>
      </c>
      <c r="AZ91" s="1">
        <v>6.66667</v>
      </c>
      <c r="BA91" s="1">
        <v>1</v>
      </c>
      <c r="BB91" s="2">
        <v>43988.9268171296</v>
      </c>
      <c r="BC91" s="1">
        <v>0</v>
      </c>
      <c r="BD91" s="1">
        <v>0</v>
      </c>
      <c r="BE91" s="1">
        <v>100</v>
      </c>
      <c r="BF91" s="1">
        <v>15</v>
      </c>
      <c r="BG91" s="2">
        <v>43995.4149421296</v>
      </c>
      <c r="BH91" s="1">
        <v>0</v>
      </c>
      <c r="BI91" s="1">
        <v>0</v>
      </c>
      <c r="BJ91" s="1">
        <v>93.3333</v>
      </c>
      <c r="BK91" s="1">
        <v>14</v>
      </c>
      <c r="BL91" s="1">
        <v>7</v>
      </c>
      <c r="BM91" s="1">
        <v>949.1665</v>
      </c>
      <c r="BN91" s="1">
        <v>1</v>
      </c>
    </row>
    <row r="92" spans="1:66">
      <c r="A92" s="1">
        <v>18231098</v>
      </c>
      <c r="B92" s="1" t="s">
        <v>241</v>
      </c>
      <c r="C92" s="1" t="s">
        <v>393</v>
      </c>
      <c r="D92" s="2">
        <v>43890.7759606481</v>
      </c>
      <c r="E92" s="1">
        <v>12</v>
      </c>
      <c r="F92" s="1">
        <v>4</v>
      </c>
      <c r="G92" s="1">
        <v>53.652</v>
      </c>
      <c r="H92" s="1">
        <v>6</v>
      </c>
      <c r="I92" s="2">
        <v>43897.0228240741</v>
      </c>
      <c r="J92" s="1">
        <v>6</v>
      </c>
      <c r="K92" s="1">
        <v>1</v>
      </c>
      <c r="L92" s="1">
        <v>83.5551</v>
      </c>
      <c r="M92" s="1">
        <v>18</v>
      </c>
      <c r="N92" s="2">
        <v>43904.7721759259</v>
      </c>
      <c r="O92" s="1">
        <v>24</v>
      </c>
      <c r="P92" s="1">
        <v>0</v>
      </c>
      <c r="Q92" s="1">
        <v>92.5665</v>
      </c>
      <c r="R92" s="1">
        <v>19</v>
      </c>
      <c r="S92" s="2">
        <v>43918.04875</v>
      </c>
      <c r="T92" s="1">
        <v>0</v>
      </c>
      <c r="U92" s="1">
        <v>0</v>
      </c>
      <c r="V92" s="1">
        <v>72.3054</v>
      </c>
      <c r="W92" s="1">
        <v>9</v>
      </c>
      <c r="X92" s="2">
        <v>43924.0667708333</v>
      </c>
      <c r="Y92" s="1">
        <v>0</v>
      </c>
      <c r="Z92" s="1">
        <v>0</v>
      </c>
      <c r="AA92" s="1">
        <v>61.9113</v>
      </c>
      <c r="AB92" s="1">
        <v>14</v>
      </c>
      <c r="AC92" s="2">
        <v>43931.0578009259</v>
      </c>
      <c r="AD92" s="1">
        <v>2</v>
      </c>
      <c r="AE92" s="1">
        <v>0</v>
      </c>
      <c r="AF92" s="1">
        <v>90.9916</v>
      </c>
      <c r="AG92" s="1">
        <v>20</v>
      </c>
      <c r="AH92" s="2">
        <v>43946.3859722222</v>
      </c>
      <c r="AI92" s="1"/>
      <c r="AJ92" s="1"/>
      <c r="AK92" s="1">
        <v>15</v>
      </c>
      <c r="AL92" s="1">
        <v>3</v>
      </c>
      <c r="AM92" s="2">
        <v>43951.7064583333</v>
      </c>
      <c r="AN92" s="1"/>
      <c r="AO92" s="1"/>
      <c r="AP92" s="1">
        <v>10</v>
      </c>
      <c r="AQ92" s="1">
        <v>2</v>
      </c>
      <c r="AR92" s="2">
        <v>43965.7454050926</v>
      </c>
      <c r="AS92" s="1">
        <v>2</v>
      </c>
      <c r="AT92" s="1">
        <v>0</v>
      </c>
      <c r="AU92" s="1">
        <v>50</v>
      </c>
      <c r="AV92" s="1">
        <v>10</v>
      </c>
      <c r="AW92" s="2">
        <v>43981.8686458333</v>
      </c>
      <c r="AX92" s="1">
        <v>0</v>
      </c>
      <c r="AY92" s="1">
        <v>0</v>
      </c>
      <c r="AZ92" s="1">
        <v>53.3333</v>
      </c>
      <c r="BA92" s="1">
        <v>8</v>
      </c>
      <c r="BB92" s="2">
        <v>43988.2661689815</v>
      </c>
      <c r="BC92" s="1">
        <v>0</v>
      </c>
      <c r="BD92" s="1">
        <v>0</v>
      </c>
      <c r="BE92" s="1">
        <v>86.6667</v>
      </c>
      <c r="BF92" s="1">
        <v>13</v>
      </c>
      <c r="BG92" s="2">
        <v>43995.0973958333</v>
      </c>
      <c r="BH92" s="1">
        <v>0</v>
      </c>
      <c r="BI92" s="1">
        <v>0</v>
      </c>
      <c r="BJ92" s="1">
        <v>80</v>
      </c>
      <c r="BK92" s="1">
        <v>12</v>
      </c>
      <c r="BL92" s="1">
        <v>1</v>
      </c>
      <c r="BM92" s="1">
        <v>749.9819</v>
      </c>
      <c r="BN92" s="1">
        <v>0</v>
      </c>
    </row>
    <row r="93" spans="1:66">
      <c r="A93" s="1">
        <v>18231102</v>
      </c>
      <c r="B93" s="1" t="s">
        <v>322</v>
      </c>
      <c r="C93" s="1" t="s">
        <v>397</v>
      </c>
      <c r="D93" s="1"/>
      <c r="E93" s="1"/>
      <c r="F93" s="1"/>
      <c r="G93" s="1"/>
      <c r="H93" s="1">
        <v>0</v>
      </c>
      <c r="I93" s="1"/>
      <c r="J93" s="1"/>
      <c r="K93" s="1"/>
      <c r="L93" s="1"/>
      <c r="M93" s="1">
        <v>0</v>
      </c>
      <c r="N93" s="1"/>
      <c r="O93" s="1"/>
      <c r="P93" s="1"/>
      <c r="Q93" s="1"/>
      <c r="R93" s="1">
        <v>0</v>
      </c>
      <c r="S93" s="1"/>
      <c r="T93" s="1"/>
      <c r="U93" s="1"/>
      <c r="V93" s="1"/>
      <c r="W93" s="1">
        <v>0</v>
      </c>
      <c r="X93" s="1"/>
      <c r="Y93" s="1"/>
      <c r="Z93" s="1"/>
      <c r="AA93" s="1"/>
      <c r="AB93" s="1">
        <v>0</v>
      </c>
      <c r="AC93" s="1"/>
      <c r="AD93" s="1"/>
      <c r="AE93" s="1"/>
      <c r="AF93" s="1"/>
      <c r="AG93" s="1">
        <v>0</v>
      </c>
      <c r="AH93" s="1"/>
      <c r="AI93" s="1"/>
      <c r="AJ93" s="1"/>
      <c r="AK93" s="1"/>
      <c r="AL93" s="1">
        <v>0</v>
      </c>
      <c r="AM93" s="1"/>
      <c r="AN93" s="1"/>
      <c r="AO93" s="1"/>
      <c r="AP93" s="1"/>
      <c r="AQ93" s="1">
        <v>0</v>
      </c>
      <c r="AR93" s="1"/>
      <c r="AS93" s="1"/>
      <c r="AT93" s="1"/>
      <c r="AU93" s="1"/>
      <c r="AV93" s="1">
        <v>0</v>
      </c>
      <c r="AW93" s="1"/>
      <c r="AX93" s="1">
        <v>0</v>
      </c>
      <c r="AY93" s="1">
        <v>0</v>
      </c>
      <c r="AZ93" s="1"/>
      <c r="BA93" s="1">
        <v>0</v>
      </c>
      <c r="BB93" s="1"/>
      <c r="BC93" s="1">
        <v>0</v>
      </c>
      <c r="BD93" s="1">
        <v>0</v>
      </c>
      <c r="BE93" s="1"/>
      <c r="BF93" s="1">
        <v>0</v>
      </c>
      <c r="BG93" s="1"/>
      <c r="BH93" s="1">
        <v>0</v>
      </c>
      <c r="BI93" s="1">
        <v>0</v>
      </c>
      <c r="BJ93" s="1"/>
      <c r="BK93" s="1">
        <v>0</v>
      </c>
      <c r="BL93" s="1">
        <v>0</v>
      </c>
      <c r="BM93" s="1">
        <v>0</v>
      </c>
      <c r="BN93" s="1">
        <v>12</v>
      </c>
    </row>
    <row r="94" spans="1:66">
      <c r="A94" s="1">
        <v>18231106</v>
      </c>
      <c r="B94" s="1" t="s">
        <v>164</v>
      </c>
      <c r="C94" s="1" t="s">
        <v>393</v>
      </c>
      <c r="D94" s="2">
        <v>43888.6436805556</v>
      </c>
      <c r="E94" s="1">
        <v>0</v>
      </c>
      <c r="F94" s="1">
        <v>5</v>
      </c>
      <c r="G94" s="1">
        <v>100</v>
      </c>
      <c r="H94" s="1">
        <v>10</v>
      </c>
      <c r="I94" s="2">
        <v>43896.0352430556</v>
      </c>
      <c r="J94" s="1">
        <v>11</v>
      </c>
      <c r="K94" s="1">
        <v>9</v>
      </c>
      <c r="L94" s="1">
        <v>90.4239</v>
      </c>
      <c r="M94" s="1">
        <v>19</v>
      </c>
      <c r="N94" s="2">
        <v>43903.8106134259</v>
      </c>
      <c r="O94" s="1">
        <v>1</v>
      </c>
      <c r="P94" s="1">
        <v>7</v>
      </c>
      <c r="Q94" s="1">
        <v>96.0808</v>
      </c>
      <c r="R94" s="1">
        <v>20</v>
      </c>
      <c r="S94" s="2">
        <v>43917.0040625</v>
      </c>
      <c r="T94" s="1">
        <v>0</v>
      </c>
      <c r="U94" s="1">
        <v>3</v>
      </c>
      <c r="V94" s="1">
        <v>98.2803</v>
      </c>
      <c r="W94" s="1">
        <v>10</v>
      </c>
      <c r="X94" s="2">
        <v>43923.5530671296</v>
      </c>
      <c r="Y94" s="1">
        <v>0</v>
      </c>
      <c r="Z94" s="1">
        <v>0</v>
      </c>
      <c r="AA94" s="1">
        <v>97.2792</v>
      </c>
      <c r="AB94" s="1">
        <v>20</v>
      </c>
      <c r="AC94" s="2">
        <v>43931.9793055556</v>
      </c>
      <c r="AD94" s="1">
        <v>0</v>
      </c>
      <c r="AE94" s="1">
        <v>2</v>
      </c>
      <c r="AF94" s="1">
        <v>89.5788</v>
      </c>
      <c r="AG94" s="1">
        <v>20</v>
      </c>
      <c r="AH94" s="2">
        <v>43945.8244444444</v>
      </c>
      <c r="AI94" s="1">
        <v>0</v>
      </c>
      <c r="AJ94" s="1">
        <v>0</v>
      </c>
      <c r="AK94" s="1">
        <v>100</v>
      </c>
      <c r="AL94" s="1">
        <v>20</v>
      </c>
      <c r="AM94" s="2">
        <v>43951.6142824074</v>
      </c>
      <c r="AN94" s="1"/>
      <c r="AO94" s="1"/>
      <c r="AP94" s="1">
        <v>0</v>
      </c>
      <c r="AQ94" s="1">
        <v>0</v>
      </c>
      <c r="AR94" s="2">
        <v>43966.768125</v>
      </c>
      <c r="AS94" s="1">
        <v>0</v>
      </c>
      <c r="AT94" s="1">
        <v>1</v>
      </c>
      <c r="AU94" s="1">
        <v>50</v>
      </c>
      <c r="AV94" s="1">
        <v>10</v>
      </c>
      <c r="AW94" s="2">
        <v>43981.6514814815</v>
      </c>
      <c r="AX94" s="1">
        <v>0</v>
      </c>
      <c r="AY94" s="1">
        <v>0</v>
      </c>
      <c r="AZ94" s="1">
        <v>93.3333</v>
      </c>
      <c r="BA94" s="1">
        <v>14</v>
      </c>
      <c r="BB94" s="2">
        <v>43989.783912037</v>
      </c>
      <c r="BC94" s="1">
        <v>0</v>
      </c>
      <c r="BD94" s="1">
        <v>0</v>
      </c>
      <c r="BE94" s="1">
        <v>93.3333</v>
      </c>
      <c r="BF94" s="1">
        <v>14</v>
      </c>
      <c r="BG94" s="2">
        <v>43994.4273148148</v>
      </c>
      <c r="BH94" s="1">
        <v>0</v>
      </c>
      <c r="BI94" s="1">
        <v>0</v>
      </c>
      <c r="BJ94" s="1">
        <v>86.6667</v>
      </c>
      <c r="BK94" s="1">
        <v>13</v>
      </c>
      <c r="BL94" s="1">
        <v>6</v>
      </c>
      <c r="BM94" s="1">
        <v>994.9763</v>
      </c>
      <c r="BN94" s="1">
        <v>0</v>
      </c>
    </row>
    <row r="95" spans="1:66">
      <c r="A95" s="1">
        <v>18231111</v>
      </c>
      <c r="B95" s="1" t="s">
        <v>51</v>
      </c>
      <c r="C95" s="1" t="s">
        <v>397</v>
      </c>
      <c r="D95" s="2">
        <v>43888.721099537</v>
      </c>
      <c r="E95" s="1">
        <v>0</v>
      </c>
      <c r="F95" s="1">
        <v>5</v>
      </c>
      <c r="G95" s="1">
        <v>100</v>
      </c>
      <c r="H95" s="1">
        <v>10</v>
      </c>
      <c r="I95" s="2">
        <v>43896.6666550926</v>
      </c>
      <c r="J95" s="1">
        <v>0</v>
      </c>
      <c r="K95" s="1">
        <v>1</v>
      </c>
      <c r="L95" s="1">
        <v>93.4729</v>
      </c>
      <c r="M95" s="1">
        <v>19</v>
      </c>
      <c r="N95" s="2">
        <v>43903.9644328704</v>
      </c>
      <c r="O95" s="1">
        <v>4</v>
      </c>
      <c r="P95" s="1">
        <v>44</v>
      </c>
      <c r="Q95" s="1">
        <v>74.5742</v>
      </c>
      <c r="R95" s="1">
        <v>15</v>
      </c>
      <c r="S95" s="2">
        <v>43918.0834837963</v>
      </c>
      <c r="T95" s="1">
        <v>0</v>
      </c>
      <c r="U95" s="1">
        <v>2</v>
      </c>
      <c r="V95" s="1">
        <v>95.7342</v>
      </c>
      <c r="W95" s="1">
        <v>10</v>
      </c>
      <c r="X95" s="2">
        <v>43925.4692592593</v>
      </c>
      <c r="Y95" s="1">
        <v>0</v>
      </c>
      <c r="Z95" s="1">
        <v>0</v>
      </c>
      <c r="AA95" s="1">
        <v>97.2205</v>
      </c>
      <c r="AB95" s="1">
        <v>20</v>
      </c>
      <c r="AC95" s="2">
        <v>43931.5367939815</v>
      </c>
      <c r="AD95" s="1">
        <v>2</v>
      </c>
      <c r="AE95" s="1">
        <v>2</v>
      </c>
      <c r="AF95" s="1">
        <v>97.6531</v>
      </c>
      <c r="AG95" s="1">
        <v>20</v>
      </c>
      <c r="AH95" s="2">
        <v>43944.7684606481</v>
      </c>
      <c r="AI95" s="1">
        <v>0</v>
      </c>
      <c r="AJ95" s="1">
        <v>0</v>
      </c>
      <c r="AK95" s="1">
        <v>100</v>
      </c>
      <c r="AL95" s="1">
        <v>20</v>
      </c>
      <c r="AM95" s="2">
        <v>43951.5520833333</v>
      </c>
      <c r="AN95" s="1">
        <v>0</v>
      </c>
      <c r="AO95" s="1">
        <v>9</v>
      </c>
      <c r="AP95" s="1">
        <v>100</v>
      </c>
      <c r="AQ95" s="1">
        <v>20</v>
      </c>
      <c r="AR95" s="2">
        <v>43966.573125</v>
      </c>
      <c r="AS95" s="1">
        <v>2</v>
      </c>
      <c r="AT95" s="1">
        <v>0</v>
      </c>
      <c r="AU95" s="1">
        <v>90</v>
      </c>
      <c r="AV95" s="1">
        <v>18</v>
      </c>
      <c r="AW95" s="2">
        <v>43980.4305555556</v>
      </c>
      <c r="AX95" s="1">
        <v>0</v>
      </c>
      <c r="AY95" s="1">
        <v>0</v>
      </c>
      <c r="AZ95" s="1">
        <v>93.3333</v>
      </c>
      <c r="BA95" s="1">
        <v>14</v>
      </c>
      <c r="BB95" s="2">
        <v>43987.9563078704</v>
      </c>
      <c r="BC95" s="1">
        <v>0</v>
      </c>
      <c r="BD95" s="1">
        <v>0</v>
      </c>
      <c r="BE95" s="1">
        <v>100</v>
      </c>
      <c r="BF95" s="1">
        <v>15</v>
      </c>
      <c r="BG95" s="2">
        <v>43994.4658680556</v>
      </c>
      <c r="BH95" s="1">
        <v>0</v>
      </c>
      <c r="BI95" s="1">
        <v>0</v>
      </c>
      <c r="BJ95" s="1">
        <v>93.3333</v>
      </c>
      <c r="BK95" s="1">
        <v>14</v>
      </c>
      <c r="BL95" s="1">
        <v>7</v>
      </c>
      <c r="BM95" s="1">
        <v>1135.3215</v>
      </c>
      <c r="BN95" s="1">
        <v>0</v>
      </c>
    </row>
    <row r="96" spans="1:66">
      <c r="A96" s="1">
        <v>18231115</v>
      </c>
      <c r="B96" s="1" t="s">
        <v>63</v>
      </c>
      <c r="C96" s="1" t="s">
        <v>398</v>
      </c>
      <c r="D96" s="2">
        <v>43888.6856944444</v>
      </c>
      <c r="E96" s="1">
        <v>0</v>
      </c>
      <c r="F96" s="1">
        <v>2</v>
      </c>
      <c r="G96" s="1">
        <v>100</v>
      </c>
      <c r="H96" s="1">
        <v>10</v>
      </c>
      <c r="I96" s="2">
        <v>43895.7940509259</v>
      </c>
      <c r="J96" s="1">
        <v>1</v>
      </c>
      <c r="K96" s="1">
        <v>27</v>
      </c>
      <c r="L96" s="1">
        <v>94.3522</v>
      </c>
      <c r="M96" s="1">
        <v>20</v>
      </c>
      <c r="N96" s="2">
        <v>43902.718587963</v>
      </c>
      <c r="O96" s="1">
        <v>8</v>
      </c>
      <c r="P96" s="1">
        <v>10</v>
      </c>
      <c r="Q96" s="1">
        <v>99.177</v>
      </c>
      <c r="R96" s="1">
        <v>20</v>
      </c>
      <c r="S96" s="2">
        <v>43916.5645717593</v>
      </c>
      <c r="T96" s="1">
        <v>0</v>
      </c>
      <c r="U96" s="1">
        <v>0</v>
      </c>
      <c r="V96" s="1">
        <v>95.1047</v>
      </c>
      <c r="W96" s="1">
        <v>10</v>
      </c>
      <c r="X96" s="2">
        <v>43923.5209722222</v>
      </c>
      <c r="Y96" s="1">
        <v>0</v>
      </c>
      <c r="Z96" s="1">
        <v>0</v>
      </c>
      <c r="AA96" s="1">
        <v>99.5996</v>
      </c>
      <c r="AB96" s="1">
        <v>20</v>
      </c>
      <c r="AC96" s="2">
        <v>43930.56</v>
      </c>
      <c r="AD96" s="1">
        <v>0</v>
      </c>
      <c r="AE96" s="1">
        <v>0</v>
      </c>
      <c r="AF96" s="1">
        <v>98.7123</v>
      </c>
      <c r="AG96" s="1">
        <v>20</v>
      </c>
      <c r="AH96" s="2">
        <v>43944.6478472222</v>
      </c>
      <c r="AI96" s="1">
        <v>0</v>
      </c>
      <c r="AJ96" s="1">
        <v>0</v>
      </c>
      <c r="AK96" s="1">
        <v>100</v>
      </c>
      <c r="AL96" s="1">
        <v>20</v>
      </c>
      <c r="AM96" s="2">
        <v>43951.6375925926</v>
      </c>
      <c r="AN96" s="1">
        <v>0</v>
      </c>
      <c r="AO96" s="1">
        <v>0</v>
      </c>
      <c r="AP96" s="1">
        <v>100</v>
      </c>
      <c r="AQ96" s="1">
        <v>20</v>
      </c>
      <c r="AR96" s="2">
        <v>43965.6144560185</v>
      </c>
      <c r="AS96" s="1">
        <v>0</v>
      </c>
      <c r="AT96" s="1">
        <v>1</v>
      </c>
      <c r="AU96" s="1">
        <v>100</v>
      </c>
      <c r="AV96" s="1">
        <v>20</v>
      </c>
      <c r="AW96" s="2">
        <v>43979.5226851852</v>
      </c>
      <c r="AX96" s="1">
        <v>0</v>
      </c>
      <c r="AY96" s="1">
        <v>0</v>
      </c>
      <c r="AZ96" s="1">
        <v>100</v>
      </c>
      <c r="BA96" s="1">
        <v>15</v>
      </c>
      <c r="BB96" s="2">
        <v>43988.0685532407</v>
      </c>
      <c r="BC96" s="1">
        <v>0</v>
      </c>
      <c r="BD96" s="1">
        <v>0</v>
      </c>
      <c r="BE96" s="1">
        <v>100</v>
      </c>
      <c r="BF96" s="1">
        <v>15</v>
      </c>
      <c r="BG96" s="2">
        <v>43993.8200925926</v>
      </c>
      <c r="BH96" s="1">
        <v>0</v>
      </c>
      <c r="BI96" s="1">
        <v>0</v>
      </c>
      <c r="BJ96" s="1">
        <v>100</v>
      </c>
      <c r="BK96" s="1">
        <v>15</v>
      </c>
      <c r="BL96" s="1">
        <v>12</v>
      </c>
      <c r="BM96" s="1">
        <v>1186.9458</v>
      </c>
      <c r="BN96" s="1">
        <v>0</v>
      </c>
    </row>
    <row r="97" spans="1:66">
      <c r="A97" s="1">
        <v>18231121</v>
      </c>
      <c r="B97" s="1" t="s">
        <v>278</v>
      </c>
      <c r="C97" s="1" t="s">
        <v>397</v>
      </c>
      <c r="D97" s="2">
        <v>43889.7760185185</v>
      </c>
      <c r="E97" s="1">
        <v>0</v>
      </c>
      <c r="F97" s="1">
        <v>0</v>
      </c>
      <c r="G97" s="1">
        <v>62</v>
      </c>
      <c r="H97" s="1">
        <v>7</v>
      </c>
      <c r="I97" s="2">
        <v>43897.3710185185</v>
      </c>
      <c r="J97" s="1">
        <v>1</v>
      </c>
      <c r="K97" s="1">
        <v>9</v>
      </c>
      <c r="L97" s="1">
        <v>67.2919</v>
      </c>
      <c r="M97" s="1">
        <v>15</v>
      </c>
      <c r="N97" s="1"/>
      <c r="O97" s="1"/>
      <c r="P97" s="1"/>
      <c r="Q97" s="1">
        <v>0</v>
      </c>
      <c r="R97" s="1">
        <v>0</v>
      </c>
      <c r="S97" s="2">
        <v>43917.8402314815</v>
      </c>
      <c r="T97" s="1">
        <v>0</v>
      </c>
      <c r="U97" s="1">
        <v>0</v>
      </c>
      <c r="V97" s="1">
        <v>92.0344</v>
      </c>
      <c r="W97" s="1">
        <v>10</v>
      </c>
      <c r="X97" s="2">
        <v>43924.4595833333</v>
      </c>
      <c r="Y97" s="1">
        <v>1</v>
      </c>
      <c r="Z97" s="1">
        <v>0</v>
      </c>
      <c r="AA97" s="1">
        <v>90.2993</v>
      </c>
      <c r="AB97" s="1">
        <v>19</v>
      </c>
      <c r="AC97" s="2">
        <v>43931.7138310185</v>
      </c>
      <c r="AD97" s="1">
        <v>4</v>
      </c>
      <c r="AE97" s="1">
        <v>0</v>
      </c>
      <c r="AF97" s="1">
        <v>32</v>
      </c>
      <c r="AG97" s="1">
        <v>8</v>
      </c>
      <c r="AH97" s="2">
        <v>43945.4782175926</v>
      </c>
      <c r="AI97" s="1"/>
      <c r="AJ97" s="1"/>
      <c r="AK97" s="1">
        <v>0</v>
      </c>
      <c r="AL97" s="1">
        <v>0</v>
      </c>
      <c r="AM97" s="2">
        <v>43951.5091319444</v>
      </c>
      <c r="AN97" s="1"/>
      <c r="AO97" s="1"/>
      <c r="AP97" s="1">
        <v>0</v>
      </c>
      <c r="AQ97" s="1">
        <v>0</v>
      </c>
      <c r="AR97" s="2">
        <v>43966.9397569444</v>
      </c>
      <c r="AS97" s="1"/>
      <c r="AT97" s="1"/>
      <c r="AU97" s="1">
        <v>15</v>
      </c>
      <c r="AV97" s="1">
        <v>3</v>
      </c>
      <c r="AW97" s="1"/>
      <c r="AX97" s="1">
        <v>0</v>
      </c>
      <c r="AY97" s="1">
        <v>0</v>
      </c>
      <c r="AZ97" s="1"/>
      <c r="BA97" s="1">
        <v>0</v>
      </c>
      <c r="BB97" s="1"/>
      <c r="BC97" s="1">
        <v>0</v>
      </c>
      <c r="BD97" s="1">
        <v>0</v>
      </c>
      <c r="BE97" s="1">
        <v>0</v>
      </c>
      <c r="BF97" s="1">
        <v>0</v>
      </c>
      <c r="BG97" s="1"/>
      <c r="BH97" s="1">
        <v>0</v>
      </c>
      <c r="BI97" s="1">
        <v>0</v>
      </c>
      <c r="BJ97" s="1">
        <v>0</v>
      </c>
      <c r="BK97" s="1">
        <v>0</v>
      </c>
      <c r="BL97" s="1">
        <v>1</v>
      </c>
      <c r="BM97" s="1">
        <v>358.6256</v>
      </c>
      <c r="BN97" s="1">
        <v>4</v>
      </c>
    </row>
    <row r="98" spans="1:66">
      <c r="A98" s="1">
        <v>18231122</v>
      </c>
      <c r="B98" s="1" t="s">
        <v>50</v>
      </c>
      <c r="C98" s="1" t="s">
        <v>400</v>
      </c>
      <c r="D98" s="2">
        <v>43888.6003819444</v>
      </c>
      <c r="E98" s="1">
        <v>0</v>
      </c>
      <c r="F98" s="1">
        <v>0</v>
      </c>
      <c r="G98" s="1">
        <v>100</v>
      </c>
      <c r="H98" s="1">
        <v>10</v>
      </c>
      <c r="I98" s="2">
        <v>43897.8643981482</v>
      </c>
      <c r="J98" s="1">
        <v>0</v>
      </c>
      <c r="K98" s="1">
        <v>3</v>
      </c>
      <c r="L98" s="1">
        <v>93.9398</v>
      </c>
      <c r="M98" s="1">
        <v>20</v>
      </c>
      <c r="N98" s="2">
        <v>43903.856875</v>
      </c>
      <c r="O98" s="1">
        <v>1</v>
      </c>
      <c r="P98" s="1">
        <v>2</v>
      </c>
      <c r="Q98" s="1">
        <v>95</v>
      </c>
      <c r="R98" s="1">
        <v>19</v>
      </c>
      <c r="S98" s="2">
        <v>43917.88625</v>
      </c>
      <c r="T98" s="1">
        <v>0</v>
      </c>
      <c r="U98" s="1">
        <v>0</v>
      </c>
      <c r="V98" s="1">
        <v>98.7663</v>
      </c>
      <c r="W98" s="1">
        <v>10</v>
      </c>
      <c r="X98" s="2">
        <v>43925.5791550926</v>
      </c>
      <c r="Y98" s="1">
        <v>0</v>
      </c>
      <c r="Z98" s="1">
        <v>4</v>
      </c>
      <c r="AA98" s="1">
        <v>82.966</v>
      </c>
      <c r="AB98" s="1">
        <v>20</v>
      </c>
      <c r="AC98" s="2">
        <v>43932.1018055556</v>
      </c>
      <c r="AD98" s="1">
        <v>0</v>
      </c>
      <c r="AE98" s="1">
        <v>0</v>
      </c>
      <c r="AF98" s="1">
        <v>97.5876</v>
      </c>
      <c r="AG98" s="1">
        <v>20</v>
      </c>
      <c r="AH98" s="2">
        <v>43944.6117361111</v>
      </c>
      <c r="AI98" s="1">
        <v>0</v>
      </c>
      <c r="AJ98" s="1">
        <v>0</v>
      </c>
      <c r="AK98" s="1">
        <v>100</v>
      </c>
      <c r="AL98" s="1">
        <v>20</v>
      </c>
      <c r="AM98" s="2">
        <v>43951.617662037</v>
      </c>
      <c r="AN98" s="1">
        <v>0</v>
      </c>
      <c r="AO98" s="1">
        <v>3</v>
      </c>
      <c r="AP98" s="1">
        <v>100</v>
      </c>
      <c r="AQ98" s="1">
        <v>20</v>
      </c>
      <c r="AR98" s="2">
        <v>43965.7245023148</v>
      </c>
      <c r="AS98" s="1">
        <v>0</v>
      </c>
      <c r="AT98" s="1">
        <v>0</v>
      </c>
      <c r="AU98" s="1">
        <v>100</v>
      </c>
      <c r="AV98" s="1">
        <v>20</v>
      </c>
      <c r="AW98" s="2">
        <v>43979.957974537</v>
      </c>
      <c r="AX98" s="1">
        <v>0</v>
      </c>
      <c r="AY98" s="1">
        <v>0</v>
      </c>
      <c r="AZ98" s="1">
        <v>100</v>
      </c>
      <c r="BA98" s="1">
        <v>15</v>
      </c>
      <c r="BB98" s="2">
        <v>43987.9218865741</v>
      </c>
      <c r="BC98" s="1">
        <v>0</v>
      </c>
      <c r="BD98" s="1">
        <v>0</v>
      </c>
      <c r="BE98" s="1">
        <v>93.3333</v>
      </c>
      <c r="BF98" s="1">
        <v>14</v>
      </c>
      <c r="BG98" s="2">
        <v>43993.7359953704</v>
      </c>
      <c r="BH98" s="1">
        <v>0</v>
      </c>
      <c r="BI98" s="1">
        <v>0</v>
      </c>
      <c r="BJ98" s="1">
        <v>93.3333</v>
      </c>
      <c r="BK98" s="1">
        <v>14</v>
      </c>
      <c r="BL98" s="1">
        <v>9</v>
      </c>
      <c r="BM98" s="1">
        <v>1154.92629999999</v>
      </c>
      <c r="BN98" s="1">
        <v>0</v>
      </c>
    </row>
    <row r="99" spans="1:66">
      <c r="A99" s="1">
        <v>18231125</v>
      </c>
      <c r="B99" s="1" t="s">
        <v>198</v>
      </c>
      <c r="C99" s="1" t="s">
        <v>392</v>
      </c>
      <c r="D99" s="2">
        <v>43888.6204398148</v>
      </c>
      <c r="E99" s="1">
        <v>0</v>
      </c>
      <c r="F99" s="1">
        <v>0</v>
      </c>
      <c r="G99" s="1">
        <v>100</v>
      </c>
      <c r="H99" s="1">
        <v>10</v>
      </c>
      <c r="I99" s="2">
        <v>43895.8860300926</v>
      </c>
      <c r="J99" s="1">
        <v>12</v>
      </c>
      <c r="K99" s="1">
        <v>2</v>
      </c>
      <c r="L99" s="1">
        <v>94.6808</v>
      </c>
      <c r="M99" s="1">
        <v>20</v>
      </c>
      <c r="N99" s="2">
        <v>43903.6221990741</v>
      </c>
      <c r="O99" s="1">
        <v>9</v>
      </c>
      <c r="P99" s="1">
        <v>11</v>
      </c>
      <c r="Q99" s="1">
        <v>70</v>
      </c>
      <c r="R99" s="1">
        <v>14</v>
      </c>
      <c r="S99" s="2">
        <v>43916.8791782407</v>
      </c>
      <c r="T99" s="1">
        <v>0</v>
      </c>
      <c r="U99" s="1">
        <v>2</v>
      </c>
      <c r="V99" s="1">
        <v>93.2713</v>
      </c>
      <c r="W99" s="1">
        <v>10</v>
      </c>
      <c r="X99" s="2">
        <v>43923.7077314815</v>
      </c>
      <c r="Y99" s="1">
        <v>1</v>
      </c>
      <c r="Z99" s="1">
        <v>6</v>
      </c>
      <c r="AA99" s="1">
        <v>69.5768</v>
      </c>
      <c r="AB99" s="1">
        <v>14</v>
      </c>
      <c r="AC99" s="2">
        <v>43930.5490856481</v>
      </c>
      <c r="AD99" s="1">
        <v>0</v>
      </c>
      <c r="AE99" s="1">
        <v>0</v>
      </c>
      <c r="AF99" s="1">
        <v>98.2346</v>
      </c>
      <c r="AG99" s="1">
        <v>20</v>
      </c>
      <c r="AH99" s="2">
        <v>43944.5981365741</v>
      </c>
      <c r="AI99" s="1"/>
      <c r="AJ99" s="1"/>
      <c r="AK99" s="1">
        <v>5</v>
      </c>
      <c r="AL99" s="1">
        <v>1</v>
      </c>
      <c r="AM99" s="2">
        <v>43951.5015046296</v>
      </c>
      <c r="AN99" s="1">
        <v>2</v>
      </c>
      <c r="AO99" s="1">
        <v>0</v>
      </c>
      <c r="AP99" s="1">
        <v>20</v>
      </c>
      <c r="AQ99" s="1">
        <v>4</v>
      </c>
      <c r="AR99" s="2">
        <v>43965.5038310185</v>
      </c>
      <c r="AS99" s="1">
        <v>2</v>
      </c>
      <c r="AT99" s="1">
        <v>0</v>
      </c>
      <c r="AU99" s="1">
        <v>70</v>
      </c>
      <c r="AV99" s="1">
        <v>14</v>
      </c>
      <c r="AW99" s="2">
        <v>43979.9957986111</v>
      </c>
      <c r="AX99" s="1">
        <v>0</v>
      </c>
      <c r="AY99" s="1">
        <v>0</v>
      </c>
      <c r="AZ99" s="1">
        <v>93.3333</v>
      </c>
      <c r="BA99" s="1">
        <v>14</v>
      </c>
      <c r="BB99" s="2">
        <v>43988.6015740741</v>
      </c>
      <c r="BC99" s="1">
        <v>0</v>
      </c>
      <c r="BD99" s="1">
        <v>0</v>
      </c>
      <c r="BE99" s="1">
        <v>93.3333</v>
      </c>
      <c r="BF99" s="1">
        <v>14</v>
      </c>
      <c r="BG99" s="2">
        <v>43993.5277662037</v>
      </c>
      <c r="BH99" s="1">
        <v>0</v>
      </c>
      <c r="BI99" s="1">
        <v>0</v>
      </c>
      <c r="BJ99" s="1">
        <v>93.3333</v>
      </c>
      <c r="BK99" s="1">
        <v>14</v>
      </c>
      <c r="BL99" s="1">
        <v>4</v>
      </c>
      <c r="BM99" s="1">
        <v>900.7634</v>
      </c>
      <c r="BN99" s="1">
        <v>0</v>
      </c>
    </row>
    <row r="100" spans="1:66">
      <c r="A100" s="1">
        <v>18231133</v>
      </c>
      <c r="B100" s="1" t="s">
        <v>311</v>
      </c>
      <c r="C100" s="1" t="s">
        <v>393</v>
      </c>
      <c r="D100" s="1"/>
      <c r="E100" s="1"/>
      <c r="F100" s="1"/>
      <c r="G100" s="1"/>
      <c r="H100" s="1">
        <v>0</v>
      </c>
      <c r="I100" s="1"/>
      <c r="J100" s="1"/>
      <c r="K100" s="1"/>
      <c r="L100" s="1"/>
      <c r="M100" s="1">
        <v>0</v>
      </c>
      <c r="N100" s="1"/>
      <c r="O100" s="1"/>
      <c r="P100" s="1"/>
      <c r="Q100" s="1"/>
      <c r="R100" s="1">
        <v>0</v>
      </c>
      <c r="S100" s="1"/>
      <c r="T100" s="1"/>
      <c r="U100" s="1"/>
      <c r="V100" s="1"/>
      <c r="W100" s="1">
        <v>0</v>
      </c>
      <c r="X100" s="1"/>
      <c r="Y100" s="1"/>
      <c r="Z100" s="1"/>
      <c r="AA100" s="1"/>
      <c r="AB100" s="1">
        <v>0</v>
      </c>
      <c r="AC100" s="1"/>
      <c r="AD100" s="1"/>
      <c r="AE100" s="1"/>
      <c r="AF100" s="1"/>
      <c r="AG100" s="1">
        <v>0</v>
      </c>
      <c r="AH100" s="1"/>
      <c r="AI100" s="1"/>
      <c r="AJ100" s="1"/>
      <c r="AK100" s="1"/>
      <c r="AL100" s="1">
        <v>0</v>
      </c>
      <c r="AM100" s="1"/>
      <c r="AN100" s="1"/>
      <c r="AO100" s="1"/>
      <c r="AP100" s="1"/>
      <c r="AQ100" s="1">
        <v>0</v>
      </c>
      <c r="AR100" s="1"/>
      <c r="AS100" s="1"/>
      <c r="AT100" s="1"/>
      <c r="AU100" s="1"/>
      <c r="AV100" s="1">
        <v>0</v>
      </c>
      <c r="AW100" s="1"/>
      <c r="AX100" s="1">
        <v>0</v>
      </c>
      <c r="AY100" s="1">
        <v>0</v>
      </c>
      <c r="AZ100" s="1"/>
      <c r="BA100" s="1">
        <v>0</v>
      </c>
      <c r="BB100" s="1"/>
      <c r="BC100" s="1">
        <v>0</v>
      </c>
      <c r="BD100" s="1">
        <v>0</v>
      </c>
      <c r="BE100" s="1"/>
      <c r="BF100" s="1">
        <v>0</v>
      </c>
      <c r="BG100" s="1"/>
      <c r="BH100" s="1">
        <v>0</v>
      </c>
      <c r="BI100" s="1">
        <v>0</v>
      </c>
      <c r="BJ100" s="1"/>
      <c r="BK100" s="1">
        <v>0</v>
      </c>
      <c r="BL100" s="1">
        <v>0</v>
      </c>
      <c r="BM100" s="1">
        <v>0</v>
      </c>
      <c r="BN100" s="1">
        <v>12</v>
      </c>
    </row>
    <row r="101" spans="1:66">
      <c r="A101" s="1">
        <v>18231136</v>
      </c>
      <c r="B101" s="1" t="s">
        <v>307</v>
      </c>
      <c r="C101" s="1" t="s">
        <v>392</v>
      </c>
      <c r="D101" s="1"/>
      <c r="E101" s="1"/>
      <c r="F101" s="1"/>
      <c r="G101" s="1"/>
      <c r="H101" s="1">
        <v>0</v>
      </c>
      <c r="I101" s="1"/>
      <c r="J101" s="1"/>
      <c r="K101" s="1"/>
      <c r="L101" s="1"/>
      <c r="M101" s="1">
        <v>0</v>
      </c>
      <c r="N101" s="1"/>
      <c r="O101" s="1"/>
      <c r="P101" s="1"/>
      <c r="Q101" s="1"/>
      <c r="R101" s="1">
        <v>0</v>
      </c>
      <c r="S101" s="1"/>
      <c r="T101" s="1"/>
      <c r="U101" s="1"/>
      <c r="V101" s="1"/>
      <c r="W101" s="1">
        <v>0</v>
      </c>
      <c r="X101" s="1"/>
      <c r="Y101" s="1"/>
      <c r="Z101" s="1"/>
      <c r="AA101" s="1"/>
      <c r="AB101" s="1">
        <v>0</v>
      </c>
      <c r="AC101" s="1"/>
      <c r="AD101" s="1"/>
      <c r="AE101" s="1"/>
      <c r="AF101" s="1"/>
      <c r="AG101" s="1">
        <v>0</v>
      </c>
      <c r="AH101" s="1"/>
      <c r="AI101" s="1"/>
      <c r="AJ101" s="1"/>
      <c r="AK101" s="1"/>
      <c r="AL101" s="1">
        <v>0</v>
      </c>
      <c r="AM101" s="1"/>
      <c r="AN101" s="1"/>
      <c r="AO101" s="1"/>
      <c r="AP101" s="1"/>
      <c r="AQ101" s="1">
        <v>0</v>
      </c>
      <c r="AR101" s="1"/>
      <c r="AS101" s="1"/>
      <c r="AT101" s="1"/>
      <c r="AU101" s="1"/>
      <c r="AV101" s="1">
        <v>0</v>
      </c>
      <c r="AW101" s="1"/>
      <c r="AX101" s="1">
        <v>0</v>
      </c>
      <c r="AY101" s="1">
        <v>0</v>
      </c>
      <c r="AZ101" s="1"/>
      <c r="BA101" s="1">
        <v>0</v>
      </c>
      <c r="BB101" s="1"/>
      <c r="BC101" s="1">
        <v>0</v>
      </c>
      <c r="BD101" s="1">
        <v>0</v>
      </c>
      <c r="BE101" s="1"/>
      <c r="BF101" s="1">
        <v>0</v>
      </c>
      <c r="BG101" s="1"/>
      <c r="BH101" s="1">
        <v>0</v>
      </c>
      <c r="BI101" s="1">
        <v>0</v>
      </c>
      <c r="BJ101" s="1"/>
      <c r="BK101" s="1">
        <v>0</v>
      </c>
      <c r="BL101" s="1">
        <v>0</v>
      </c>
      <c r="BM101" s="1">
        <v>0</v>
      </c>
      <c r="BN101" s="1">
        <v>12</v>
      </c>
    </row>
    <row r="102" spans="1:66">
      <c r="A102" s="1">
        <v>18231143</v>
      </c>
      <c r="B102" s="1" t="s">
        <v>179</v>
      </c>
      <c r="C102" s="1" t="s">
        <v>393</v>
      </c>
      <c r="D102" s="2">
        <v>43890.0165162037</v>
      </c>
      <c r="E102" s="1">
        <v>0</v>
      </c>
      <c r="F102" s="1">
        <v>0</v>
      </c>
      <c r="G102" s="1">
        <v>100</v>
      </c>
      <c r="H102" s="1">
        <v>10</v>
      </c>
      <c r="I102" s="2">
        <v>43897.7810069444</v>
      </c>
      <c r="J102" s="1">
        <v>45</v>
      </c>
      <c r="K102" s="1">
        <v>4</v>
      </c>
      <c r="L102" s="1">
        <v>74.6002</v>
      </c>
      <c r="M102" s="1">
        <v>17</v>
      </c>
      <c r="N102" s="2">
        <v>43904.7026388889</v>
      </c>
      <c r="O102" s="1">
        <v>6</v>
      </c>
      <c r="P102" s="1">
        <v>0</v>
      </c>
      <c r="Q102" s="1">
        <v>89.5047</v>
      </c>
      <c r="R102" s="1">
        <v>18</v>
      </c>
      <c r="S102" s="2">
        <v>43918.4204861111</v>
      </c>
      <c r="T102" s="1">
        <v>0</v>
      </c>
      <c r="U102" s="1">
        <v>6</v>
      </c>
      <c r="V102" s="1">
        <v>97.6866</v>
      </c>
      <c r="W102" s="1">
        <v>10</v>
      </c>
      <c r="X102" s="2">
        <v>43924.5514930556</v>
      </c>
      <c r="Y102" s="1">
        <v>0</v>
      </c>
      <c r="Z102" s="1">
        <v>0</v>
      </c>
      <c r="AA102" s="1">
        <v>90.8628</v>
      </c>
      <c r="AB102" s="1">
        <v>20</v>
      </c>
      <c r="AC102" s="1"/>
      <c r="AD102" s="1"/>
      <c r="AE102" s="1"/>
      <c r="AF102" s="1">
        <v>20.6803</v>
      </c>
      <c r="AG102" s="1">
        <v>5</v>
      </c>
      <c r="AH102" s="2">
        <v>43946.6221643519</v>
      </c>
      <c r="AI102" s="1">
        <v>0</v>
      </c>
      <c r="AJ102" s="1">
        <v>0</v>
      </c>
      <c r="AK102" s="1">
        <v>100</v>
      </c>
      <c r="AL102" s="1">
        <v>20</v>
      </c>
      <c r="AM102" s="2">
        <v>43952.7369675926</v>
      </c>
      <c r="AN102" s="1">
        <v>1</v>
      </c>
      <c r="AO102" s="1">
        <v>0</v>
      </c>
      <c r="AP102" s="1">
        <v>100</v>
      </c>
      <c r="AQ102" s="1">
        <v>20</v>
      </c>
      <c r="AR102" s="2">
        <v>43967.5130671296</v>
      </c>
      <c r="AS102" s="1">
        <v>0</v>
      </c>
      <c r="AT102" s="1">
        <v>2</v>
      </c>
      <c r="AU102" s="1">
        <v>95</v>
      </c>
      <c r="AV102" s="1">
        <v>19</v>
      </c>
      <c r="AW102" s="2">
        <v>43981.2868402778</v>
      </c>
      <c r="AX102" s="1">
        <v>0</v>
      </c>
      <c r="AY102" s="1">
        <v>0</v>
      </c>
      <c r="AZ102" s="1">
        <v>93.3333</v>
      </c>
      <c r="BA102" s="1">
        <v>14</v>
      </c>
      <c r="BB102" s="2">
        <v>43990.1862152778</v>
      </c>
      <c r="BC102" s="1">
        <v>0</v>
      </c>
      <c r="BD102" s="1">
        <v>0</v>
      </c>
      <c r="BE102" s="1">
        <v>93.3333</v>
      </c>
      <c r="BF102" s="1">
        <v>14</v>
      </c>
      <c r="BG102" s="2">
        <v>43995.4553935185</v>
      </c>
      <c r="BH102" s="1">
        <v>0</v>
      </c>
      <c r="BI102" s="1">
        <v>0</v>
      </c>
      <c r="BJ102" s="1">
        <v>60</v>
      </c>
      <c r="BK102" s="1">
        <v>9</v>
      </c>
      <c r="BL102" s="1">
        <v>5</v>
      </c>
      <c r="BM102" s="1">
        <v>994.320899999999</v>
      </c>
      <c r="BN102" s="1">
        <v>1</v>
      </c>
    </row>
    <row r="103" spans="1:66">
      <c r="A103" s="1">
        <v>18231156</v>
      </c>
      <c r="B103" s="1" t="s">
        <v>72</v>
      </c>
      <c r="C103" s="1" t="s">
        <v>393</v>
      </c>
      <c r="D103" s="2">
        <v>43888.5028356481</v>
      </c>
      <c r="E103" s="1">
        <v>0</v>
      </c>
      <c r="F103" s="1">
        <v>0</v>
      </c>
      <c r="G103" s="1">
        <v>100</v>
      </c>
      <c r="H103" s="1">
        <v>10</v>
      </c>
      <c r="I103" s="2">
        <v>43895.8900810185</v>
      </c>
      <c r="J103" s="1">
        <v>0</v>
      </c>
      <c r="K103" s="1">
        <v>5</v>
      </c>
      <c r="L103" s="1">
        <v>90.352</v>
      </c>
      <c r="M103" s="1">
        <v>19</v>
      </c>
      <c r="N103" s="2">
        <v>43903.8361458333</v>
      </c>
      <c r="O103" s="1">
        <v>4</v>
      </c>
      <c r="P103" s="1">
        <v>6</v>
      </c>
      <c r="Q103" s="1">
        <v>99.6067</v>
      </c>
      <c r="R103" s="1">
        <v>20</v>
      </c>
      <c r="S103" s="2">
        <v>43917.5986342593</v>
      </c>
      <c r="T103" s="1">
        <v>0</v>
      </c>
      <c r="U103" s="1">
        <v>0</v>
      </c>
      <c r="V103" s="1">
        <v>89.6043</v>
      </c>
      <c r="W103" s="1">
        <v>10</v>
      </c>
      <c r="X103" s="2">
        <v>43923.5335185185</v>
      </c>
      <c r="Y103" s="1">
        <v>0</v>
      </c>
      <c r="Z103" s="1">
        <v>0</v>
      </c>
      <c r="AA103" s="1">
        <v>98.7723</v>
      </c>
      <c r="AB103" s="1">
        <v>20</v>
      </c>
      <c r="AC103" s="2">
        <v>43930.819375</v>
      </c>
      <c r="AD103" s="1">
        <v>1</v>
      </c>
      <c r="AE103" s="1">
        <v>0</v>
      </c>
      <c r="AF103" s="1">
        <v>98.1622</v>
      </c>
      <c r="AG103" s="1">
        <v>20</v>
      </c>
      <c r="AH103" s="2">
        <v>43944.7683101852</v>
      </c>
      <c r="AI103" s="1">
        <v>0</v>
      </c>
      <c r="AJ103" s="1">
        <v>0</v>
      </c>
      <c r="AK103" s="1">
        <v>100</v>
      </c>
      <c r="AL103" s="1">
        <v>20</v>
      </c>
      <c r="AM103" s="2">
        <v>43951.5314351852</v>
      </c>
      <c r="AN103" s="1">
        <v>1</v>
      </c>
      <c r="AO103" s="1">
        <v>2</v>
      </c>
      <c r="AP103" s="1">
        <v>80</v>
      </c>
      <c r="AQ103" s="1">
        <v>16</v>
      </c>
      <c r="AR103" s="2">
        <v>43966.019212963</v>
      </c>
      <c r="AS103" s="1">
        <v>0</v>
      </c>
      <c r="AT103" s="1">
        <v>0</v>
      </c>
      <c r="AU103" s="1">
        <v>100</v>
      </c>
      <c r="AV103" s="1">
        <v>20</v>
      </c>
      <c r="AW103" s="2">
        <v>43980.4877314815</v>
      </c>
      <c r="AX103" s="1">
        <v>0</v>
      </c>
      <c r="AY103" s="1">
        <v>0</v>
      </c>
      <c r="AZ103" s="1">
        <v>93.3333</v>
      </c>
      <c r="BA103" s="1">
        <v>14</v>
      </c>
      <c r="BB103" s="2">
        <v>43988.5357060185</v>
      </c>
      <c r="BC103" s="1">
        <v>0</v>
      </c>
      <c r="BD103" s="1">
        <v>0</v>
      </c>
      <c r="BE103" s="1">
        <v>100</v>
      </c>
      <c r="BF103" s="1">
        <v>15</v>
      </c>
      <c r="BG103" s="2">
        <v>43993.9661111111</v>
      </c>
      <c r="BH103" s="1">
        <v>0</v>
      </c>
      <c r="BI103" s="1">
        <v>0</v>
      </c>
      <c r="BJ103" s="1">
        <v>100</v>
      </c>
      <c r="BK103" s="1">
        <v>15</v>
      </c>
      <c r="BL103" s="1">
        <v>9</v>
      </c>
      <c r="BM103" s="1">
        <v>1149.8308</v>
      </c>
      <c r="BN103" s="1">
        <v>0</v>
      </c>
    </row>
    <row r="104" spans="1:66">
      <c r="A104" s="1">
        <v>18231161</v>
      </c>
      <c r="B104" s="1" t="s">
        <v>261</v>
      </c>
      <c r="C104" s="1" t="s">
        <v>398</v>
      </c>
      <c r="D104" s="2">
        <v>43889.6507060185</v>
      </c>
      <c r="E104" s="1">
        <v>3</v>
      </c>
      <c r="F104" s="1">
        <v>0</v>
      </c>
      <c r="G104" s="1">
        <v>80.2972</v>
      </c>
      <c r="H104" s="1">
        <v>9</v>
      </c>
      <c r="I104" s="2">
        <v>43896.8513888889</v>
      </c>
      <c r="J104" s="1">
        <v>5</v>
      </c>
      <c r="K104" s="1">
        <v>1</v>
      </c>
      <c r="L104" s="1">
        <v>48.4152</v>
      </c>
      <c r="M104" s="1">
        <v>11</v>
      </c>
      <c r="N104" s="2">
        <v>43904.4970023148</v>
      </c>
      <c r="O104" s="1">
        <v>13</v>
      </c>
      <c r="P104" s="1">
        <v>5</v>
      </c>
      <c r="Q104" s="1">
        <v>68.8572</v>
      </c>
      <c r="R104" s="1">
        <v>15</v>
      </c>
      <c r="S104" s="2">
        <v>43917.8293055556</v>
      </c>
      <c r="T104" s="1">
        <v>0</v>
      </c>
      <c r="U104" s="1">
        <v>0</v>
      </c>
      <c r="V104" s="1">
        <v>97.6776</v>
      </c>
      <c r="W104" s="1">
        <v>10</v>
      </c>
      <c r="X104" s="2">
        <v>43923.5698148148</v>
      </c>
      <c r="Y104" s="1">
        <v>0</v>
      </c>
      <c r="Z104" s="1">
        <v>0</v>
      </c>
      <c r="AA104" s="1">
        <v>95.8928</v>
      </c>
      <c r="AB104" s="1">
        <v>20</v>
      </c>
      <c r="AC104" s="2">
        <v>43930.6909259259</v>
      </c>
      <c r="AD104" s="1"/>
      <c r="AE104" s="1"/>
      <c r="AF104" s="1">
        <v>12</v>
      </c>
      <c r="AG104" s="1">
        <v>3</v>
      </c>
      <c r="AH104" s="2">
        <v>43945.4687384259</v>
      </c>
      <c r="AI104" s="1">
        <v>0</v>
      </c>
      <c r="AJ104" s="1">
        <v>0</v>
      </c>
      <c r="AK104" s="1">
        <v>100</v>
      </c>
      <c r="AL104" s="1">
        <v>20</v>
      </c>
      <c r="AM104" s="2">
        <v>43951.5146180556</v>
      </c>
      <c r="AN104" s="1"/>
      <c r="AO104" s="1"/>
      <c r="AP104" s="1">
        <v>5</v>
      </c>
      <c r="AQ104" s="1">
        <v>1</v>
      </c>
      <c r="AR104" s="2">
        <v>43965.7606481481</v>
      </c>
      <c r="AS104" s="1">
        <v>3</v>
      </c>
      <c r="AT104" s="1">
        <v>0</v>
      </c>
      <c r="AU104" s="1">
        <v>40</v>
      </c>
      <c r="AV104" s="1">
        <v>8</v>
      </c>
      <c r="AW104" s="2">
        <v>43980.4036342593</v>
      </c>
      <c r="AX104" s="1">
        <v>0</v>
      </c>
      <c r="AY104" s="1">
        <v>0</v>
      </c>
      <c r="AZ104" s="1">
        <v>93.3333</v>
      </c>
      <c r="BA104" s="1">
        <v>14</v>
      </c>
      <c r="BB104" s="2">
        <v>43988.6308449074</v>
      </c>
      <c r="BC104" s="1">
        <v>0</v>
      </c>
      <c r="BD104" s="1">
        <v>0</v>
      </c>
      <c r="BE104" s="1">
        <v>93.3333</v>
      </c>
      <c r="BF104" s="1">
        <v>14</v>
      </c>
      <c r="BG104" s="2">
        <v>43993.6681944444</v>
      </c>
      <c r="BH104" s="1">
        <v>0</v>
      </c>
      <c r="BI104" s="1">
        <v>0</v>
      </c>
      <c r="BJ104" s="1">
        <v>73.3333</v>
      </c>
      <c r="BK104" s="1">
        <v>11</v>
      </c>
      <c r="BL104" s="1">
        <v>3</v>
      </c>
      <c r="BM104" s="1">
        <v>808.1399</v>
      </c>
      <c r="BN104" s="1">
        <v>0</v>
      </c>
    </row>
    <row r="105" spans="1:66">
      <c r="A105" s="1">
        <v>18231165</v>
      </c>
      <c r="B105" s="1" t="s">
        <v>239</v>
      </c>
      <c r="C105" s="1" t="s">
        <v>400</v>
      </c>
      <c r="D105" s="2">
        <v>43888.7531018518</v>
      </c>
      <c r="E105" s="1">
        <v>0</v>
      </c>
      <c r="F105" s="1">
        <v>2</v>
      </c>
      <c r="G105" s="1">
        <v>93.2553</v>
      </c>
      <c r="H105" s="1">
        <v>10</v>
      </c>
      <c r="I105" s="2">
        <v>43896.9221412037</v>
      </c>
      <c r="J105" s="1">
        <v>7</v>
      </c>
      <c r="K105" s="1">
        <v>2</v>
      </c>
      <c r="L105" s="1">
        <v>45</v>
      </c>
      <c r="M105" s="1">
        <v>11</v>
      </c>
      <c r="N105" s="2">
        <v>43903.8243518519</v>
      </c>
      <c r="O105" s="1">
        <v>28</v>
      </c>
      <c r="P105" s="1">
        <v>1</v>
      </c>
      <c r="Q105" s="1">
        <v>52</v>
      </c>
      <c r="R105" s="1">
        <v>11</v>
      </c>
      <c r="S105" s="2">
        <v>43916.880462963</v>
      </c>
      <c r="T105" s="1">
        <v>2</v>
      </c>
      <c r="U105" s="1">
        <v>0</v>
      </c>
      <c r="V105" s="1">
        <v>87.1224</v>
      </c>
      <c r="W105" s="1">
        <v>10</v>
      </c>
      <c r="X105" s="2">
        <v>43924.4651851852</v>
      </c>
      <c r="Y105" s="1">
        <v>0</v>
      </c>
      <c r="Z105" s="1">
        <v>0</v>
      </c>
      <c r="AA105" s="1">
        <v>97.2703</v>
      </c>
      <c r="AB105" s="1">
        <v>20</v>
      </c>
      <c r="AC105" s="2">
        <v>43931.4572685185</v>
      </c>
      <c r="AD105" s="1">
        <v>5</v>
      </c>
      <c r="AE105" s="1">
        <v>0</v>
      </c>
      <c r="AF105" s="1">
        <v>83.5708</v>
      </c>
      <c r="AG105" s="1">
        <v>17</v>
      </c>
      <c r="AH105" s="2">
        <v>43945.4502777778</v>
      </c>
      <c r="AI105" s="1"/>
      <c r="AJ105" s="1"/>
      <c r="AK105" s="1">
        <v>0</v>
      </c>
      <c r="AL105" s="1">
        <v>0</v>
      </c>
      <c r="AM105" s="2">
        <v>43951.6673958333</v>
      </c>
      <c r="AN105" s="1"/>
      <c r="AO105" s="1"/>
      <c r="AP105" s="1">
        <v>15</v>
      </c>
      <c r="AQ105" s="1">
        <v>3</v>
      </c>
      <c r="AR105" s="2">
        <v>43966.7515509259</v>
      </c>
      <c r="AS105" s="1"/>
      <c r="AT105" s="1"/>
      <c r="AU105" s="1">
        <v>10</v>
      </c>
      <c r="AV105" s="1">
        <v>2</v>
      </c>
      <c r="AW105" s="2">
        <v>43981.7021643519</v>
      </c>
      <c r="AX105" s="1">
        <v>0</v>
      </c>
      <c r="AY105" s="1">
        <v>0</v>
      </c>
      <c r="AZ105" s="1">
        <v>80</v>
      </c>
      <c r="BA105" s="1">
        <v>12</v>
      </c>
      <c r="BB105" s="2">
        <v>43989.4272685185</v>
      </c>
      <c r="BC105" s="1">
        <v>0</v>
      </c>
      <c r="BD105" s="1">
        <v>0</v>
      </c>
      <c r="BE105" s="1">
        <v>73.3333</v>
      </c>
      <c r="BF105" s="1">
        <v>11</v>
      </c>
      <c r="BG105" s="2">
        <v>43994.7799421296</v>
      </c>
      <c r="BH105" s="1">
        <v>0</v>
      </c>
      <c r="BI105" s="1">
        <v>0</v>
      </c>
      <c r="BJ105" s="1">
        <v>80</v>
      </c>
      <c r="BK105" s="1">
        <v>12</v>
      </c>
      <c r="BL105" s="1">
        <v>3</v>
      </c>
      <c r="BM105" s="1">
        <v>716.5521</v>
      </c>
      <c r="BN105" s="1">
        <v>0</v>
      </c>
    </row>
    <row r="106" spans="1:66">
      <c r="A106" s="1">
        <v>18231169</v>
      </c>
      <c r="B106" s="1" t="s">
        <v>178</v>
      </c>
      <c r="C106" s="1" t="s">
        <v>393</v>
      </c>
      <c r="D106" s="2">
        <v>43888.5024189815</v>
      </c>
      <c r="E106" s="1">
        <v>1</v>
      </c>
      <c r="F106" s="1">
        <v>3</v>
      </c>
      <c r="G106" s="1">
        <v>79.6989</v>
      </c>
      <c r="H106" s="1">
        <v>8</v>
      </c>
      <c r="I106" s="2">
        <v>43896.7353472222</v>
      </c>
      <c r="J106" s="1">
        <v>4</v>
      </c>
      <c r="K106" s="1">
        <v>7</v>
      </c>
      <c r="L106" s="1">
        <v>29.9084</v>
      </c>
      <c r="M106" s="1">
        <v>6</v>
      </c>
      <c r="N106" s="2">
        <v>43902.8632523148</v>
      </c>
      <c r="O106" s="1">
        <v>6</v>
      </c>
      <c r="P106" s="1">
        <v>10</v>
      </c>
      <c r="Q106" s="1">
        <v>48.4983</v>
      </c>
      <c r="R106" s="1">
        <v>10</v>
      </c>
      <c r="S106" s="2">
        <v>43916.8413657407</v>
      </c>
      <c r="T106" s="1">
        <v>0</v>
      </c>
      <c r="U106" s="1">
        <v>6</v>
      </c>
      <c r="V106" s="1">
        <v>91.7757</v>
      </c>
      <c r="W106" s="1">
        <v>10</v>
      </c>
      <c r="X106" s="2">
        <v>43924.6706944444</v>
      </c>
      <c r="Y106" s="1">
        <v>0</v>
      </c>
      <c r="Z106" s="1">
        <v>1</v>
      </c>
      <c r="AA106" s="1">
        <v>94.7273</v>
      </c>
      <c r="AB106" s="1">
        <v>20</v>
      </c>
      <c r="AC106" s="2">
        <v>43930.679212963</v>
      </c>
      <c r="AD106" s="1">
        <v>0</v>
      </c>
      <c r="AE106" s="1">
        <v>2</v>
      </c>
      <c r="AF106" s="1">
        <v>95.4398</v>
      </c>
      <c r="AG106" s="1">
        <v>20</v>
      </c>
      <c r="AH106" s="2">
        <v>43944.9440625</v>
      </c>
      <c r="AI106" s="1"/>
      <c r="AJ106" s="1"/>
      <c r="AK106" s="1">
        <v>0</v>
      </c>
      <c r="AL106" s="1">
        <v>0</v>
      </c>
      <c r="AM106" s="2">
        <v>43951.5073611111</v>
      </c>
      <c r="AN106" s="1">
        <v>0</v>
      </c>
      <c r="AO106" s="1">
        <v>1</v>
      </c>
      <c r="AP106" s="1">
        <v>100</v>
      </c>
      <c r="AQ106" s="1">
        <v>20</v>
      </c>
      <c r="AR106" s="2">
        <v>43966.4568634259</v>
      </c>
      <c r="AS106" s="1">
        <v>0</v>
      </c>
      <c r="AT106" s="1">
        <v>6</v>
      </c>
      <c r="AU106" s="1">
        <v>85</v>
      </c>
      <c r="AV106" s="1">
        <v>17</v>
      </c>
      <c r="AW106" s="2">
        <v>43979.9943402778</v>
      </c>
      <c r="AX106" s="1">
        <v>0</v>
      </c>
      <c r="AY106" s="1">
        <v>0</v>
      </c>
      <c r="AZ106" s="1">
        <v>93.3333</v>
      </c>
      <c r="BA106" s="1">
        <v>14</v>
      </c>
      <c r="BB106" s="2">
        <v>43988.6593171296</v>
      </c>
      <c r="BC106" s="1">
        <v>0</v>
      </c>
      <c r="BD106" s="1">
        <v>0</v>
      </c>
      <c r="BE106" s="1">
        <v>100</v>
      </c>
      <c r="BF106" s="1">
        <v>15</v>
      </c>
      <c r="BG106" s="2">
        <v>43994.8424884259</v>
      </c>
      <c r="BH106" s="1">
        <v>0</v>
      </c>
      <c r="BI106" s="1">
        <v>0</v>
      </c>
      <c r="BJ106" s="1">
        <v>100</v>
      </c>
      <c r="BK106" s="1">
        <v>15</v>
      </c>
      <c r="BL106" s="1">
        <v>6</v>
      </c>
      <c r="BM106" s="1">
        <v>918.381699999999</v>
      </c>
      <c r="BN106" s="1">
        <v>0</v>
      </c>
    </row>
    <row r="107" spans="1:66">
      <c r="A107" s="1">
        <v>18231174</v>
      </c>
      <c r="B107" s="1" t="s">
        <v>175</v>
      </c>
      <c r="C107" s="1" t="s">
        <v>397</v>
      </c>
      <c r="D107" s="2">
        <v>43888.977037037</v>
      </c>
      <c r="E107" s="1">
        <v>0</v>
      </c>
      <c r="F107" s="1">
        <v>3</v>
      </c>
      <c r="G107" s="1">
        <v>99.6908</v>
      </c>
      <c r="H107" s="1">
        <v>10</v>
      </c>
      <c r="I107" s="2">
        <v>43896.9465856481</v>
      </c>
      <c r="J107" s="1">
        <v>0</v>
      </c>
      <c r="K107" s="1">
        <v>5</v>
      </c>
      <c r="L107" s="1">
        <v>94.8375</v>
      </c>
      <c r="M107" s="1">
        <v>20</v>
      </c>
      <c r="N107" s="2">
        <v>43903.9900115741</v>
      </c>
      <c r="O107" s="1">
        <v>7</v>
      </c>
      <c r="P107" s="1">
        <v>13</v>
      </c>
      <c r="Q107" s="1">
        <v>89.4945</v>
      </c>
      <c r="R107" s="1">
        <v>18</v>
      </c>
      <c r="S107" s="2">
        <v>43918.0147222222</v>
      </c>
      <c r="T107" s="1">
        <v>2</v>
      </c>
      <c r="U107" s="1">
        <v>0</v>
      </c>
      <c r="V107" s="1">
        <v>96.9113</v>
      </c>
      <c r="W107" s="1">
        <v>10</v>
      </c>
      <c r="X107" s="2">
        <v>43925.4965856482</v>
      </c>
      <c r="Y107" s="1">
        <v>3</v>
      </c>
      <c r="Z107" s="1">
        <v>2</v>
      </c>
      <c r="AA107" s="1">
        <v>58.8578</v>
      </c>
      <c r="AB107" s="1">
        <v>12</v>
      </c>
      <c r="AC107" s="2">
        <v>43931.9637268518</v>
      </c>
      <c r="AD107" s="1">
        <v>0</v>
      </c>
      <c r="AE107" s="1">
        <v>7</v>
      </c>
      <c r="AF107" s="1">
        <v>90.5247</v>
      </c>
      <c r="AG107" s="1">
        <v>20</v>
      </c>
      <c r="AH107" s="2">
        <v>43945.6899768518</v>
      </c>
      <c r="AI107" s="1"/>
      <c r="AJ107" s="1"/>
      <c r="AK107" s="1">
        <v>10</v>
      </c>
      <c r="AL107" s="1">
        <v>2</v>
      </c>
      <c r="AM107" s="2">
        <v>43952.5952893519</v>
      </c>
      <c r="AN107" s="1">
        <v>13</v>
      </c>
      <c r="AO107" s="1">
        <v>47</v>
      </c>
      <c r="AP107" s="1">
        <v>20</v>
      </c>
      <c r="AQ107" s="1">
        <v>4</v>
      </c>
      <c r="AR107" s="2">
        <v>43966.5277430556</v>
      </c>
      <c r="AS107" s="1">
        <v>2</v>
      </c>
      <c r="AT107" s="1">
        <v>10</v>
      </c>
      <c r="AU107" s="1">
        <v>85</v>
      </c>
      <c r="AV107" s="1">
        <v>17</v>
      </c>
      <c r="AW107" s="2">
        <v>43981.032650463</v>
      </c>
      <c r="AX107" s="1">
        <v>0</v>
      </c>
      <c r="AY107" s="1">
        <v>0</v>
      </c>
      <c r="AZ107" s="1">
        <v>40</v>
      </c>
      <c r="BA107" s="1">
        <v>6</v>
      </c>
      <c r="BB107" s="2">
        <v>43987.7668287037</v>
      </c>
      <c r="BC107" s="1">
        <v>0</v>
      </c>
      <c r="BD107" s="1">
        <v>0</v>
      </c>
      <c r="BE107" s="1">
        <v>93.3333</v>
      </c>
      <c r="BF107" s="1">
        <v>14</v>
      </c>
      <c r="BG107" s="2">
        <v>43994.8609143519</v>
      </c>
      <c r="BH107" s="1">
        <v>0</v>
      </c>
      <c r="BI107" s="1">
        <v>0</v>
      </c>
      <c r="BJ107" s="1">
        <v>86.6667</v>
      </c>
      <c r="BK107" s="1">
        <v>13</v>
      </c>
      <c r="BL107" s="1">
        <v>4</v>
      </c>
      <c r="BM107" s="1">
        <v>865.3166</v>
      </c>
      <c r="BN107" s="1">
        <v>0</v>
      </c>
    </row>
    <row r="108" spans="1:66">
      <c r="A108" s="1">
        <v>18231194</v>
      </c>
      <c r="B108" s="1" t="s">
        <v>252</v>
      </c>
      <c r="C108" s="1" t="s">
        <v>393</v>
      </c>
      <c r="D108" s="2">
        <v>43890.4753240741</v>
      </c>
      <c r="E108" s="1">
        <v>0</v>
      </c>
      <c r="F108" s="1">
        <v>2</v>
      </c>
      <c r="G108" s="1">
        <v>100</v>
      </c>
      <c r="H108" s="1">
        <v>10</v>
      </c>
      <c r="I108" s="1"/>
      <c r="J108" s="1"/>
      <c r="K108" s="1"/>
      <c r="L108" s="1"/>
      <c r="M108" s="1">
        <v>0</v>
      </c>
      <c r="N108" s="1"/>
      <c r="O108" s="1"/>
      <c r="P108" s="1"/>
      <c r="Q108" s="1"/>
      <c r="R108" s="1">
        <v>0</v>
      </c>
      <c r="S108" s="2">
        <v>43918.8790972222</v>
      </c>
      <c r="T108" s="1">
        <v>1</v>
      </c>
      <c r="U108" s="1">
        <v>0</v>
      </c>
      <c r="V108" s="1">
        <v>56</v>
      </c>
      <c r="W108" s="1">
        <v>7</v>
      </c>
      <c r="X108" s="2">
        <v>43924.8683796296</v>
      </c>
      <c r="Y108" s="1">
        <v>2</v>
      </c>
      <c r="Z108" s="1">
        <v>0</v>
      </c>
      <c r="AA108" s="1">
        <v>84.2678</v>
      </c>
      <c r="AB108" s="1">
        <v>17</v>
      </c>
      <c r="AC108" s="2">
        <v>43931.5958217593</v>
      </c>
      <c r="AD108" s="1">
        <v>8</v>
      </c>
      <c r="AE108" s="1">
        <v>1</v>
      </c>
      <c r="AF108" s="1">
        <v>99.4283</v>
      </c>
      <c r="AG108" s="1">
        <v>20</v>
      </c>
      <c r="AH108" s="2">
        <v>43946.0427662037</v>
      </c>
      <c r="AI108" s="1">
        <v>1</v>
      </c>
      <c r="AJ108" s="1">
        <v>0</v>
      </c>
      <c r="AK108" s="1">
        <v>60</v>
      </c>
      <c r="AL108" s="1">
        <v>12</v>
      </c>
      <c r="AM108" s="2">
        <v>43952.7821990741</v>
      </c>
      <c r="AN108" s="1"/>
      <c r="AO108" s="1"/>
      <c r="AP108" s="1">
        <v>0</v>
      </c>
      <c r="AQ108" s="1">
        <v>0</v>
      </c>
      <c r="AR108" s="1"/>
      <c r="AS108" s="1"/>
      <c r="AT108" s="1"/>
      <c r="AU108" s="1">
        <v>40</v>
      </c>
      <c r="AV108" s="1">
        <v>8</v>
      </c>
      <c r="AW108" s="2">
        <v>43980.8961458333</v>
      </c>
      <c r="AX108" s="1">
        <v>0</v>
      </c>
      <c r="AY108" s="1">
        <v>0</v>
      </c>
      <c r="AZ108" s="1">
        <v>33.3333</v>
      </c>
      <c r="BA108" s="1">
        <v>5</v>
      </c>
      <c r="BB108" s="2">
        <v>43989.7405902778</v>
      </c>
      <c r="BC108" s="1">
        <v>0</v>
      </c>
      <c r="BD108" s="1">
        <v>0</v>
      </c>
      <c r="BE108" s="1">
        <v>100</v>
      </c>
      <c r="BF108" s="1">
        <v>15</v>
      </c>
      <c r="BG108" s="2">
        <v>43995.6481365741</v>
      </c>
      <c r="BH108" s="1">
        <v>0</v>
      </c>
      <c r="BI108" s="1">
        <v>0</v>
      </c>
      <c r="BJ108" s="1">
        <v>86.6667</v>
      </c>
      <c r="BK108" s="1">
        <v>13</v>
      </c>
      <c r="BL108" s="1">
        <v>3</v>
      </c>
      <c r="BM108" s="1">
        <v>619.6961</v>
      </c>
      <c r="BN108" s="1">
        <v>3</v>
      </c>
    </row>
    <row r="109" spans="1:66">
      <c r="A109" s="1">
        <v>18231199</v>
      </c>
      <c r="B109" s="1" t="s">
        <v>326</v>
      </c>
      <c r="C109" s="1" t="s">
        <v>392</v>
      </c>
      <c r="D109" s="1"/>
      <c r="E109" s="1"/>
      <c r="F109" s="1"/>
      <c r="G109" s="1"/>
      <c r="H109" s="1">
        <v>0</v>
      </c>
      <c r="I109" s="1"/>
      <c r="J109" s="1"/>
      <c r="K109" s="1"/>
      <c r="L109" s="1"/>
      <c r="M109" s="1">
        <v>0</v>
      </c>
      <c r="N109" s="1"/>
      <c r="O109" s="1"/>
      <c r="P109" s="1"/>
      <c r="Q109" s="1"/>
      <c r="R109" s="1">
        <v>0</v>
      </c>
      <c r="S109" s="1"/>
      <c r="T109" s="1"/>
      <c r="U109" s="1"/>
      <c r="V109" s="1"/>
      <c r="W109" s="1">
        <v>0</v>
      </c>
      <c r="X109" s="1"/>
      <c r="Y109" s="1"/>
      <c r="Z109" s="1"/>
      <c r="AA109" s="1"/>
      <c r="AB109" s="1">
        <v>0</v>
      </c>
      <c r="AC109" s="1"/>
      <c r="AD109" s="1"/>
      <c r="AE109" s="1"/>
      <c r="AF109" s="1"/>
      <c r="AG109" s="1">
        <v>0</v>
      </c>
      <c r="AH109" s="1"/>
      <c r="AI109" s="1"/>
      <c r="AJ109" s="1"/>
      <c r="AK109" s="1"/>
      <c r="AL109" s="1">
        <v>0</v>
      </c>
      <c r="AM109" s="1"/>
      <c r="AN109" s="1"/>
      <c r="AO109" s="1"/>
      <c r="AP109" s="1"/>
      <c r="AQ109" s="1">
        <v>0</v>
      </c>
      <c r="AR109" s="1"/>
      <c r="AS109" s="1"/>
      <c r="AT109" s="1"/>
      <c r="AU109" s="1"/>
      <c r="AV109" s="1">
        <v>0</v>
      </c>
      <c r="AW109" s="1"/>
      <c r="AX109" s="1">
        <v>0</v>
      </c>
      <c r="AY109" s="1">
        <v>0</v>
      </c>
      <c r="AZ109" s="1"/>
      <c r="BA109" s="1">
        <v>0</v>
      </c>
      <c r="BB109" s="1"/>
      <c r="BC109" s="1">
        <v>0</v>
      </c>
      <c r="BD109" s="1">
        <v>0</v>
      </c>
      <c r="BE109" s="1"/>
      <c r="BF109" s="1">
        <v>0</v>
      </c>
      <c r="BG109" s="1"/>
      <c r="BH109" s="1">
        <v>0</v>
      </c>
      <c r="BI109" s="1">
        <v>0</v>
      </c>
      <c r="BJ109" s="1"/>
      <c r="BK109" s="1">
        <v>0</v>
      </c>
      <c r="BL109" s="1">
        <v>0</v>
      </c>
      <c r="BM109" s="1">
        <v>0</v>
      </c>
      <c r="BN109" s="1">
        <v>12</v>
      </c>
    </row>
    <row r="110" spans="1:66">
      <c r="A110" s="1">
        <v>18231208</v>
      </c>
      <c r="B110" s="1" t="s">
        <v>184</v>
      </c>
      <c r="C110" s="1" t="s">
        <v>392</v>
      </c>
      <c r="D110" s="2">
        <v>43890.8058680556</v>
      </c>
      <c r="E110" s="1">
        <v>0</v>
      </c>
      <c r="F110" s="1">
        <v>1</v>
      </c>
      <c r="G110" s="1">
        <v>100</v>
      </c>
      <c r="H110" s="1">
        <v>10</v>
      </c>
      <c r="I110" s="2">
        <v>43897.6111342593</v>
      </c>
      <c r="J110" s="1">
        <v>15</v>
      </c>
      <c r="K110" s="1">
        <v>2</v>
      </c>
      <c r="L110" s="1">
        <v>87.1099</v>
      </c>
      <c r="M110" s="1">
        <v>18</v>
      </c>
      <c r="N110" s="2">
        <v>43904.9157407407</v>
      </c>
      <c r="O110" s="1">
        <v>8</v>
      </c>
      <c r="P110" s="1">
        <v>10</v>
      </c>
      <c r="Q110" s="1">
        <v>69.1328</v>
      </c>
      <c r="R110" s="1">
        <v>14</v>
      </c>
      <c r="S110" s="2">
        <v>43918.5431944444</v>
      </c>
      <c r="T110" s="1">
        <v>0</v>
      </c>
      <c r="U110" s="1">
        <v>0</v>
      </c>
      <c r="V110" s="1">
        <v>97.1687</v>
      </c>
      <c r="W110" s="1">
        <v>10</v>
      </c>
      <c r="X110" s="2">
        <v>43924.8068287037</v>
      </c>
      <c r="Y110" s="1">
        <v>0</v>
      </c>
      <c r="Z110" s="1">
        <v>0</v>
      </c>
      <c r="AA110" s="1">
        <v>97.8429</v>
      </c>
      <c r="AB110" s="1">
        <v>20</v>
      </c>
      <c r="AC110" s="2">
        <v>43932.6125925926</v>
      </c>
      <c r="AD110" s="1">
        <v>2</v>
      </c>
      <c r="AE110" s="1">
        <v>3</v>
      </c>
      <c r="AF110" s="1">
        <v>82.4765</v>
      </c>
      <c r="AG110" s="1">
        <v>17</v>
      </c>
      <c r="AH110" s="2">
        <v>43946.406099537</v>
      </c>
      <c r="AI110" s="1"/>
      <c r="AJ110" s="1"/>
      <c r="AK110" s="1">
        <v>5</v>
      </c>
      <c r="AL110" s="1">
        <v>1</v>
      </c>
      <c r="AM110" s="2">
        <v>43951.6773726852</v>
      </c>
      <c r="AN110" s="1">
        <v>0</v>
      </c>
      <c r="AO110" s="1">
        <v>2</v>
      </c>
      <c r="AP110" s="1">
        <v>100</v>
      </c>
      <c r="AQ110" s="1">
        <v>20</v>
      </c>
      <c r="AR110" s="2">
        <v>43966.7622106482</v>
      </c>
      <c r="AS110" s="1">
        <v>2</v>
      </c>
      <c r="AT110" s="1">
        <v>0</v>
      </c>
      <c r="AU110" s="1">
        <v>90</v>
      </c>
      <c r="AV110" s="1">
        <v>18</v>
      </c>
      <c r="AW110" s="2">
        <v>43981.848125</v>
      </c>
      <c r="AX110" s="1">
        <v>0</v>
      </c>
      <c r="AY110" s="1">
        <v>0</v>
      </c>
      <c r="AZ110" s="1">
        <v>93.3333</v>
      </c>
      <c r="BA110" s="1">
        <v>14</v>
      </c>
      <c r="BB110" s="2">
        <v>43988.4130092593</v>
      </c>
      <c r="BC110" s="1">
        <v>0</v>
      </c>
      <c r="BD110" s="1">
        <v>0</v>
      </c>
      <c r="BE110" s="1">
        <v>93.3333</v>
      </c>
      <c r="BF110" s="1">
        <v>14</v>
      </c>
      <c r="BG110" s="2">
        <v>43994.4513888889</v>
      </c>
      <c r="BH110" s="1">
        <v>0</v>
      </c>
      <c r="BI110" s="1">
        <v>0</v>
      </c>
      <c r="BJ110" s="1">
        <v>100</v>
      </c>
      <c r="BK110" s="1">
        <v>15</v>
      </c>
      <c r="BL110" s="1">
        <v>5</v>
      </c>
      <c r="BM110" s="1">
        <v>1015.3974</v>
      </c>
      <c r="BN110" s="1">
        <v>0</v>
      </c>
    </row>
    <row r="111" spans="1:66">
      <c r="A111" s="1">
        <v>18231210</v>
      </c>
      <c r="B111" s="1" t="s">
        <v>134</v>
      </c>
      <c r="C111" s="1" t="s">
        <v>397</v>
      </c>
      <c r="D111" s="2">
        <v>43888.523287037</v>
      </c>
      <c r="E111" s="1">
        <v>0</v>
      </c>
      <c r="F111" s="1">
        <v>1</v>
      </c>
      <c r="G111" s="1">
        <v>100</v>
      </c>
      <c r="H111" s="1">
        <v>10</v>
      </c>
      <c r="I111" s="2">
        <v>43896.7173148148</v>
      </c>
      <c r="J111" s="1">
        <v>14</v>
      </c>
      <c r="K111" s="1">
        <v>0</v>
      </c>
      <c r="L111" s="1">
        <v>84.2427</v>
      </c>
      <c r="M111" s="1">
        <v>18</v>
      </c>
      <c r="N111" s="2">
        <v>43904.0601851852</v>
      </c>
      <c r="O111" s="1">
        <v>0</v>
      </c>
      <c r="P111" s="1">
        <v>10</v>
      </c>
      <c r="Q111" s="1">
        <v>65.7696</v>
      </c>
      <c r="R111" s="1">
        <v>15</v>
      </c>
      <c r="S111" s="2">
        <v>43916.9769907407</v>
      </c>
      <c r="T111" s="1">
        <v>0</v>
      </c>
      <c r="U111" s="1">
        <v>0</v>
      </c>
      <c r="V111" s="1">
        <v>78.6715</v>
      </c>
      <c r="W111" s="1">
        <v>8</v>
      </c>
      <c r="X111" s="2">
        <v>43924.9697337963</v>
      </c>
      <c r="Y111" s="1">
        <v>0</v>
      </c>
      <c r="Z111" s="1">
        <v>0</v>
      </c>
      <c r="AA111" s="1">
        <v>98.3805</v>
      </c>
      <c r="AB111" s="1">
        <v>20</v>
      </c>
      <c r="AC111" s="2">
        <v>43932.4325347222</v>
      </c>
      <c r="AD111" s="1">
        <v>1</v>
      </c>
      <c r="AE111" s="1">
        <v>0</v>
      </c>
      <c r="AF111" s="1">
        <v>97.6956</v>
      </c>
      <c r="AG111" s="1">
        <v>20</v>
      </c>
      <c r="AH111" s="2">
        <v>43944.875150463</v>
      </c>
      <c r="AI111" s="1">
        <v>0</v>
      </c>
      <c r="AJ111" s="1">
        <v>0</v>
      </c>
      <c r="AK111" s="1">
        <v>100</v>
      </c>
      <c r="AL111" s="1">
        <v>20</v>
      </c>
      <c r="AM111" s="2">
        <v>43951.5003587963</v>
      </c>
      <c r="AN111" s="1">
        <v>4</v>
      </c>
      <c r="AO111" s="1">
        <v>0</v>
      </c>
      <c r="AP111" s="1">
        <v>20</v>
      </c>
      <c r="AQ111" s="1">
        <v>4</v>
      </c>
      <c r="AR111" s="2">
        <v>43966.7290162037</v>
      </c>
      <c r="AS111" s="1">
        <v>0</v>
      </c>
      <c r="AT111" s="1">
        <v>2</v>
      </c>
      <c r="AU111" s="1">
        <v>80</v>
      </c>
      <c r="AV111" s="1">
        <v>16</v>
      </c>
      <c r="AW111" s="2">
        <v>43979.9346759259</v>
      </c>
      <c r="AX111" s="1">
        <v>0</v>
      </c>
      <c r="AY111" s="1">
        <v>0</v>
      </c>
      <c r="AZ111" s="1">
        <v>93.3333</v>
      </c>
      <c r="BA111" s="1">
        <v>14</v>
      </c>
      <c r="BB111" s="2">
        <v>43988.982037037</v>
      </c>
      <c r="BC111" s="1">
        <v>0</v>
      </c>
      <c r="BD111" s="1">
        <v>0</v>
      </c>
      <c r="BE111" s="1">
        <v>93.3333</v>
      </c>
      <c r="BF111" s="1">
        <v>14</v>
      </c>
      <c r="BG111" s="2">
        <v>43993.7146296296</v>
      </c>
      <c r="BH111" s="1">
        <v>0</v>
      </c>
      <c r="BI111" s="1">
        <v>0</v>
      </c>
      <c r="BJ111" s="1">
        <v>93.3333</v>
      </c>
      <c r="BK111" s="1">
        <v>14</v>
      </c>
      <c r="BL111" s="1">
        <v>4</v>
      </c>
      <c r="BM111" s="1">
        <v>1004.7598</v>
      </c>
      <c r="BN111" s="1">
        <v>0</v>
      </c>
    </row>
    <row r="112" spans="1:66">
      <c r="A112" s="1">
        <v>18231212</v>
      </c>
      <c r="B112" s="1" t="s">
        <v>222</v>
      </c>
      <c r="C112" s="1" t="s">
        <v>400</v>
      </c>
      <c r="D112" s="2">
        <v>43888.7188773148</v>
      </c>
      <c r="E112" s="1">
        <v>0</v>
      </c>
      <c r="F112" s="1">
        <v>0</v>
      </c>
      <c r="G112" s="1">
        <v>100</v>
      </c>
      <c r="H112" s="1">
        <v>10</v>
      </c>
      <c r="I112" s="2">
        <v>43895.8397453704</v>
      </c>
      <c r="J112" s="1">
        <v>8</v>
      </c>
      <c r="K112" s="1">
        <v>0</v>
      </c>
      <c r="L112" s="1">
        <v>94.3522</v>
      </c>
      <c r="M112" s="1">
        <v>20</v>
      </c>
      <c r="N112" s="2">
        <v>43903.8904976852</v>
      </c>
      <c r="O112" s="1"/>
      <c r="P112" s="1"/>
      <c r="Q112" s="1">
        <v>44.9927</v>
      </c>
      <c r="R112" s="1">
        <v>9</v>
      </c>
      <c r="S112" s="2">
        <v>43917.4509259259</v>
      </c>
      <c r="T112" s="1">
        <v>0</v>
      </c>
      <c r="U112" s="1">
        <v>0</v>
      </c>
      <c r="V112" s="1">
        <v>48</v>
      </c>
      <c r="W112" s="1">
        <v>6</v>
      </c>
      <c r="X112" s="2">
        <v>43923.6710648148</v>
      </c>
      <c r="Y112" s="1">
        <v>0</v>
      </c>
      <c r="Z112" s="1">
        <v>0</v>
      </c>
      <c r="AA112" s="1">
        <v>38.4577</v>
      </c>
      <c r="AB112" s="1">
        <v>8</v>
      </c>
      <c r="AC112" s="2">
        <v>43931.7068287037</v>
      </c>
      <c r="AD112" s="1">
        <v>0</v>
      </c>
      <c r="AE112" s="1">
        <v>0</v>
      </c>
      <c r="AF112" s="1">
        <v>87.3293</v>
      </c>
      <c r="AG112" s="1">
        <v>18</v>
      </c>
      <c r="AH112" s="2">
        <v>43944.7069328704</v>
      </c>
      <c r="AI112" s="1"/>
      <c r="AJ112" s="1"/>
      <c r="AK112" s="1">
        <v>5</v>
      </c>
      <c r="AL112" s="1">
        <v>1</v>
      </c>
      <c r="AM112" s="2">
        <v>43951.7846990741</v>
      </c>
      <c r="AN112" s="1"/>
      <c r="AO112" s="1"/>
      <c r="AP112" s="1">
        <v>0</v>
      </c>
      <c r="AQ112" s="1">
        <v>0</v>
      </c>
      <c r="AR112" s="2">
        <v>43965.7873032407</v>
      </c>
      <c r="AS112" s="1">
        <v>0</v>
      </c>
      <c r="AT112" s="1">
        <v>0</v>
      </c>
      <c r="AU112" s="1">
        <v>85</v>
      </c>
      <c r="AV112" s="1">
        <v>17</v>
      </c>
      <c r="AW112" s="2">
        <v>43979.9343055556</v>
      </c>
      <c r="AX112" s="1">
        <v>0</v>
      </c>
      <c r="AY112" s="1">
        <v>0</v>
      </c>
      <c r="AZ112" s="1">
        <v>80</v>
      </c>
      <c r="BA112" s="1">
        <v>12</v>
      </c>
      <c r="BB112" s="2">
        <v>43987.7411226852</v>
      </c>
      <c r="BC112" s="1">
        <v>0</v>
      </c>
      <c r="BD112" s="1">
        <v>0</v>
      </c>
      <c r="BE112" s="1">
        <v>100</v>
      </c>
      <c r="BF112" s="1">
        <v>15</v>
      </c>
      <c r="BG112" s="2">
        <v>43993.9545486111</v>
      </c>
      <c r="BH112" s="1">
        <v>0</v>
      </c>
      <c r="BI112" s="1">
        <v>0</v>
      </c>
      <c r="BJ112" s="1">
        <v>93.3333</v>
      </c>
      <c r="BK112" s="1">
        <v>14</v>
      </c>
      <c r="BL112" s="1">
        <v>3</v>
      </c>
      <c r="BM112" s="1">
        <v>776.4652</v>
      </c>
      <c r="BN112" s="1">
        <v>0</v>
      </c>
    </row>
    <row r="113" spans="1:66">
      <c r="A113" s="1">
        <v>18231213</v>
      </c>
      <c r="B113" s="1" t="s">
        <v>117</v>
      </c>
      <c r="C113" s="1" t="s">
        <v>397</v>
      </c>
      <c r="D113" s="2">
        <v>43888.5846180556</v>
      </c>
      <c r="E113" s="1">
        <v>2</v>
      </c>
      <c r="F113" s="1">
        <v>0</v>
      </c>
      <c r="G113" s="1">
        <v>100</v>
      </c>
      <c r="H113" s="1">
        <v>10</v>
      </c>
      <c r="I113" s="2">
        <v>43895.5574652778</v>
      </c>
      <c r="J113" s="1">
        <v>18</v>
      </c>
      <c r="K113" s="1">
        <v>1</v>
      </c>
      <c r="L113" s="1">
        <v>79.0637</v>
      </c>
      <c r="M113" s="1">
        <v>17</v>
      </c>
      <c r="N113" s="2">
        <v>43902.6593055556</v>
      </c>
      <c r="O113" s="1">
        <v>12</v>
      </c>
      <c r="P113" s="1">
        <v>6</v>
      </c>
      <c r="Q113" s="1">
        <v>75</v>
      </c>
      <c r="R113" s="1">
        <v>15</v>
      </c>
      <c r="S113" s="2">
        <v>43916.6347916667</v>
      </c>
      <c r="T113" s="1">
        <v>0</v>
      </c>
      <c r="U113" s="1">
        <v>0</v>
      </c>
      <c r="V113" s="1">
        <v>90.4167</v>
      </c>
      <c r="W113" s="1">
        <v>10</v>
      </c>
      <c r="X113" s="2">
        <v>43923.5073842593</v>
      </c>
      <c r="Y113" s="1">
        <v>1</v>
      </c>
      <c r="Z113" s="1">
        <v>0</v>
      </c>
      <c r="AA113" s="1">
        <v>98.5611</v>
      </c>
      <c r="AB113" s="1">
        <v>20</v>
      </c>
      <c r="AC113" s="2">
        <v>43931.7130787037</v>
      </c>
      <c r="AD113" s="1">
        <v>0</v>
      </c>
      <c r="AE113" s="1">
        <v>0</v>
      </c>
      <c r="AF113" s="1">
        <v>81.1375</v>
      </c>
      <c r="AG113" s="1">
        <v>20</v>
      </c>
      <c r="AH113" s="2">
        <v>43944.5886111111</v>
      </c>
      <c r="AI113" s="1">
        <v>2</v>
      </c>
      <c r="AJ113" s="1">
        <v>0</v>
      </c>
      <c r="AK113" s="1">
        <v>45</v>
      </c>
      <c r="AL113" s="1">
        <v>9</v>
      </c>
      <c r="AM113" s="2">
        <v>43951.6009027778</v>
      </c>
      <c r="AN113" s="1">
        <v>0</v>
      </c>
      <c r="AO113" s="1">
        <v>0</v>
      </c>
      <c r="AP113" s="1">
        <v>100</v>
      </c>
      <c r="AQ113" s="1">
        <v>20</v>
      </c>
      <c r="AR113" s="2">
        <v>43965.5072453704</v>
      </c>
      <c r="AS113" s="1">
        <v>3</v>
      </c>
      <c r="AT113" s="1">
        <v>0</v>
      </c>
      <c r="AU113" s="1">
        <v>100</v>
      </c>
      <c r="AV113" s="1">
        <v>20</v>
      </c>
      <c r="AW113" s="2">
        <v>43980.4056365741</v>
      </c>
      <c r="AX113" s="1">
        <v>0</v>
      </c>
      <c r="AY113" s="1">
        <v>0</v>
      </c>
      <c r="AZ113" s="1">
        <v>93.3333</v>
      </c>
      <c r="BA113" s="1">
        <v>14</v>
      </c>
      <c r="BB113" s="2">
        <v>43989.703900463</v>
      </c>
      <c r="BC113" s="1">
        <v>0</v>
      </c>
      <c r="BD113" s="1">
        <v>0</v>
      </c>
      <c r="BE113" s="1">
        <v>93.3333</v>
      </c>
      <c r="BF113" s="1">
        <v>14</v>
      </c>
      <c r="BG113" s="2">
        <v>43993.5728587963</v>
      </c>
      <c r="BH113" s="1">
        <v>0</v>
      </c>
      <c r="BI113" s="1">
        <v>0</v>
      </c>
      <c r="BJ113" s="1">
        <v>100</v>
      </c>
      <c r="BK113" s="1">
        <v>15</v>
      </c>
      <c r="BL113" s="1">
        <v>7</v>
      </c>
      <c r="BM113" s="1">
        <v>1055.8456</v>
      </c>
      <c r="BN113" s="1">
        <v>0</v>
      </c>
    </row>
    <row r="114" spans="1:66">
      <c r="A114" s="1">
        <v>18231215</v>
      </c>
      <c r="B114" s="1" t="s">
        <v>324</v>
      </c>
      <c r="C114" s="1" t="s">
        <v>392</v>
      </c>
      <c r="D114" s="1"/>
      <c r="E114" s="1"/>
      <c r="F114" s="1"/>
      <c r="G114" s="1"/>
      <c r="H114" s="1">
        <v>0</v>
      </c>
      <c r="I114" s="1"/>
      <c r="J114" s="1"/>
      <c r="K114" s="1"/>
      <c r="L114" s="1"/>
      <c r="M114" s="1">
        <v>0</v>
      </c>
      <c r="N114" s="1"/>
      <c r="O114" s="1"/>
      <c r="P114" s="1"/>
      <c r="Q114" s="1"/>
      <c r="R114" s="1">
        <v>0</v>
      </c>
      <c r="S114" s="1"/>
      <c r="T114" s="1"/>
      <c r="U114" s="1"/>
      <c r="V114" s="1"/>
      <c r="W114" s="1">
        <v>0</v>
      </c>
      <c r="X114" s="1"/>
      <c r="Y114" s="1"/>
      <c r="Z114" s="1"/>
      <c r="AA114" s="1"/>
      <c r="AB114" s="1">
        <v>0</v>
      </c>
      <c r="AC114" s="1"/>
      <c r="AD114" s="1"/>
      <c r="AE114" s="1"/>
      <c r="AF114" s="1"/>
      <c r="AG114" s="1">
        <v>0</v>
      </c>
      <c r="AH114" s="1"/>
      <c r="AI114" s="1"/>
      <c r="AJ114" s="1"/>
      <c r="AK114" s="1"/>
      <c r="AL114" s="1">
        <v>0</v>
      </c>
      <c r="AM114" s="1"/>
      <c r="AN114" s="1"/>
      <c r="AO114" s="1"/>
      <c r="AP114" s="1"/>
      <c r="AQ114" s="1">
        <v>0</v>
      </c>
      <c r="AR114" s="1"/>
      <c r="AS114" s="1"/>
      <c r="AT114" s="1"/>
      <c r="AU114" s="1"/>
      <c r="AV114" s="1">
        <v>0</v>
      </c>
      <c r="AW114" s="1"/>
      <c r="AX114" s="1">
        <v>0</v>
      </c>
      <c r="AY114" s="1">
        <v>0</v>
      </c>
      <c r="AZ114" s="1"/>
      <c r="BA114" s="1">
        <v>0</v>
      </c>
      <c r="BB114" s="1"/>
      <c r="BC114" s="1">
        <v>0</v>
      </c>
      <c r="BD114" s="1">
        <v>0</v>
      </c>
      <c r="BE114" s="1"/>
      <c r="BF114" s="1">
        <v>0</v>
      </c>
      <c r="BG114" s="1"/>
      <c r="BH114" s="1">
        <v>0</v>
      </c>
      <c r="BI114" s="1">
        <v>0</v>
      </c>
      <c r="BJ114" s="1"/>
      <c r="BK114" s="1">
        <v>0</v>
      </c>
      <c r="BL114" s="1">
        <v>0</v>
      </c>
      <c r="BM114" s="1">
        <v>0</v>
      </c>
      <c r="BN114" s="1">
        <v>12</v>
      </c>
    </row>
    <row r="115" spans="1:66">
      <c r="A115" s="1">
        <v>18231216</v>
      </c>
      <c r="B115" s="1" t="s">
        <v>235</v>
      </c>
      <c r="C115" s="1" t="s">
        <v>392</v>
      </c>
      <c r="D115" s="2">
        <v>43889.4538194444</v>
      </c>
      <c r="E115" s="1">
        <v>12</v>
      </c>
      <c r="F115" s="1">
        <v>2</v>
      </c>
      <c r="G115" s="1">
        <v>91.9681</v>
      </c>
      <c r="H115" s="1">
        <v>10</v>
      </c>
      <c r="I115" s="2">
        <v>43897.6135532407</v>
      </c>
      <c r="J115" s="1">
        <v>1</v>
      </c>
      <c r="K115" s="1">
        <v>1</v>
      </c>
      <c r="L115" s="1">
        <v>82.815</v>
      </c>
      <c r="M115" s="1">
        <v>18</v>
      </c>
      <c r="N115" s="1"/>
      <c r="O115" s="1"/>
      <c r="P115" s="1"/>
      <c r="Q115" s="1">
        <v>15</v>
      </c>
      <c r="R115" s="1">
        <v>3</v>
      </c>
      <c r="S115" s="2">
        <v>43917.9203472222</v>
      </c>
      <c r="T115" s="1">
        <v>0</v>
      </c>
      <c r="U115" s="1">
        <v>0</v>
      </c>
      <c r="V115" s="1">
        <v>56</v>
      </c>
      <c r="W115" s="1">
        <v>7</v>
      </c>
      <c r="X115" s="2">
        <v>43923.7032986111</v>
      </c>
      <c r="Y115" s="1">
        <v>0</v>
      </c>
      <c r="Z115" s="1">
        <v>0</v>
      </c>
      <c r="AA115" s="1">
        <v>96.097</v>
      </c>
      <c r="AB115" s="1">
        <v>20</v>
      </c>
      <c r="AC115" s="2">
        <v>43930.7883912037</v>
      </c>
      <c r="AD115" s="1">
        <v>0</v>
      </c>
      <c r="AE115" s="1">
        <v>0</v>
      </c>
      <c r="AF115" s="1">
        <v>87.6772</v>
      </c>
      <c r="AG115" s="1">
        <v>20</v>
      </c>
      <c r="AH115" s="2">
        <v>43944.6146412037</v>
      </c>
      <c r="AI115" s="1">
        <v>0</v>
      </c>
      <c r="AJ115" s="1">
        <v>0</v>
      </c>
      <c r="AK115" s="1">
        <v>100</v>
      </c>
      <c r="AL115" s="1">
        <v>20</v>
      </c>
      <c r="AM115" s="2">
        <v>43952.5987268519</v>
      </c>
      <c r="AN115" s="1">
        <v>1</v>
      </c>
      <c r="AO115" s="1">
        <v>0</v>
      </c>
      <c r="AP115" s="1">
        <v>20</v>
      </c>
      <c r="AQ115" s="1">
        <v>4</v>
      </c>
      <c r="AR115" s="2">
        <v>43966.3866319444</v>
      </c>
      <c r="AS115" s="1">
        <v>8</v>
      </c>
      <c r="AT115" s="1">
        <v>0</v>
      </c>
      <c r="AU115" s="1">
        <v>40</v>
      </c>
      <c r="AV115" s="1">
        <v>8</v>
      </c>
      <c r="AW115" s="2">
        <v>43980.5833564815</v>
      </c>
      <c r="AX115" s="1">
        <v>0</v>
      </c>
      <c r="AY115" s="1">
        <v>0</v>
      </c>
      <c r="AZ115" s="1">
        <v>86.6667</v>
      </c>
      <c r="BA115" s="1">
        <v>13</v>
      </c>
      <c r="BB115" s="2">
        <v>43988.5484375</v>
      </c>
      <c r="BC115" s="1">
        <v>0</v>
      </c>
      <c r="BD115" s="1">
        <v>0</v>
      </c>
      <c r="BE115" s="1">
        <v>100</v>
      </c>
      <c r="BF115" s="1">
        <v>15</v>
      </c>
      <c r="BG115" s="1"/>
      <c r="BH115" s="1">
        <v>0</v>
      </c>
      <c r="BI115" s="1">
        <v>0</v>
      </c>
      <c r="BJ115" s="1">
        <v>80</v>
      </c>
      <c r="BK115" s="1">
        <v>12</v>
      </c>
      <c r="BL115" s="1">
        <v>5</v>
      </c>
      <c r="BM115" s="1">
        <v>761.223999999999</v>
      </c>
      <c r="BN115" s="1">
        <v>2</v>
      </c>
    </row>
    <row r="116" spans="1:66">
      <c r="A116" s="1">
        <v>18231217</v>
      </c>
      <c r="B116" s="1" t="s">
        <v>84</v>
      </c>
      <c r="C116" s="1" t="s">
        <v>400</v>
      </c>
      <c r="D116" s="2">
        <v>43888.5026736111</v>
      </c>
      <c r="E116" s="1">
        <v>0</v>
      </c>
      <c r="F116" s="1">
        <v>2</v>
      </c>
      <c r="G116" s="1">
        <v>100</v>
      </c>
      <c r="H116" s="1">
        <v>10</v>
      </c>
      <c r="I116" s="2">
        <v>43895.6568055556</v>
      </c>
      <c r="J116" s="1">
        <v>0</v>
      </c>
      <c r="K116" s="1">
        <v>3</v>
      </c>
      <c r="L116" s="1">
        <v>94.3853</v>
      </c>
      <c r="M116" s="1">
        <v>20</v>
      </c>
      <c r="N116" s="2">
        <v>43903.4435069444</v>
      </c>
      <c r="O116" s="1">
        <v>0</v>
      </c>
      <c r="P116" s="1">
        <v>2</v>
      </c>
      <c r="Q116" s="1">
        <v>91.3441</v>
      </c>
      <c r="R116" s="1">
        <v>19</v>
      </c>
      <c r="S116" s="2">
        <v>43916.6852546296</v>
      </c>
      <c r="T116" s="1">
        <v>0</v>
      </c>
      <c r="U116" s="1">
        <v>2</v>
      </c>
      <c r="V116" s="1">
        <v>96.9725</v>
      </c>
      <c r="W116" s="1">
        <v>10</v>
      </c>
      <c r="X116" s="2">
        <v>43923.5122222222</v>
      </c>
      <c r="Y116" s="1">
        <v>1</v>
      </c>
      <c r="Z116" s="1">
        <v>1</v>
      </c>
      <c r="AA116" s="1">
        <v>93.6983</v>
      </c>
      <c r="AB116" s="1">
        <v>20</v>
      </c>
      <c r="AC116" s="2">
        <v>43930.6652546296</v>
      </c>
      <c r="AD116" s="1">
        <v>0</v>
      </c>
      <c r="AE116" s="1">
        <v>4</v>
      </c>
      <c r="AF116" s="1">
        <v>97.8133</v>
      </c>
      <c r="AG116" s="1">
        <v>20</v>
      </c>
      <c r="AH116" s="2">
        <v>43944.7934953704</v>
      </c>
      <c r="AI116" s="1">
        <v>0</v>
      </c>
      <c r="AJ116" s="1">
        <v>0</v>
      </c>
      <c r="AK116" s="1">
        <v>100</v>
      </c>
      <c r="AL116" s="1">
        <v>20</v>
      </c>
      <c r="AM116" s="2">
        <v>43951.5119444444</v>
      </c>
      <c r="AN116" s="1">
        <v>0</v>
      </c>
      <c r="AO116" s="1">
        <v>40</v>
      </c>
      <c r="AP116" s="1">
        <v>20</v>
      </c>
      <c r="AQ116" s="1">
        <v>4</v>
      </c>
      <c r="AR116" s="2">
        <v>43966.6241203704</v>
      </c>
      <c r="AS116" s="1">
        <v>0</v>
      </c>
      <c r="AT116" s="1">
        <v>0</v>
      </c>
      <c r="AU116" s="1">
        <v>100</v>
      </c>
      <c r="AV116" s="1">
        <v>20</v>
      </c>
      <c r="AW116" s="2">
        <v>43979.9118518519</v>
      </c>
      <c r="AX116" s="1">
        <v>0</v>
      </c>
      <c r="AY116" s="1">
        <v>0</v>
      </c>
      <c r="AZ116" s="1">
        <v>100</v>
      </c>
      <c r="BA116" s="1">
        <v>15</v>
      </c>
      <c r="BB116" s="2">
        <v>43987.4799189815</v>
      </c>
      <c r="BC116" s="1">
        <v>0</v>
      </c>
      <c r="BD116" s="1">
        <v>0</v>
      </c>
      <c r="BE116" s="1">
        <v>100</v>
      </c>
      <c r="BF116" s="1">
        <v>15</v>
      </c>
      <c r="BG116" s="2">
        <v>43993.5003472222</v>
      </c>
      <c r="BH116" s="1">
        <v>0</v>
      </c>
      <c r="BI116" s="1">
        <v>0</v>
      </c>
      <c r="BJ116" s="1">
        <v>100</v>
      </c>
      <c r="BK116" s="1">
        <v>15</v>
      </c>
      <c r="BL116" s="1">
        <v>10</v>
      </c>
      <c r="BM116" s="1">
        <v>1094.2135</v>
      </c>
      <c r="BN116" s="1">
        <v>0</v>
      </c>
    </row>
    <row r="117" spans="1:66">
      <c r="A117" s="1">
        <v>18373004</v>
      </c>
      <c r="B117" s="1" t="s">
        <v>20</v>
      </c>
      <c r="C117" s="1" t="s">
        <v>392</v>
      </c>
      <c r="D117" s="2">
        <v>43888.6558217593</v>
      </c>
      <c r="E117" s="1">
        <v>0</v>
      </c>
      <c r="F117" s="1">
        <v>2</v>
      </c>
      <c r="G117" s="1">
        <v>100</v>
      </c>
      <c r="H117" s="1">
        <v>10</v>
      </c>
      <c r="I117" s="2">
        <v>43895.5286342593</v>
      </c>
      <c r="J117" s="1">
        <v>0</v>
      </c>
      <c r="K117" s="1">
        <v>4</v>
      </c>
      <c r="L117" s="1">
        <v>94.6676</v>
      </c>
      <c r="M117" s="1">
        <v>19</v>
      </c>
      <c r="N117" s="2">
        <v>43902.5363888889</v>
      </c>
      <c r="O117" s="1">
        <v>0</v>
      </c>
      <c r="P117" s="1">
        <v>3</v>
      </c>
      <c r="Q117" s="1">
        <v>100</v>
      </c>
      <c r="R117" s="1">
        <v>20</v>
      </c>
      <c r="S117" s="2">
        <v>43916.5423611111</v>
      </c>
      <c r="T117" s="1">
        <v>1</v>
      </c>
      <c r="U117" s="1">
        <v>0</v>
      </c>
      <c r="V117" s="1">
        <v>96.9399</v>
      </c>
      <c r="W117" s="1">
        <v>10</v>
      </c>
      <c r="X117" s="2">
        <v>43923.5008564815</v>
      </c>
      <c r="Y117" s="1">
        <v>0</v>
      </c>
      <c r="Z117" s="1">
        <v>2</v>
      </c>
      <c r="AA117" s="1">
        <v>99.1699</v>
      </c>
      <c r="AB117" s="1">
        <v>20</v>
      </c>
      <c r="AC117" s="2">
        <v>43930.5502893518</v>
      </c>
      <c r="AD117" s="1">
        <v>2</v>
      </c>
      <c r="AE117" s="1">
        <v>2</v>
      </c>
      <c r="AF117" s="1">
        <v>99.7723</v>
      </c>
      <c r="AG117" s="1">
        <v>20</v>
      </c>
      <c r="AH117" s="2">
        <v>43944.5890625</v>
      </c>
      <c r="AI117" s="1">
        <v>0</v>
      </c>
      <c r="AJ117" s="1">
        <v>0</v>
      </c>
      <c r="AK117" s="1">
        <v>100</v>
      </c>
      <c r="AL117" s="1">
        <v>20</v>
      </c>
      <c r="AM117" s="2">
        <v>43951.516712963</v>
      </c>
      <c r="AN117" s="1">
        <v>0</v>
      </c>
      <c r="AO117" s="1">
        <v>2</v>
      </c>
      <c r="AP117" s="1">
        <v>100</v>
      </c>
      <c r="AQ117" s="1">
        <v>20</v>
      </c>
      <c r="AR117" s="2">
        <v>43965.517337963</v>
      </c>
      <c r="AS117" s="1">
        <v>0</v>
      </c>
      <c r="AT117" s="1">
        <v>6</v>
      </c>
      <c r="AU117" s="1">
        <v>100</v>
      </c>
      <c r="AV117" s="1">
        <v>20</v>
      </c>
      <c r="AW117" s="2">
        <v>43979.5832175926</v>
      </c>
      <c r="AX117" s="1">
        <v>0</v>
      </c>
      <c r="AY117" s="1">
        <v>0</v>
      </c>
      <c r="AZ117" s="1">
        <v>100</v>
      </c>
      <c r="BA117" s="1">
        <v>15</v>
      </c>
      <c r="BB117" s="2">
        <v>43987.5155324074</v>
      </c>
      <c r="BC117" s="1">
        <v>0</v>
      </c>
      <c r="BD117" s="1">
        <v>0</v>
      </c>
      <c r="BE117" s="1">
        <v>100</v>
      </c>
      <c r="BF117" s="1">
        <v>15</v>
      </c>
      <c r="BG117" s="2">
        <v>43993.5601041667</v>
      </c>
      <c r="BH117" s="1">
        <v>0</v>
      </c>
      <c r="BI117" s="1">
        <v>0</v>
      </c>
      <c r="BJ117" s="1">
        <v>100</v>
      </c>
      <c r="BK117" s="1">
        <v>15</v>
      </c>
      <c r="BL117" s="1">
        <v>11</v>
      </c>
      <c r="BM117" s="1">
        <v>1190.5497</v>
      </c>
      <c r="BN117" s="1">
        <v>0</v>
      </c>
    </row>
    <row r="118" spans="1:66">
      <c r="A118" s="1">
        <v>18373008</v>
      </c>
      <c r="B118" s="1" t="s">
        <v>256</v>
      </c>
      <c r="C118" s="1" t="s">
        <v>393</v>
      </c>
      <c r="D118" s="2">
        <v>43889.8085648148</v>
      </c>
      <c r="E118" s="1">
        <v>0</v>
      </c>
      <c r="F118" s="1">
        <v>1</v>
      </c>
      <c r="G118" s="1">
        <v>97.4114</v>
      </c>
      <c r="H118" s="1">
        <v>10</v>
      </c>
      <c r="I118" s="2">
        <v>43897.7832291667</v>
      </c>
      <c r="J118" s="1">
        <v>0</v>
      </c>
      <c r="K118" s="1">
        <v>0</v>
      </c>
      <c r="L118" s="1">
        <v>94.2427</v>
      </c>
      <c r="M118" s="1">
        <v>20</v>
      </c>
      <c r="N118" s="2">
        <v>43904.7832291667</v>
      </c>
      <c r="O118" s="1">
        <v>0</v>
      </c>
      <c r="P118" s="1">
        <v>0</v>
      </c>
      <c r="Q118" s="1">
        <v>93.0148</v>
      </c>
      <c r="R118" s="1">
        <v>20</v>
      </c>
      <c r="S118" s="2">
        <v>43918.5520486111</v>
      </c>
      <c r="T118" s="1">
        <v>3</v>
      </c>
      <c r="U118" s="1">
        <v>0</v>
      </c>
      <c r="V118" s="1">
        <v>96.9337</v>
      </c>
      <c r="W118" s="1">
        <v>10</v>
      </c>
      <c r="X118" s="2">
        <v>43925.7952314815</v>
      </c>
      <c r="Y118" s="1">
        <v>0</v>
      </c>
      <c r="Z118" s="1">
        <v>0</v>
      </c>
      <c r="AA118" s="1">
        <v>87.9282</v>
      </c>
      <c r="AB118" s="1">
        <v>20</v>
      </c>
      <c r="AC118" s="2">
        <v>43931.5385069444</v>
      </c>
      <c r="AD118" s="1">
        <v>0</v>
      </c>
      <c r="AE118" s="1">
        <v>0</v>
      </c>
      <c r="AF118" s="1">
        <v>88.3493</v>
      </c>
      <c r="AG118" s="1">
        <v>19</v>
      </c>
      <c r="AH118" s="2">
        <v>43945.1025115741</v>
      </c>
      <c r="AI118" s="1"/>
      <c r="AJ118" s="1"/>
      <c r="AK118" s="1">
        <v>0</v>
      </c>
      <c r="AL118" s="1">
        <v>0</v>
      </c>
      <c r="AM118" s="2">
        <v>43951.7062731481</v>
      </c>
      <c r="AN118" s="1"/>
      <c r="AO118" s="1"/>
      <c r="AP118" s="1">
        <v>0</v>
      </c>
      <c r="AQ118" s="1">
        <v>0</v>
      </c>
      <c r="AR118" s="2">
        <v>43967.8462847222</v>
      </c>
      <c r="AS118" s="1"/>
      <c r="AT118" s="1"/>
      <c r="AU118" s="1">
        <v>25</v>
      </c>
      <c r="AV118" s="1">
        <v>5</v>
      </c>
      <c r="AW118" s="2">
        <v>43979.8665277778</v>
      </c>
      <c r="AX118" s="1">
        <v>0</v>
      </c>
      <c r="AY118" s="1">
        <v>0</v>
      </c>
      <c r="AZ118" s="1">
        <v>20</v>
      </c>
      <c r="BA118" s="1">
        <v>3</v>
      </c>
      <c r="BB118" s="2">
        <v>43990.7624305556</v>
      </c>
      <c r="BC118" s="1">
        <v>0</v>
      </c>
      <c r="BD118" s="1">
        <v>0</v>
      </c>
      <c r="BE118" s="1">
        <v>33.3333</v>
      </c>
      <c r="BF118" s="1">
        <v>5</v>
      </c>
      <c r="BG118" s="2">
        <v>43995.7991782407</v>
      </c>
      <c r="BH118" s="1">
        <v>0</v>
      </c>
      <c r="BI118" s="1">
        <v>0</v>
      </c>
      <c r="BJ118" s="1">
        <v>86.6667</v>
      </c>
      <c r="BK118" s="1">
        <v>13</v>
      </c>
      <c r="BL118" s="1">
        <v>5</v>
      </c>
      <c r="BM118" s="1">
        <v>722.8801</v>
      </c>
      <c r="BN118" s="1">
        <v>0</v>
      </c>
    </row>
    <row r="119" spans="1:66">
      <c r="A119" s="1">
        <v>18373018</v>
      </c>
      <c r="B119" s="1" t="s">
        <v>271</v>
      </c>
      <c r="C119" s="1" t="s">
        <v>397</v>
      </c>
      <c r="D119" s="2">
        <v>43890.7279513889</v>
      </c>
      <c r="E119" s="1">
        <v>14</v>
      </c>
      <c r="F119" s="1">
        <v>6</v>
      </c>
      <c r="G119" s="1">
        <v>70</v>
      </c>
      <c r="H119" s="1">
        <v>7</v>
      </c>
      <c r="I119" s="1"/>
      <c r="J119" s="1"/>
      <c r="K119" s="1"/>
      <c r="L119" s="1">
        <v>13.4379999999999</v>
      </c>
      <c r="M119" s="1">
        <v>3</v>
      </c>
      <c r="N119" s="1"/>
      <c r="O119" s="1"/>
      <c r="P119" s="1"/>
      <c r="Q119" s="1">
        <v>5</v>
      </c>
      <c r="R119" s="1">
        <v>1</v>
      </c>
      <c r="S119" s="2">
        <v>43918.7754513889</v>
      </c>
      <c r="T119" s="1">
        <v>0</v>
      </c>
      <c r="U119" s="1">
        <v>0</v>
      </c>
      <c r="V119" s="1">
        <v>74.9737</v>
      </c>
      <c r="W119" s="1">
        <v>9</v>
      </c>
      <c r="X119" s="2">
        <v>43925.6670601852</v>
      </c>
      <c r="Y119" s="1">
        <v>1</v>
      </c>
      <c r="Z119" s="1">
        <v>0</v>
      </c>
      <c r="AA119" s="1">
        <v>77.3573</v>
      </c>
      <c r="AB119" s="1">
        <v>19</v>
      </c>
      <c r="AC119" s="2">
        <v>43932.1654861111</v>
      </c>
      <c r="AD119" s="1">
        <v>1</v>
      </c>
      <c r="AE119" s="1">
        <v>0</v>
      </c>
      <c r="AF119" s="1">
        <v>72</v>
      </c>
      <c r="AG119" s="1">
        <v>18</v>
      </c>
      <c r="AH119" s="2">
        <v>43946.1740046296</v>
      </c>
      <c r="AI119" s="1"/>
      <c r="AJ119" s="1"/>
      <c r="AK119" s="1">
        <v>0</v>
      </c>
      <c r="AL119" s="1">
        <v>0</v>
      </c>
      <c r="AM119" s="2">
        <v>43951.514537037</v>
      </c>
      <c r="AN119" s="1">
        <v>7</v>
      </c>
      <c r="AO119" s="1">
        <v>0</v>
      </c>
      <c r="AP119" s="1">
        <v>90</v>
      </c>
      <c r="AQ119" s="1">
        <v>18</v>
      </c>
      <c r="AR119" s="2">
        <v>43967.726712963</v>
      </c>
      <c r="AS119" s="1"/>
      <c r="AT119" s="1"/>
      <c r="AU119" s="1">
        <v>25</v>
      </c>
      <c r="AV119" s="1">
        <v>5</v>
      </c>
      <c r="AW119" s="1"/>
      <c r="AX119" s="1">
        <v>0</v>
      </c>
      <c r="AY119" s="1">
        <v>0</v>
      </c>
      <c r="AZ119" s="1">
        <v>6.66667</v>
      </c>
      <c r="BA119" s="1">
        <v>1</v>
      </c>
      <c r="BB119" s="1"/>
      <c r="BC119" s="1">
        <v>0</v>
      </c>
      <c r="BD119" s="1">
        <v>0</v>
      </c>
      <c r="BE119" s="1">
        <v>0</v>
      </c>
      <c r="BF119" s="1">
        <v>0</v>
      </c>
      <c r="BG119" s="1"/>
      <c r="BH119" s="1">
        <v>0</v>
      </c>
      <c r="BI119" s="1">
        <v>0</v>
      </c>
      <c r="BJ119" s="1"/>
      <c r="BK119" s="1">
        <v>0</v>
      </c>
      <c r="BL119" s="1">
        <v>0</v>
      </c>
      <c r="BM119" s="1">
        <v>409.331</v>
      </c>
      <c r="BN119" s="1">
        <v>5</v>
      </c>
    </row>
    <row r="120" spans="1:66">
      <c r="A120" s="1">
        <v>18373019</v>
      </c>
      <c r="B120" s="1" t="s">
        <v>38</v>
      </c>
      <c r="C120" s="1" t="s">
        <v>393</v>
      </c>
      <c r="D120" s="2">
        <v>43888.5002314815</v>
      </c>
      <c r="E120" s="1">
        <v>6</v>
      </c>
      <c r="F120" s="1">
        <v>0</v>
      </c>
      <c r="G120" s="1">
        <v>100</v>
      </c>
      <c r="H120" s="1">
        <v>10</v>
      </c>
      <c r="I120" s="2">
        <v>43895.500150463</v>
      </c>
      <c r="J120" s="1">
        <v>0</v>
      </c>
      <c r="K120" s="1">
        <v>5</v>
      </c>
      <c r="L120" s="1">
        <v>96.3515</v>
      </c>
      <c r="M120" s="1">
        <v>20</v>
      </c>
      <c r="N120" s="2">
        <v>43902.5237384259</v>
      </c>
      <c r="O120" s="1">
        <v>0</v>
      </c>
      <c r="P120" s="1">
        <v>3</v>
      </c>
      <c r="Q120" s="1">
        <v>100</v>
      </c>
      <c r="R120" s="1">
        <v>20</v>
      </c>
      <c r="S120" s="2">
        <v>43916.6902430556</v>
      </c>
      <c r="T120" s="1">
        <v>0</v>
      </c>
      <c r="U120" s="1">
        <v>0</v>
      </c>
      <c r="V120" s="1">
        <v>97.2488</v>
      </c>
      <c r="W120" s="1">
        <v>10</v>
      </c>
      <c r="X120" s="2">
        <v>43923.5298611111</v>
      </c>
      <c r="Y120" s="1">
        <v>0</v>
      </c>
      <c r="Z120" s="1">
        <v>0</v>
      </c>
      <c r="AA120" s="1">
        <v>98.7146</v>
      </c>
      <c r="AB120" s="1">
        <v>20</v>
      </c>
      <c r="AC120" s="2">
        <v>43930.6897222222</v>
      </c>
      <c r="AD120" s="1">
        <v>0</v>
      </c>
      <c r="AE120" s="1">
        <v>12</v>
      </c>
      <c r="AF120" s="1">
        <v>94.6848</v>
      </c>
      <c r="AG120" s="1">
        <v>19</v>
      </c>
      <c r="AH120" s="2">
        <v>43944.6045949074</v>
      </c>
      <c r="AI120" s="1">
        <v>0</v>
      </c>
      <c r="AJ120" s="1">
        <v>0</v>
      </c>
      <c r="AK120" s="1">
        <v>100</v>
      </c>
      <c r="AL120" s="1">
        <v>20</v>
      </c>
      <c r="AM120" s="2">
        <v>43951.5426157407</v>
      </c>
      <c r="AN120" s="1">
        <v>0</v>
      </c>
      <c r="AO120" s="1">
        <v>2</v>
      </c>
      <c r="AP120" s="1">
        <v>100</v>
      </c>
      <c r="AQ120" s="1">
        <v>20</v>
      </c>
      <c r="AR120" s="2">
        <v>43965.5087962963</v>
      </c>
      <c r="AS120" s="1">
        <v>0</v>
      </c>
      <c r="AT120" s="1">
        <v>4</v>
      </c>
      <c r="AU120" s="1">
        <v>100</v>
      </c>
      <c r="AV120" s="1">
        <v>20</v>
      </c>
      <c r="AW120" s="2">
        <v>43980.8343287037</v>
      </c>
      <c r="AX120" s="1">
        <v>0</v>
      </c>
      <c r="AY120" s="1">
        <v>0</v>
      </c>
      <c r="AZ120" s="1">
        <v>93.3333</v>
      </c>
      <c r="BA120" s="1">
        <v>14</v>
      </c>
      <c r="BB120" s="2">
        <v>43990.755474537</v>
      </c>
      <c r="BC120" s="1">
        <v>0</v>
      </c>
      <c r="BD120" s="1">
        <v>0</v>
      </c>
      <c r="BE120" s="1">
        <v>100</v>
      </c>
      <c r="BF120" s="1">
        <v>15</v>
      </c>
      <c r="BG120" s="2">
        <v>43993.5603356482</v>
      </c>
      <c r="BH120" s="1">
        <v>0</v>
      </c>
      <c r="BI120" s="1">
        <v>0</v>
      </c>
      <c r="BJ120" s="1">
        <v>100</v>
      </c>
      <c r="BK120" s="1">
        <v>15</v>
      </c>
      <c r="BL120" s="1">
        <v>10</v>
      </c>
      <c r="BM120" s="1">
        <v>1180.333</v>
      </c>
      <c r="BN120" s="1">
        <v>0</v>
      </c>
    </row>
    <row r="121" spans="1:66">
      <c r="A121" s="1">
        <v>18373023</v>
      </c>
      <c r="B121" s="1" t="s">
        <v>292</v>
      </c>
      <c r="C121" s="1" t="s">
        <v>397</v>
      </c>
      <c r="D121" s="1"/>
      <c r="E121" s="1"/>
      <c r="F121" s="1"/>
      <c r="G121" s="1">
        <v>0</v>
      </c>
      <c r="H121" s="1">
        <v>0</v>
      </c>
      <c r="I121" s="1"/>
      <c r="J121" s="1"/>
      <c r="K121" s="1"/>
      <c r="L121" s="1"/>
      <c r="M121" s="1">
        <v>0</v>
      </c>
      <c r="N121" s="1"/>
      <c r="O121" s="1"/>
      <c r="P121" s="1"/>
      <c r="Q121" s="1"/>
      <c r="R121" s="1">
        <v>0</v>
      </c>
      <c r="S121" s="2">
        <v>43918.4532638889</v>
      </c>
      <c r="T121" s="1">
        <v>5</v>
      </c>
      <c r="U121" s="1">
        <v>1</v>
      </c>
      <c r="V121" s="1">
        <v>94.3225</v>
      </c>
      <c r="W121" s="1">
        <v>10</v>
      </c>
      <c r="X121" s="1"/>
      <c r="Y121" s="1"/>
      <c r="Z121" s="1"/>
      <c r="AA121" s="1"/>
      <c r="AB121" s="1">
        <v>0</v>
      </c>
      <c r="AC121" s="1"/>
      <c r="AD121" s="1"/>
      <c r="AE121" s="1"/>
      <c r="AF121" s="1"/>
      <c r="AG121" s="1">
        <v>0</v>
      </c>
      <c r="AH121" s="2">
        <v>43946.725462963</v>
      </c>
      <c r="AI121" s="1"/>
      <c r="AJ121" s="1"/>
      <c r="AK121" s="1">
        <v>0</v>
      </c>
      <c r="AL121" s="1">
        <v>0</v>
      </c>
      <c r="AM121" s="2">
        <v>43953.6657523148</v>
      </c>
      <c r="AN121" s="1"/>
      <c r="AO121" s="1"/>
      <c r="AP121" s="1">
        <v>5</v>
      </c>
      <c r="AQ121" s="1">
        <v>1</v>
      </c>
      <c r="AR121" s="2">
        <v>43967.7146759259</v>
      </c>
      <c r="AS121" s="1">
        <v>8</v>
      </c>
      <c r="AT121" s="1">
        <v>0</v>
      </c>
      <c r="AU121" s="1">
        <v>75</v>
      </c>
      <c r="AV121" s="1">
        <v>15</v>
      </c>
      <c r="AW121" s="1"/>
      <c r="AX121" s="1">
        <v>0</v>
      </c>
      <c r="AY121" s="1">
        <v>0</v>
      </c>
      <c r="AZ121" s="1"/>
      <c r="BA121" s="1">
        <v>0</v>
      </c>
      <c r="BB121" s="1"/>
      <c r="BC121" s="1">
        <v>0</v>
      </c>
      <c r="BD121" s="1">
        <v>0</v>
      </c>
      <c r="BE121" s="1"/>
      <c r="BF121" s="1">
        <v>0</v>
      </c>
      <c r="BG121" s="1"/>
      <c r="BH121" s="1">
        <v>0</v>
      </c>
      <c r="BI121" s="1">
        <v>0</v>
      </c>
      <c r="BJ121" s="1"/>
      <c r="BK121" s="1">
        <v>0</v>
      </c>
      <c r="BL121" s="1">
        <v>1</v>
      </c>
      <c r="BM121" s="1">
        <v>174.3225</v>
      </c>
      <c r="BN121" s="1">
        <v>8</v>
      </c>
    </row>
    <row r="122" spans="1:66">
      <c r="A122" s="1">
        <v>18373028</v>
      </c>
      <c r="B122" s="1" t="s">
        <v>138</v>
      </c>
      <c r="C122" s="1" t="s">
        <v>400</v>
      </c>
      <c r="D122" s="2">
        <v>43888.5759143519</v>
      </c>
      <c r="E122" s="1">
        <v>0</v>
      </c>
      <c r="F122" s="1">
        <v>2</v>
      </c>
      <c r="G122" s="1">
        <v>99.5347</v>
      </c>
      <c r="H122" s="1">
        <v>10</v>
      </c>
      <c r="I122" s="2">
        <v>43895.6128240741</v>
      </c>
      <c r="J122" s="1">
        <v>0</v>
      </c>
      <c r="K122" s="1">
        <v>6</v>
      </c>
      <c r="L122" s="1">
        <v>94.9317</v>
      </c>
      <c r="M122" s="1">
        <v>20</v>
      </c>
      <c r="N122" s="2">
        <v>43902.8942476852</v>
      </c>
      <c r="O122" s="1">
        <v>4</v>
      </c>
      <c r="P122" s="1">
        <v>3</v>
      </c>
      <c r="Q122" s="1">
        <v>94.3255</v>
      </c>
      <c r="R122" s="1">
        <v>19</v>
      </c>
      <c r="S122" s="2">
        <v>43916.7462037037</v>
      </c>
      <c r="T122" s="1">
        <v>0</v>
      </c>
      <c r="U122" s="1">
        <v>1</v>
      </c>
      <c r="V122" s="1">
        <v>92.201</v>
      </c>
      <c r="W122" s="1">
        <v>10</v>
      </c>
      <c r="X122" s="2">
        <v>43923.5758796296</v>
      </c>
      <c r="Y122" s="1">
        <v>2</v>
      </c>
      <c r="Z122" s="1">
        <v>1</v>
      </c>
      <c r="AA122" s="1">
        <v>86.3734</v>
      </c>
      <c r="AB122" s="1">
        <v>18</v>
      </c>
      <c r="AC122" s="2">
        <v>43931.6836342593</v>
      </c>
      <c r="AD122" s="1">
        <v>0</v>
      </c>
      <c r="AE122" s="1">
        <v>2</v>
      </c>
      <c r="AF122" s="1">
        <v>95.7053</v>
      </c>
      <c r="AG122" s="1">
        <v>20</v>
      </c>
      <c r="AH122" s="2">
        <v>43944.6296064815</v>
      </c>
      <c r="AI122" s="1">
        <v>0</v>
      </c>
      <c r="AJ122" s="1">
        <v>0</v>
      </c>
      <c r="AK122" s="1">
        <v>100</v>
      </c>
      <c r="AL122" s="1">
        <v>20</v>
      </c>
      <c r="AM122" s="2">
        <v>43951.5893634259</v>
      </c>
      <c r="AN122" s="1"/>
      <c r="AO122" s="1"/>
      <c r="AP122" s="1">
        <v>0</v>
      </c>
      <c r="AQ122" s="1">
        <v>0</v>
      </c>
      <c r="AR122" s="2">
        <v>43965.9666087963</v>
      </c>
      <c r="AS122" s="1">
        <v>0</v>
      </c>
      <c r="AT122" s="1">
        <v>0</v>
      </c>
      <c r="AU122" s="1">
        <v>100</v>
      </c>
      <c r="AV122" s="1">
        <v>20</v>
      </c>
      <c r="AW122" s="2">
        <v>43980.4891435185</v>
      </c>
      <c r="AX122" s="1">
        <v>0</v>
      </c>
      <c r="AY122" s="1">
        <v>0</v>
      </c>
      <c r="AZ122" s="1">
        <v>53.3333</v>
      </c>
      <c r="BA122" s="1">
        <v>8</v>
      </c>
      <c r="BB122" s="2">
        <v>43988.9858564815</v>
      </c>
      <c r="BC122" s="1">
        <v>0</v>
      </c>
      <c r="BD122" s="1">
        <v>0</v>
      </c>
      <c r="BE122" s="1">
        <v>93.3333</v>
      </c>
      <c r="BF122" s="1">
        <v>14</v>
      </c>
      <c r="BG122" s="2">
        <v>43994.6815740741</v>
      </c>
      <c r="BH122" s="1">
        <v>0</v>
      </c>
      <c r="BI122" s="1">
        <v>0</v>
      </c>
      <c r="BJ122" s="1">
        <v>100</v>
      </c>
      <c r="BK122" s="1">
        <v>15</v>
      </c>
      <c r="BL122" s="1">
        <v>7</v>
      </c>
      <c r="BM122" s="1">
        <v>1009.7382</v>
      </c>
      <c r="BN122" s="1">
        <v>0</v>
      </c>
    </row>
    <row r="123" spans="1:66">
      <c r="A123" s="1">
        <v>18373039</v>
      </c>
      <c r="B123" s="1" t="s">
        <v>208</v>
      </c>
      <c r="C123" s="1" t="s">
        <v>398</v>
      </c>
      <c r="D123" s="2">
        <v>43890.0544791667</v>
      </c>
      <c r="E123" s="1">
        <v>16</v>
      </c>
      <c r="F123" s="1">
        <v>1</v>
      </c>
      <c r="G123" s="1">
        <v>100</v>
      </c>
      <c r="H123" s="1">
        <v>10</v>
      </c>
      <c r="I123" s="2">
        <v>43896.8629513889</v>
      </c>
      <c r="J123" s="1">
        <v>8</v>
      </c>
      <c r="K123" s="1">
        <v>0</v>
      </c>
      <c r="L123" s="1">
        <v>89.3522</v>
      </c>
      <c r="M123" s="1">
        <v>19</v>
      </c>
      <c r="N123" s="1"/>
      <c r="O123" s="1"/>
      <c r="P123" s="1"/>
      <c r="Q123" s="1">
        <v>40.0557</v>
      </c>
      <c r="R123" s="1">
        <v>9</v>
      </c>
      <c r="S123" s="2">
        <v>43917.7351736111</v>
      </c>
      <c r="T123" s="1">
        <v>0</v>
      </c>
      <c r="U123" s="1">
        <v>0</v>
      </c>
      <c r="V123" s="1">
        <v>91.4229</v>
      </c>
      <c r="W123" s="1">
        <v>10</v>
      </c>
      <c r="X123" s="2">
        <v>43924.7320949074</v>
      </c>
      <c r="Y123" s="1"/>
      <c r="Z123" s="1"/>
      <c r="AA123" s="1">
        <v>4.99308</v>
      </c>
      <c r="AB123" s="1">
        <v>1</v>
      </c>
      <c r="AC123" s="2">
        <v>43931.6628935185</v>
      </c>
      <c r="AD123" s="1">
        <v>3</v>
      </c>
      <c r="AE123" s="1">
        <v>0</v>
      </c>
      <c r="AF123" s="1">
        <v>68</v>
      </c>
      <c r="AG123" s="1">
        <v>17</v>
      </c>
      <c r="AH123" s="2">
        <v>43945.0690162037</v>
      </c>
      <c r="AI123" s="1">
        <v>0</v>
      </c>
      <c r="AJ123" s="1">
        <v>0</v>
      </c>
      <c r="AK123" s="1">
        <v>100</v>
      </c>
      <c r="AL123" s="1">
        <v>20</v>
      </c>
      <c r="AM123" s="2">
        <v>43951.8463194444</v>
      </c>
      <c r="AN123" s="1">
        <v>0</v>
      </c>
      <c r="AO123" s="1">
        <v>6</v>
      </c>
      <c r="AP123" s="1">
        <v>100</v>
      </c>
      <c r="AQ123" s="1">
        <v>20</v>
      </c>
      <c r="AR123" s="2">
        <v>43967.1207986111</v>
      </c>
      <c r="AS123" s="1">
        <v>2</v>
      </c>
      <c r="AT123" s="1">
        <v>15</v>
      </c>
      <c r="AU123" s="1">
        <v>75</v>
      </c>
      <c r="AV123" s="1">
        <v>15</v>
      </c>
      <c r="AW123" s="2">
        <v>43980.8651967593</v>
      </c>
      <c r="AX123" s="1">
        <v>0</v>
      </c>
      <c r="AY123" s="1">
        <v>0</v>
      </c>
      <c r="AZ123" s="1">
        <v>93.3333</v>
      </c>
      <c r="BA123" s="1">
        <v>14</v>
      </c>
      <c r="BB123" s="2">
        <v>43990.5907638889</v>
      </c>
      <c r="BC123" s="1">
        <v>0</v>
      </c>
      <c r="BD123" s="1">
        <v>0</v>
      </c>
      <c r="BE123" s="1">
        <v>93.3333</v>
      </c>
      <c r="BF123" s="1">
        <v>14</v>
      </c>
      <c r="BG123" s="2">
        <v>43995.0446759259</v>
      </c>
      <c r="BH123" s="1">
        <v>0</v>
      </c>
      <c r="BI123" s="1">
        <v>0</v>
      </c>
      <c r="BJ123" s="1">
        <v>93.3333</v>
      </c>
      <c r="BK123" s="1">
        <v>14</v>
      </c>
      <c r="BL123" s="1">
        <v>4</v>
      </c>
      <c r="BM123" s="1">
        <v>908.76808</v>
      </c>
      <c r="BN123" s="1">
        <v>1</v>
      </c>
    </row>
    <row r="124" spans="1:66">
      <c r="A124" s="1">
        <v>18373046</v>
      </c>
      <c r="B124" s="1" t="s">
        <v>107</v>
      </c>
      <c r="C124" s="1" t="s">
        <v>397</v>
      </c>
      <c r="D124" s="2">
        <v>43889.0816203704</v>
      </c>
      <c r="E124" s="1">
        <v>0</v>
      </c>
      <c r="F124" s="1">
        <v>5</v>
      </c>
      <c r="G124" s="1">
        <v>100</v>
      </c>
      <c r="H124" s="1">
        <v>10</v>
      </c>
      <c r="I124" s="2">
        <v>43897.5456712963</v>
      </c>
      <c r="J124" s="1">
        <v>0</v>
      </c>
      <c r="K124" s="1">
        <v>3</v>
      </c>
      <c r="L124" s="1">
        <v>89.3522</v>
      </c>
      <c r="M124" s="1">
        <v>19</v>
      </c>
      <c r="N124" s="2">
        <v>43903.9607291667</v>
      </c>
      <c r="O124" s="1">
        <v>3</v>
      </c>
      <c r="P124" s="1">
        <v>17</v>
      </c>
      <c r="Q124" s="1">
        <v>79.5301</v>
      </c>
      <c r="R124" s="1">
        <v>16</v>
      </c>
      <c r="S124" s="2">
        <v>43918.4632638889</v>
      </c>
      <c r="T124" s="1">
        <v>0</v>
      </c>
      <c r="U124" s="1">
        <v>0</v>
      </c>
      <c r="V124" s="1">
        <v>95.7641</v>
      </c>
      <c r="W124" s="1">
        <v>10</v>
      </c>
      <c r="X124" s="2">
        <v>43924.9018402778</v>
      </c>
      <c r="Y124" s="1">
        <v>1</v>
      </c>
      <c r="Z124" s="1">
        <v>0</v>
      </c>
      <c r="AA124" s="1">
        <v>93.1975</v>
      </c>
      <c r="AB124" s="1">
        <v>20</v>
      </c>
      <c r="AC124" s="2">
        <v>43931.9981712963</v>
      </c>
      <c r="AD124" s="1">
        <v>13</v>
      </c>
      <c r="AE124" s="1">
        <v>2</v>
      </c>
      <c r="AF124" s="1">
        <v>97.4465</v>
      </c>
      <c r="AG124" s="1">
        <v>20</v>
      </c>
      <c r="AH124" s="2">
        <v>43946.6455092593</v>
      </c>
      <c r="AI124" s="1"/>
      <c r="AJ124" s="1"/>
      <c r="AK124" s="1">
        <v>0</v>
      </c>
      <c r="AL124" s="1">
        <v>0</v>
      </c>
      <c r="AM124" s="2">
        <v>43953.7393402778</v>
      </c>
      <c r="AN124" s="1">
        <v>0</v>
      </c>
      <c r="AO124" s="1">
        <v>0</v>
      </c>
      <c r="AP124" s="1">
        <v>80</v>
      </c>
      <c r="AQ124" s="1">
        <v>16</v>
      </c>
      <c r="AR124" s="2">
        <v>43967.7343171296</v>
      </c>
      <c r="AS124" s="1">
        <v>0</v>
      </c>
      <c r="AT124" s="1">
        <v>13</v>
      </c>
      <c r="AU124" s="1">
        <v>60</v>
      </c>
      <c r="AV124" s="1">
        <v>12</v>
      </c>
      <c r="AW124" s="2">
        <v>43981.0596643519</v>
      </c>
      <c r="AX124" s="1">
        <v>0</v>
      </c>
      <c r="AY124" s="1">
        <v>0</v>
      </c>
      <c r="AZ124" s="1">
        <v>100</v>
      </c>
      <c r="BA124" s="1">
        <v>15</v>
      </c>
      <c r="BB124" s="2">
        <v>43990.0736342593</v>
      </c>
      <c r="BC124" s="1">
        <v>0</v>
      </c>
      <c r="BD124" s="1">
        <v>0</v>
      </c>
      <c r="BE124" s="1">
        <v>93.3333</v>
      </c>
      <c r="BF124" s="1">
        <v>14</v>
      </c>
      <c r="BG124" s="2">
        <v>43993.7483796296</v>
      </c>
      <c r="BH124" s="1">
        <v>0</v>
      </c>
      <c r="BI124" s="1">
        <v>0</v>
      </c>
      <c r="BJ124" s="1">
        <v>100</v>
      </c>
      <c r="BK124" s="1">
        <v>15</v>
      </c>
      <c r="BL124" s="1">
        <v>6</v>
      </c>
      <c r="BM124" s="1">
        <v>988.6237</v>
      </c>
      <c r="BN124" s="1">
        <v>0</v>
      </c>
    </row>
    <row r="125" spans="1:66">
      <c r="A125" s="1">
        <v>18373048</v>
      </c>
      <c r="B125" s="1" t="s">
        <v>266</v>
      </c>
      <c r="C125" s="1" t="s">
        <v>398</v>
      </c>
      <c r="D125" s="2">
        <v>43890.91625</v>
      </c>
      <c r="E125" s="1">
        <v>22</v>
      </c>
      <c r="F125" s="1">
        <v>0</v>
      </c>
      <c r="G125" s="1">
        <v>99.479</v>
      </c>
      <c r="H125" s="1">
        <v>10</v>
      </c>
      <c r="I125" s="1"/>
      <c r="J125" s="1"/>
      <c r="K125" s="1"/>
      <c r="L125" s="1">
        <v>84.0394</v>
      </c>
      <c r="M125" s="1">
        <v>20</v>
      </c>
      <c r="N125" s="1"/>
      <c r="O125" s="1"/>
      <c r="P125" s="1"/>
      <c r="Q125" s="1"/>
      <c r="R125" s="1">
        <v>0</v>
      </c>
      <c r="S125" s="2">
        <v>43918.9114467593</v>
      </c>
      <c r="T125" s="1">
        <v>4</v>
      </c>
      <c r="U125" s="1">
        <v>0</v>
      </c>
      <c r="V125" s="1">
        <v>72</v>
      </c>
      <c r="W125" s="1">
        <v>9</v>
      </c>
      <c r="X125" s="2">
        <v>43923.8347337963</v>
      </c>
      <c r="Y125" s="1">
        <v>0</v>
      </c>
      <c r="Z125" s="1">
        <v>0</v>
      </c>
      <c r="AA125" s="1">
        <v>81.3822</v>
      </c>
      <c r="AB125" s="1">
        <v>20</v>
      </c>
      <c r="AC125" s="2">
        <v>43932.53125</v>
      </c>
      <c r="AD125" s="1">
        <v>0</v>
      </c>
      <c r="AE125" s="1">
        <v>20</v>
      </c>
      <c r="AF125" s="1">
        <v>57.6376</v>
      </c>
      <c r="AG125" s="1">
        <v>14</v>
      </c>
      <c r="AH125" s="2">
        <v>43945.8577662037</v>
      </c>
      <c r="AI125" s="1">
        <v>0</v>
      </c>
      <c r="AJ125" s="1">
        <v>0</v>
      </c>
      <c r="AK125" s="1">
        <v>55</v>
      </c>
      <c r="AL125" s="1">
        <v>11</v>
      </c>
      <c r="AM125" s="2">
        <v>43951.5018518519</v>
      </c>
      <c r="AN125" s="1"/>
      <c r="AO125" s="1"/>
      <c r="AP125" s="1">
        <v>0</v>
      </c>
      <c r="AQ125" s="1">
        <v>0</v>
      </c>
      <c r="AR125" s="2">
        <v>43967.7240277778</v>
      </c>
      <c r="AS125" s="1"/>
      <c r="AT125" s="1"/>
      <c r="AU125" s="1">
        <v>10</v>
      </c>
      <c r="AV125" s="1">
        <v>2</v>
      </c>
      <c r="AW125" s="1"/>
      <c r="AX125" s="1">
        <v>0</v>
      </c>
      <c r="AY125" s="1">
        <v>0</v>
      </c>
      <c r="AZ125" s="1"/>
      <c r="BA125" s="1">
        <v>0</v>
      </c>
      <c r="BB125" s="2">
        <v>43990.6370023148</v>
      </c>
      <c r="BC125" s="1">
        <v>0</v>
      </c>
      <c r="BD125" s="1">
        <v>0</v>
      </c>
      <c r="BE125" s="1">
        <v>86.6667</v>
      </c>
      <c r="BF125" s="1">
        <v>13</v>
      </c>
      <c r="BG125" s="2">
        <v>43995.3214467593</v>
      </c>
      <c r="BH125" s="1">
        <v>0</v>
      </c>
      <c r="BI125" s="1">
        <v>0</v>
      </c>
      <c r="BJ125" s="1">
        <v>86.6667</v>
      </c>
      <c r="BK125" s="1">
        <v>13</v>
      </c>
      <c r="BL125" s="1">
        <v>2</v>
      </c>
      <c r="BM125" s="1">
        <v>548.8322</v>
      </c>
      <c r="BN125" s="1">
        <v>3</v>
      </c>
    </row>
    <row r="126" spans="1:66">
      <c r="A126" s="1">
        <v>18373049</v>
      </c>
      <c r="B126" s="1" t="s">
        <v>211</v>
      </c>
      <c r="C126" s="1" t="s">
        <v>397</v>
      </c>
      <c r="D126" s="2">
        <v>43888.7485185185</v>
      </c>
      <c r="E126" s="1">
        <v>4</v>
      </c>
      <c r="F126" s="1">
        <v>30</v>
      </c>
      <c r="G126" s="1">
        <v>69.4953</v>
      </c>
      <c r="H126" s="1">
        <v>7</v>
      </c>
      <c r="I126" s="2">
        <v>43896.6825925926</v>
      </c>
      <c r="J126" s="1">
        <v>0</v>
      </c>
      <c r="K126" s="1">
        <v>1</v>
      </c>
      <c r="L126" s="1">
        <v>84.0075</v>
      </c>
      <c r="M126" s="1">
        <v>20</v>
      </c>
      <c r="N126" s="2">
        <v>43903.632974537</v>
      </c>
      <c r="O126" s="1"/>
      <c r="P126" s="1"/>
      <c r="Q126" s="1">
        <v>33.5681</v>
      </c>
      <c r="R126" s="1">
        <v>7</v>
      </c>
      <c r="S126" s="2">
        <v>43918.5421875</v>
      </c>
      <c r="T126" s="1">
        <v>0</v>
      </c>
      <c r="U126" s="1">
        <v>2</v>
      </c>
      <c r="V126" s="1">
        <v>56.8876</v>
      </c>
      <c r="W126" s="1">
        <v>7</v>
      </c>
      <c r="X126" s="2">
        <v>43924.7161921296</v>
      </c>
      <c r="Y126" s="1">
        <v>0</v>
      </c>
      <c r="Z126" s="1">
        <v>0</v>
      </c>
      <c r="AA126" s="1">
        <v>98.8418</v>
      </c>
      <c r="AB126" s="1">
        <v>20</v>
      </c>
      <c r="AC126" s="2">
        <v>43931.0214930556</v>
      </c>
      <c r="AD126" s="1">
        <v>0</v>
      </c>
      <c r="AE126" s="1">
        <v>11</v>
      </c>
      <c r="AF126" s="1">
        <v>96.6003</v>
      </c>
      <c r="AG126" s="1">
        <v>20</v>
      </c>
      <c r="AH126" s="2">
        <v>43944.6914583333</v>
      </c>
      <c r="AI126" s="1"/>
      <c r="AJ126" s="1"/>
      <c r="AK126" s="1">
        <v>15</v>
      </c>
      <c r="AL126" s="1">
        <v>3</v>
      </c>
      <c r="AM126" s="2">
        <v>43951.6078125</v>
      </c>
      <c r="AN126" s="1"/>
      <c r="AO126" s="1"/>
      <c r="AP126" s="1">
        <v>0</v>
      </c>
      <c r="AQ126" s="1">
        <v>0</v>
      </c>
      <c r="AR126" s="2">
        <v>43967.0022916667</v>
      </c>
      <c r="AS126" s="1">
        <v>11</v>
      </c>
      <c r="AT126" s="1">
        <v>1</v>
      </c>
      <c r="AU126" s="1">
        <v>75</v>
      </c>
      <c r="AV126" s="1">
        <v>15</v>
      </c>
      <c r="AW126" s="2">
        <v>43980.8769212963</v>
      </c>
      <c r="AX126" s="1">
        <v>0</v>
      </c>
      <c r="AY126" s="1">
        <v>0</v>
      </c>
      <c r="AZ126" s="1">
        <v>93.3333</v>
      </c>
      <c r="BA126" s="1">
        <v>14</v>
      </c>
      <c r="BB126" s="2">
        <v>43989.0003356481</v>
      </c>
      <c r="BC126" s="1">
        <v>0</v>
      </c>
      <c r="BD126" s="1">
        <v>0</v>
      </c>
      <c r="BE126" s="1">
        <v>86.6667</v>
      </c>
      <c r="BF126" s="1">
        <v>13</v>
      </c>
      <c r="BG126" s="2">
        <v>43994.9028125</v>
      </c>
      <c r="BH126" s="1">
        <v>0</v>
      </c>
      <c r="BI126" s="1">
        <v>0</v>
      </c>
      <c r="BJ126" s="1">
        <v>93.3333</v>
      </c>
      <c r="BK126" s="1">
        <v>14</v>
      </c>
      <c r="BL126" s="1">
        <v>3</v>
      </c>
      <c r="BM126" s="1">
        <v>802.7339</v>
      </c>
      <c r="BN126" s="1">
        <v>0</v>
      </c>
    </row>
    <row r="127" spans="1:66">
      <c r="A127" s="1">
        <v>18373050</v>
      </c>
      <c r="B127" s="1" t="s">
        <v>42</v>
      </c>
      <c r="C127" s="1" t="s">
        <v>400</v>
      </c>
      <c r="D127" s="2">
        <v>43888.5244212963</v>
      </c>
      <c r="E127" s="1">
        <v>0</v>
      </c>
      <c r="F127" s="1">
        <v>1</v>
      </c>
      <c r="G127" s="1">
        <v>100</v>
      </c>
      <c r="H127" s="1">
        <v>10</v>
      </c>
      <c r="I127" s="2">
        <v>43895.7007986111</v>
      </c>
      <c r="J127" s="1">
        <v>0</v>
      </c>
      <c r="K127" s="1">
        <v>2</v>
      </c>
      <c r="L127" s="1">
        <v>94.3522</v>
      </c>
      <c r="M127" s="1">
        <v>20</v>
      </c>
      <c r="N127" s="2">
        <v>43902.5326851852</v>
      </c>
      <c r="O127" s="1">
        <v>0</v>
      </c>
      <c r="P127" s="1">
        <v>5</v>
      </c>
      <c r="Q127" s="1">
        <v>100</v>
      </c>
      <c r="R127" s="1">
        <v>20</v>
      </c>
      <c r="S127" s="2">
        <v>43916.8937268518</v>
      </c>
      <c r="T127" s="1">
        <v>0</v>
      </c>
      <c r="U127" s="1">
        <v>1</v>
      </c>
      <c r="V127" s="1">
        <v>95.0604</v>
      </c>
      <c r="W127" s="1">
        <v>10</v>
      </c>
      <c r="X127" s="2">
        <v>43923.5058912037</v>
      </c>
      <c r="Y127" s="1">
        <v>0</v>
      </c>
      <c r="Z127" s="1">
        <v>3</v>
      </c>
      <c r="AA127" s="1">
        <v>99.0843</v>
      </c>
      <c r="AB127" s="1">
        <v>20</v>
      </c>
      <c r="AC127" s="2">
        <v>43930.9690625</v>
      </c>
      <c r="AD127" s="1">
        <v>0</v>
      </c>
      <c r="AE127" s="1">
        <v>4</v>
      </c>
      <c r="AF127" s="1">
        <v>99.9988</v>
      </c>
      <c r="AG127" s="1">
        <v>20</v>
      </c>
      <c r="AH127" s="2">
        <v>43944.6074189815</v>
      </c>
      <c r="AI127" s="1">
        <v>0</v>
      </c>
      <c r="AJ127" s="1">
        <v>0</v>
      </c>
      <c r="AK127" s="1">
        <v>100</v>
      </c>
      <c r="AL127" s="1">
        <v>20</v>
      </c>
      <c r="AM127" s="2">
        <v>43952.0554861111</v>
      </c>
      <c r="AN127" s="1">
        <v>0</v>
      </c>
      <c r="AO127" s="1">
        <v>2</v>
      </c>
      <c r="AP127" s="1">
        <v>100</v>
      </c>
      <c r="AQ127" s="1">
        <v>20</v>
      </c>
      <c r="AR127" s="2">
        <v>43966.119375</v>
      </c>
      <c r="AS127" s="1">
        <v>0</v>
      </c>
      <c r="AT127" s="1">
        <v>2</v>
      </c>
      <c r="AU127" s="1">
        <v>100</v>
      </c>
      <c r="AV127" s="1">
        <v>20</v>
      </c>
      <c r="AW127" s="2">
        <v>43979.5129050926</v>
      </c>
      <c r="AX127" s="1">
        <v>0</v>
      </c>
      <c r="AY127" s="1">
        <v>0</v>
      </c>
      <c r="AZ127" s="1">
        <v>100</v>
      </c>
      <c r="BA127" s="1">
        <v>15</v>
      </c>
      <c r="BB127" s="2">
        <v>43989.1450925926</v>
      </c>
      <c r="BC127" s="1">
        <v>0</v>
      </c>
      <c r="BD127" s="1">
        <v>0</v>
      </c>
      <c r="BE127" s="1">
        <v>100</v>
      </c>
      <c r="BF127" s="1">
        <v>15</v>
      </c>
      <c r="BG127" s="2">
        <v>43993.9027546296</v>
      </c>
      <c r="BH127" s="1">
        <v>0</v>
      </c>
      <c r="BI127" s="1">
        <v>0</v>
      </c>
      <c r="BJ127" s="1">
        <v>100</v>
      </c>
      <c r="BK127" s="1">
        <v>15</v>
      </c>
      <c r="BL127" s="1">
        <v>12</v>
      </c>
      <c r="BM127" s="1">
        <v>1188.4957</v>
      </c>
      <c r="BN127" s="1">
        <v>0</v>
      </c>
    </row>
    <row r="128" spans="1:66">
      <c r="A128" s="1">
        <v>18373052</v>
      </c>
      <c r="B128" s="1" t="s">
        <v>233</v>
      </c>
      <c r="C128" s="1" t="s">
        <v>392</v>
      </c>
      <c r="D128" s="2">
        <v>43888.5205439815</v>
      </c>
      <c r="E128" s="1">
        <v>0</v>
      </c>
      <c r="F128" s="1">
        <v>0</v>
      </c>
      <c r="G128" s="1">
        <v>99.5347</v>
      </c>
      <c r="H128" s="1">
        <v>10</v>
      </c>
      <c r="I128" s="2">
        <v>43896.5100925926</v>
      </c>
      <c r="J128" s="1">
        <v>4</v>
      </c>
      <c r="K128" s="1">
        <v>2</v>
      </c>
      <c r="L128" s="1">
        <v>86.3819</v>
      </c>
      <c r="M128" s="1">
        <v>18</v>
      </c>
      <c r="N128" s="2">
        <v>43903.9788773148</v>
      </c>
      <c r="O128" s="1">
        <v>45</v>
      </c>
      <c r="P128" s="1">
        <v>2</v>
      </c>
      <c r="Q128" s="1">
        <v>46</v>
      </c>
      <c r="R128" s="1">
        <v>10</v>
      </c>
      <c r="S128" s="2">
        <v>43917.8433564815</v>
      </c>
      <c r="T128" s="1">
        <v>0</v>
      </c>
      <c r="U128" s="1">
        <v>0</v>
      </c>
      <c r="V128" s="1">
        <v>92.8456</v>
      </c>
      <c r="W128" s="1">
        <v>10</v>
      </c>
      <c r="X128" s="2">
        <v>43923.7700115741</v>
      </c>
      <c r="Y128" s="1">
        <v>0</v>
      </c>
      <c r="Z128" s="1">
        <v>0</v>
      </c>
      <c r="AA128" s="1">
        <v>88.7524</v>
      </c>
      <c r="AB128" s="1">
        <v>20</v>
      </c>
      <c r="AC128" s="2">
        <v>43930.9448148148</v>
      </c>
      <c r="AD128" s="1">
        <v>0</v>
      </c>
      <c r="AE128" s="1">
        <v>0</v>
      </c>
      <c r="AF128" s="1">
        <v>92.5866</v>
      </c>
      <c r="AG128" s="1">
        <v>20</v>
      </c>
      <c r="AH128" s="2">
        <v>43945.3912152778</v>
      </c>
      <c r="AI128" s="1">
        <v>1</v>
      </c>
      <c r="AJ128" s="1">
        <v>0</v>
      </c>
      <c r="AK128" s="1">
        <v>60</v>
      </c>
      <c r="AL128" s="1">
        <v>12</v>
      </c>
      <c r="AM128" s="2">
        <v>43951.5011111111</v>
      </c>
      <c r="AN128" s="1"/>
      <c r="AO128" s="1"/>
      <c r="AP128" s="1">
        <v>10</v>
      </c>
      <c r="AQ128" s="1">
        <v>2</v>
      </c>
      <c r="AR128" s="2">
        <v>43967.78625</v>
      </c>
      <c r="AS128" s="1">
        <v>0</v>
      </c>
      <c r="AT128" s="1">
        <v>0</v>
      </c>
      <c r="AU128" s="1">
        <v>75</v>
      </c>
      <c r="AV128" s="1">
        <v>15</v>
      </c>
      <c r="AW128" s="2">
        <v>43981.4636689815</v>
      </c>
      <c r="AX128" s="1">
        <v>0</v>
      </c>
      <c r="AY128" s="1">
        <v>0</v>
      </c>
      <c r="AZ128" s="1">
        <v>33.3333</v>
      </c>
      <c r="BA128" s="1">
        <v>5</v>
      </c>
      <c r="BB128" s="2">
        <v>43990.8117476852</v>
      </c>
      <c r="BC128" s="1">
        <v>0</v>
      </c>
      <c r="BD128" s="1">
        <v>0</v>
      </c>
      <c r="BE128" s="1">
        <v>86.6667</v>
      </c>
      <c r="BF128" s="1">
        <v>13</v>
      </c>
      <c r="BG128" s="2">
        <v>43995.365775463</v>
      </c>
      <c r="BH128" s="1">
        <v>0</v>
      </c>
      <c r="BI128" s="1">
        <v>0</v>
      </c>
      <c r="BJ128" s="1">
        <v>60</v>
      </c>
      <c r="BK128" s="1">
        <v>9</v>
      </c>
      <c r="BL128" s="1">
        <v>4</v>
      </c>
      <c r="BM128" s="1">
        <v>831.1012</v>
      </c>
      <c r="BN128" s="1">
        <v>0</v>
      </c>
    </row>
    <row r="129" spans="1:66">
      <c r="A129" s="1">
        <v>18373054</v>
      </c>
      <c r="B129" s="1" t="s">
        <v>231</v>
      </c>
      <c r="C129" s="1" t="s">
        <v>392</v>
      </c>
      <c r="D129" s="2">
        <v>43888.8806597222</v>
      </c>
      <c r="E129" s="1">
        <v>0</v>
      </c>
      <c r="F129" s="1">
        <v>1</v>
      </c>
      <c r="G129" s="1">
        <v>100</v>
      </c>
      <c r="H129" s="1">
        <v>10</v>
      </c>
      <c r="I129" s="2">
        <v>43896.8916435185</v>
      </c>
      <c r="J129" s="1">
        <v>4</v>
      </c>
      <c r="K129" s="1">
        <v>2</v>
      </c>
      <c r="L129" s="1">
        <v>45</v>
      </c>
      <c r="M129" s="1">
        <v>9</v>
      </c>
      <c r="N129" s="1"/>
      <c r="O129" s="1"/>
      <c r="P129" s="1"/>
      <c r="Q129" s="1">
        <v>48.2654</v>
      </c>
      <c r="R129" s="1">
        <v>10</v>
      </c>
      <c r="S129" s="2">
        <v>43918.0586689815</v>
      </c>
      <c r="T129" s="1">
        <v>0</v>
      </c>
      <c r="U129" s="1">
        <v>0</v>
      </c>
      <c r="V129" s="1">
        <v>96.502</v>
      </c>
      <c r="W129" s="1">
        <v>10</v>
      </c>
      <c r="X129" s="2">
        <v>43924.0195023148</v>
      </c>
      <c r="Y129" s="1">
        <v>0</v>
      </c>
      <c r="Z129" s="1">
        <v>0</v>
      </c>
      <c r="AA129" s="1">
        <v>96.0886</v>
      </c>
      <c r="AB129" s="1">
        <v>20</v>
      </c>
      <c r="AC129" s="2">
        <v>43931.4746875</v>
      </c>
      <c r="AD129" s="1">
        <v>0</v>
      </c>
      <c r="AE129" s="1">
        <v>0</v>
      </c>
      <c r="AF129" s="1">
        <v>86.5404</v>
      </c>
      <c r="AG129" s="1">
        <v>20</v>
      </c>
      <c r="AH129" s="2">
        <v>43944.9083101852</v>
      </c>
      <c r="AI129" s="1">
        <v>28</v>
      </c>
      <c r="AJ129" s="1">
        <v>5</v>
      </c>
      <c r="AK129" s="1">
        <v>55</v>
      </c>
      <c r="AL129" s="1">
        <v>11</v>
      </c>
      <c r="AM129" s="2">
        <v>43951.9656712963</v>
      </c>
      <c r="AN129" s="1"/>
      <c r="AO129" s="1"/>
      <c r="AP129" s="1">
        <v>0</v>
      </c>
      <c r="AQ129" s="1">
        <v>0</v>
      </c>
      <c r="AR129" s="2">
        <v>43965.9216666667</v>
      </c>
      <c r="AS129" s="1">
        <v>0</v>
      </c>
      <c r="AT129" s="1">
        <v>7</v>
      </c>
      <c r="AU129" s="1">
        <v>80</v>
      </c>
      <c r="AV129" s="1">
        <v>16</v>
      </c>
      <c r="AW129" s="2">
        <v>43980.3838425926</v>
      </c>
      <c r="AX129" s="1">
        <v>0</v>
      </c>
      <c r="AY129" s="1">
        <v>0</v>
      </c>
      <c r="AZ129" s="1">
        <v>100</v>
      </c>
      <c r="BA129" s="1">
        <v>15</v>
      </c>
      <c r="BB129" s="2">
        <v>43987.9385300926</v>
      </c>
      <c r="BC129" s="1">
        <v>0</v>
      </c>
      <c r="BD129" s="1">
        <v>0</v>
      </c>
      <c r="BE129" s="1">
        <v>100</v>
      </c>
      <c r="BF129" s="1">
        <v>15</v>
      </c>
      <c r="BG129" s="2">
        <v>43993.9387962963</v>
      </c>
      <c r="BH129" s="1">
        <v>0</v>
      </c>
      <c r="BI129" s="1">
        <v>0</v>
      </c>
      <c r="BJ129" s="1">
        <v>93.3333</v>
      </c>
      <c r="BK129" s="1">
        <v>14</v>
      </c>
      <c r="BL129" s="1">
        <v>6</v>
      </c>
      <c r="BM129" s="1">
        <v>852.4643</v>
      </c>
      <c r="BN129" s="1">
        <v>1</v>
      </c>
    </row>
    <row r="130" spans="1:66">
      <c r="A130" s="1">
        <v>18373073</v>
      </c>
      <c r="B130" s="1" t="s">
        <v>232</v>
      </c>
      <c r="C130" s="1" t="s">
        <v>392</v>
      </c>
      <c r="D130" s="2">
        <v>43888.5111574074</v>
      </c>
      <c r="E130" s="1">
        <v>8</v>
      </c>
      <c r="F130" s="1">
        <v>11</v>
      </c>
      <c r="G130" s="1">
        <v>38.0935</v>
      </c>
      <c r="H130" s="1">
        <v>4</v>
      </c>
      <c r="I130" s="2">
        <v>43897.581712963</v>
      </c>
      <c r="J130" s="1">
        <v>0</v>
      </c>
      <c r="K130" s="1">
        <v>0</v>
      </c>
      <c r="L130" s="1">
        <v>88.9533</v>
      </c>
      <c r="M130" s="1">
        <v>19</v>
      </c>
      <c r="N130" s="2">
        <v>43904.6419328704</v>
      </c>
      <c r="O130" s="1">
        <v>0</v>
      </c>
      <c r="P130" s="1">
        <v>2</v>
      </c>
      <c r="Q130" s="1">
        <v>84.4151</v>
      </c>
      <c r="R130" s="1">
        <v>19</v>
      </c>
      <c r="S130" s="2">
        <v>43918.5921875</v>
      </c>
      <c r="T130" s="1">
        <v>0</v>
      </c>
      <c r="U130" s="1">
        <v>0</v>
      </c>
      <c r="V130" s="1">
        <v>73.4152</v>
      </c>
      <c r="W130" s="1">
        <v>9</v>
      </c>
      <c r="X130" s="2">
        <v>43925.7438425926</v>
      </c>
      <c r="Y130" s="1">
        <v>0</v>
      </c>
      <c r="Z130" s="1">
        <v>0</v>
      </c>
      <c r="AA130" s="1">
        <v>85.4031</v>
      </c>
      <c r="AB130" s="1">
        <v>20</v>
      </c>
      <c r="AC130" s="1"/>
      <c r="AD130" s="1"/>
      <c r="AE130" s="1"/>
      <c r="AF130" s="1">
        <v>0</v>
      </c>
      <c r="AG130" s="1">
        <v>0</v>
      </c>
      <c r="AH130" s="2">
        <v>43946.453587963</v>
      </c>
      <c r="AI130" s="1"/>
      <c r="AJ130" s="1"/>
      <c r="AK130" s="1">
        <v>5</v>
      </c>
      <c r="AL130" s="1">
        <v>1</v>
      </c>
      <c r="AM130" s="2">
        <v>43953.4832523148</v>
      </c>
      <c r="AN130" s="1"/>
      <c r="AO130" s="1"/>
      <c r="AP130" s="1">
        <v>5</v>
      </c>
      <c r="AQ130" s="1">
        <v>1</v>
      </c>
      <c r="AR130" s="2">
        <v>43967.5977546296</v>
      </c>
      <c r="AS130" s="1">
        <v>4</v>
      </c>
      <c r="AT130" s="1">
        <v>0</v>
      </c>
      <c r="AU130" s="1">
        <v>75</v>
      </c>
      <c r="AV130" s="1">
        <v>15</v>
      </c>
      <c r="AW130" s="2">
        <v>43981.8045023148</v>
      </c>
      <c r="AX130" s="1">
        <v>0</v>
      </c>
      <c r="AY130" s="1">
        <v>0</v>
      </c>
      <c r="AZ130" s="1">
        <v>93.3333</v>
      </c>
      <c r="BA130" s="1">
        <v>14</v>
      </c>
      <c r="BB130" s="2">
        <v>43990.6587152778</v>
      </c>
      <c r="BC130" s="1">
        <v>0</v>
      </c>
      <c r="BD130" s="1">
        <v>0</v>
      </c>
      <c r="BE130" s="1">
        <v>100</v>
      </c>
      <c r="BF130" s="1">
        <v>15</v>
      </c>
      <c r="BG130" s="2">
        <v>43995.857650463</v>
      </c>
      <c r="BH130" s="1">
        <v>0</v>
      </c>
      <c r="BI130" s="1">
        <v>0</v>
      </c>
      <c r="BJ130" s="1">
        <v>100</v>
      </c>
      <c r="BK130" s="1">
        <v>15</v>
      </c>
      <c r="BL130" s="1">
        <v>3</v>
      </c>
      <c r="BM130" s="1">
        <v>748.613499999999</v>
      </c>
      <c r="BN130" s="1">
        <v>1</v>
      </c>
    </row>
    <row r="131" spans="1:66">
      <c r="A131" s="1">
        <v>18373075</v>
      </c>
      <c r="B131" s="1" t="s">
        <v>228</v>
      </c>
      <c r="C131" s="1" t="s">
        <v>398</v>
      </c>
      <c r="D131" s="2">
        <v>43888.8520486111</v>
      </c>
      <c r="E131" s="1">
        <v>9</v>
      </c>
      <c r="F131" s="1">
        <v>2</v>
      </c>
      <c r="G131" s="1">
        <v>89.1355</v>
      </c>
      <c r="H131" s="1">
        <v>9</v>
      </c>
      <c r="I131" s="2">
        <v>43897.6153240741</v>
      </c>
      <c r="J131" s="1">
        <v>1</v>
      </c>
      <c r="K131" s="1">
        <v>4</v>
      </c>
      <c r="L131" s="1">
        <v>80.3522</v>
      </c>
      <c r="M131" s="1">
        <v>17</v>
      </c>
      <c r="N131" s="2">
        <v>43904.5471759259</v>
      </c>
      <c r="O131" s="1"/>
      <c r="P131" s="1"/>
      <c r="Q131" s="1">
        <v>29.9978</v>
      </c>
      <c r="R131" s="1">
        <v>6</v>
      </c>
      <c r="S131" s="2">
        <v>43916.9568981481</v>
      </c>
      <c r="T131" s="1">
        <v>1</v>
      </c>
      <c r="U131" s="1">
        <v>0</v>
      </c>
      <c r="V131" s="1">
        <v>91.9368</v>
      </c>
      <c r="W131" s="1">
        <v>10</v>
      </c>
      <c r="X131" s="2">
        <v>43924.6603703704</v>
      </c>
      <c r="Y131" s="1">
        <v>1</v>
      </c>
      <c r="Z131" s="1">
        <v>0</v>
      </c>
      <c r="AA131" s="1">
        <v>99.3473</v>
      </c>
      <c r="AB131" s="1">
        <v>20</v>
      </c>
      <c r="AC131" s="2">
        <v>43930.6835763889</v>
      </c>
      <c r="AD131" s="1">
        <v>7</v>
      </c>
      <c r="AE131" s="1">
        <v>0</v>
      </c>
      <c r="AF131" s="1">
        <v>64.6434</v>
      </c>
      <c r="AG131" s="1">
        <v>13</v>
      </c>
      <c r="AH131" s="2">
        <v>43944.7494212963</v>
      </c>
      <c r="AI131" s="1"/>
      <c r="AJ131" s="1"/>
      <c r="AK131" s="1">
        <v>5</v>
      </c>
      <c r="AL131" s="1">
        <v>1</v>
      </c>
      <c r="AM131" s="2">
        <v>43951.7327546296</v>
      </c>
      <c r="AN131" s="1"/>
      <c r="AO131" s="1"/>
      <c r="AP131" s="1">
        <v>10</v>
      </c>
      <c r="AQ131" s="1">
        <v>2</v>
      </c>
      <c r="AR131" s="2">
        <v>43965.9280671296</v>
      </c>
      <c r="AS131" s="1">
        <v>4</v>
      </c>
      <c r="AT131" s="1">
        <v>0</v>
      </c>
      <c r="AU131" s="1">
        <v>65</v>
      </c>
      <c r="AV131" s="1">
        <v>13</v>
      </c>
      <c r="AW131" s="2">
        <v>43980.0100810185</v>
      </c>
      <c r="AX131" s="1">
        <v>0</v>
      </c>
      <c r="AY131" s="1">
        <v>0</v>
      </c>
      <c r="AZ131" s="1">
        <v>60</v>
      </c>
      <c r="BA131" s="1">
        <v>9</v>
      </c>
      <c r="BB131" s="2">
        <v>43988.6187037037</v>
      </c>
      <c r="BC131" s="1">
        <v>0</v>
      </c>
      <c r="BD131" s="1">
        <v>0</v>
      </c>
      <c r="BE131" s="1">
        <v>100</v>
      </c>
      <c r="BF131" s="1">
        <v>15</v>
      </c>
      <c r="BG131" s="2">
        <v>43994.0369328704</v>
      </c>
      <c r="BH131" s="1">
        <v>0</v>
      </c>
      <c r="BI131" s="1">
        <v>0</v>
      </c>
      <c r="BJ131" s="1">
        <v>93.3333</v>
      </c>
      <c r="BK131" s="1">
        <v>14</v>
      </c>
      <c r="BL131" s="1">
        <v>3</v>
      </c>
      <c r="BM131" s="1">
        <v>788.7463</v>
      </c>
      <c r="BN131" s="1">
        <v>0</v>
      </c>
    </row>
    <row r="132" spans="1:66">
      <c r="A132" s="1">
        <v>18373080</v>
      </c>
      <c r="B132" s="1" t="s">
        <v>95</v>
      </c>
      <c r="C132" s="1" t="s">
        <v>400</v>
      </c>
      <c r="D132" s="2">
        <v>43888.5014814815</v>
      </c>
      <c r="E132" s="1">
        <v>0</v>
      </c>
      <c r="F132" s="1">
        <v>2</v>
      </c>
      <c r="G132" s="1">
        <v>100</v>
      </c>
      <c r="H132" s="1">
        <v>10</v>
      </c>
      <c r="I132" s="2">
        <v>43895.5773958333</v>
      </c>
      <c r="J132" s="1">
        <v>8</v>
      </c>
      <c r="K132" s="1">
        <v>1</v>
      </c>
      <c r="L132" s="1">
        <v>95.0827</v>
      </c>
      <c r="M132" s="1">
        <v>20</v>
      </c>
      <c r="N132" s="2">
        <v>43902.7009143519</v>
      </c>
      <c r="O132" s="1">
        <v>8</v>
      </c>
      <c r="P132" s="1">
        <v>1</v>
      </c>
      <c r="Q132" s="1">
        <v>97.8579</v>
      </c>
      <c r="R132" s="1">
        <v>20</v>
      </c>
      <c r="S132" s="2">
        <v>43916.8580092593</v>
      </c>
      <c r="T132" s="1">
        <v>0</v>
      </c>
      <c r="U132" s="1">
        <v>1</v>
      </c>
      <c r="V132" s="1">
        <v>87.4329</v>
      </c>
      <c r="W132" s="1">
        <v>10</v>
      </c>
      <c r="X132" s="2">
        <v>43923.579375</v>
      </c>
      <c r="Y132" s="1">
        <v>0</v>
      </c>
      <c r="Z132" s="1">
        <v>1</v>
      </c>
      <c r="AA132" s="1">
        <v>88.4653</v>
      </c>
      <c r="AB132" s="1">
        <v>20</v>
      </c>
      <c r="AC132" s="2">
        <v>43930.7217476852</v>
      </c>
      <c r="AD132" s="1">
        <v>1</v>
      </c>
      <c r="AE132" s="1">
        <v>4</v>
      </c>
      <c r="AF132" s="1">
        <v>97.9636</v>
      </c>
      <c r="AG132" s="1">
        <v>20</v>
      </c>
      <c r="AH132" s="2">
        <v>43944.6102546296</v>
      </c>
      <c r="AI132" s="1">
        <v>14</v>
      </c>
      <c r="AJ132" s="1">
        <v>32</v>
      </c>
      <c r="AK132" s="1">
        <v>45</v>
      </c>
      <c r="AL132" s="1">
        <v>9</v>
      </c>
      <c r="AM132" s="2">
        <v>43951.5622685185</v>
      </c>
      <c r="AN132" s="1">
        <v>2</v>
      </c>
      <c r="AO132" s="1">
        <v>6</v>
      </c>
      <c r="AP132" s="1">
        <v>100</v>
      </c>
      <c r="AQ132" s="1">
        <v>20</v>
      </c>
      <c r="AR132" s="2">
        <v>43965.7148611111</v>
      </c>
      <c r="AS132" s="1">
        <v>0</v>
      </c>
      <c r="AT132" s="1">
        <v>1</v>
      </c>
      <c r="AU132" s="1">
        <v>100</v>
      </c>
      <c r="AV132" s="1">
        <v>20</v>
      </c>
      <c r="AW132" s="2">
        <v>43979.9913888889</v>
      </c>
      <c r="AX132" s="1">
        <v>0</v>
      </c>
      <c r="AY132" s="1">
        <v>0</v>
      </c>
      <c r="AZ132" s="1">
        <v>100</v>
      </c>
      <c r="BA132" s="1">
        <v>15</v>
      </c>
      <c r="BB132" s="2">
        <v>43987.738599537</v>
      </c>
      <c r="BC132" s="1">
        <v>0</v>
      </c>
      <c r="BD132" s="1">
        <v>0</v>
      </c>
      <c r="BE132" s="1">
        <v>93.3333</v>
      </c>
      <c r="BF132" s="1">
        <v>14</v>
      </c>
      <c r="BG132" s="2">
        <v>43993.6484953704</v>
      </c>
      <c r="BH132" s="1">
        <v>0</v>
      </c>
      <c r="BI132" s="1">
        <v>0</v>
      </c>
      <c r="BJ132" s="1">
        <v>100</v>
      </c>
      <c r="BK132" s="1">
        <v>15</v>
      </c>
      <c r="BL132" s="1">
        <v>10</v>
      </c>
      <c r="BM132" s="1">
        <v>1105.1357</v>
      </c>
      <c r="BN132" s="1">
        <v>0</v>
      </c>
    </row>
    <row r="133" spans="1:66">
      <c r="A133" s="1">
        <v>18373085</v>
      </c>
      <c r="B133" s="1" t="s">
        <v>26</v>
      </c>
      <c r="C133" s="1" t="s">
        <v>392</v>
      </c>
      <c r="D133" s="2">
        <v>43888.5193865741</v>
      </c>
      <c r="E133" s="1">
        <v>0</v>
      </c>
      <c r="F133" s="1">
        <v>1</v>
      </c>
      <c r="G133" s="1">
        <v>100</v>
      </c>
      <c r="H133" s="1">
        <v>10</v>
      </c>
      <c r="I133" s="2">
        <v>43895.5489930556</v>
      </c>
      <c r="J133" s="1">
        <v>0</v>
      </c>
      <c r="K133" s="1">
        <v>1</v>
      </c>
      <c r="L133" s="1">
        <v>99.0629</v>
      </c>
      <c r="M133" s="1">
        <v>20</v>
      </c>
      <c r="N133" s="2">
        <v>43902.5313078704</v>
      </c>
      <c r="O133" s="1">
        <v>0</v>
      </c>
      <c r="P133" s="1">
        <v>10</v>
      </c>
      <c r="Q133" s="1">
        <v>84.9738</v>
      </c>
      <c r="R133" s="1">
        <v>18</v>
      </c>
      <c r="S133" s="2">
        <v>43916.9399537037</v>
      </c>
      <c r="T133" s="1">
        <v>0</v>
      </c>
      <c r="U133" s="1">
        <v>0</v>
      </c>
      <c r="V133" s="1">
        <v>97.7881</v>
      </c>
      <c r="W133" s="1">
        <v>10</v>
      </c>
      <c r="X133" s="2">
        <v>43923.5222106481</v>
      </c>
      <c r="Y133" s="1">
        <v>1</v>
      </c>
      <c r="Z133" s="1">
        <v>1</v>
      </c>
      <c r="AA133" s="1">
        <v>95.6247</v>
      </c>
      <c r="AB133" s="1">
        <v>20</v>
      </c>
      <c r="AC133" s="2">
        <v>43930.5873148148</v>
      </c>
      <c r="AD133" s="1">
        <v>0</v>
      </c>
      <c r="AE133" s="1">
        <v>1</v>
      </c>
      <c r="AF133" s="1">
        <v>99.3546</v>
      </c>
      <c r="AG133" s="1">
        <v>20</v>
      </c>
      <c r="AH133" s="2">
        <v>43944.6054976852</v>
      </c>
      <c r="AI133" s="1">
        <v>0</v>
      </c>
      <c r="AJ133" s="1">
        <v>0</v>
      </c>
      <c r="AK133" s="1">
        <v>100</v>
      </c>
      <c r="AL133" s="1">
        <v>20</v>
      </c>
      <c r="AM133" s="2">
        <v>43951.6308101852</v>
      </c>
      <c r="AN133" s="1">
        <v>1</v>
      </c>
      <c r="AO133" s="1">
        <v>8</v>
      </c>
      <c r="AP133" s="1">
        <v>80</v>
      </c>
      <c r="AQ133" s="1">
        <v>16</v>
      </c>
      <c r="AR133" s="2">
        <v>43965.8531018519</v>
      </c>
      <c r="AS133" s="1">
        <v>0</v>
      </c>
      <c r="AT133" s="1">
        <v>0</v>
      </c>
      <c r="AU133" s="1">
        <v>100</v>
      </c>
      <c r="AV133" s="1">
        <v>20</v>
      </c>
      <c r="AW133" s="2">
        <v>43979.9387037037</v>
      </c>
      <c r="AX133" s="1">
        <v>0</v>
      </c>
      <c r="AY133" s="1">
        <v>0</v>
      </c>
      <c r="AZ133" s="1">
        <v>100</v>
      </c>
      <c r="BA133" s="1">
        <v>15</v>
      </c>
      <c r="BB133" s="2">
        <v>43986.9686458333</v>
      </c>
      <c r="BC133" s="1">
        <v>0</v>
      </c>
      <c r="BD133" s="1">
        <v>0</v>
      </c>
      <c r="BE133" s="1">
        <v>100</v>
      </c>
      <c r="BF133" s="1">
        <v>15</v>
      </c>
      <c r="BG133" s="2">
        <v>43993.9285532407</v>
      </c>
      <c r="BH133" s="1">
        <v>0</v>
      </c>
      <c r="BI133" s="1">
        <v>0</v>
      </c>
      <c r="BJ133" s="1">
        <v>100</v>
      </c>
      <c r="BK133" s="1">
        <v>15</v>
      </c>
      <c r="BL133" s="1">
        <v>10</v>
      </c>
      <c r="BM133" s="1">
        <v>1156.8041</v>
      </c>
      <c r="BN133" s="1">
        <v>0</v>
      </c>
    </row>
    <row r="134" spans="1:66">
      <c r="A134" s="1">
        <v>18373086</v>
      </c>
      <c r="B134" s="1" t="s">
        <v>116</v>
      </c>
      <c r="C134" s="1" t="s">
        <v>398</v>
      </c>
      <c r="D134" s="2">
        <v>43888.5256597222</v>
      </c>
      <c r="E134" s="1">
        <v>0</v>
      </c>
      <c r="F134" s="1">
        <v>3</v>
      </c>
      <c r="G134" s="1">
        <v>100</v>
      </c>
      <c r="H134" s="1">
        <v>10</v>
      </c>
      <c r="I134" s="2">
        <v>43897.4383101852</v>
      </c>
      <c r="J134" s="1">
        <v>0</v>
      </c>
      <c r="K134" s="1">
        <v>0</v>
      </c>
      <c r="L134" s="1">
        <v>94.2427</v>
      </c>
      <c r="M134" s="1">
        <v>20</v>
      </c>
      <c r="N134" s="2">
        <v>43903.933900463</v>
      </c>
      <c r="O134" s="1">
        <v>0</v>
      </c>
      <c r="P134" s="1">
        <v>0</v>
      </c>
      <c r="Q134" s="1">
        <v>89.3745</v>
      </c>
      <c r="R134" s="1">
        <v>18</v>
      </c>
      <c r="S134" s="2">
        <v>43917.1359259259</v>
      </c>
      <c r="T134" s="1">
        <v>0</v>
      </c>
      <c r="U134" s="1">
        <v>0</v>
      </c>
      <c r="V134" s="1">
        <v>87.6032</v>
      </c>
      <c r="W134" s="1">
        <v>10</v>
      </c>
      <c r="X134" s="2">
        <v>43924.8588194444</v>
      </c>
      <c r="Y134" s="1">
        <v>0</v>
      </c>
      <c r="Z134" s="1">
        <v>0</v>
      </c>
      <c r="AA134" s="1">
        <v>44.9894</v>
      </c>
      <c r="AB134" s="1">
        <v>9</v>
      </c>
      <c r="AC134" s="2">
        <v>43931.9021990741</v>
      </c>
      <c r="AD134" s="1">
        <v>1</v>
      </c>
      <c r="AE134" s="1">
        <v>0</v>
      </c>
      <c r="AF134" s="1">
        <v>70.0607</v>
      </c>
      <c r="AG134" s="1">
        <v>15</v>
      </c>
      <c r="AH134" s="2">
        <v>43944.5557407407</v>
      </c>
      <c r="AI134" s="1">
        <v>0</v>
      </c>
      <c r="AJ134" s="1">
        <v>0</v>
      </c>
      <c r="AK134" s="1">
        <v>100</v>
      </c>
      <c r="AL134" s="1">
        <v>20</v>
      </c>
      <c r="AM134" s="2">
        <v>43952.4610532407</v>
      </c>
      <c r="AN134" s="1">
        <v>36</v>
      </c>
      <c r="AO134" s="1">
        <v>0</v>
      </c>
      <c r="AP134" s="1">
        <v>55</v>
      </c>
      <c r="AQ134" s="1">
        <v>11</v>
      </c>
      <c r="AR134" s="2">
        <v>43967.5861226852</v>
      </c>
      <c r="AS134" s="1">
        <v>0</v>
      </c>
      <c r="AT134" s="1">
        <v>0</v>
      </c>
      <c r="AU134" s="1">
        <v>45</v>
      </c>
      <c r="AV134" s="1">
        <v>9</v>
      </c>
      <c r="AW134" s="2">
        <v>43981.3925810185</v>
      </c>
      <c r="AX134" s="1">
        <v>0</v>
      </c>
      <c r="AY134" s="1">
        <v>0</v>
      </c>
      <c r="AZ134" s="1">
        <v>100</v>
      </c>
      <c r="BA134" s="1">
        <v>15</v>
      </c>
      <c r="BB134" s="2">
        <v>43989.8831597222</v>
      </c>
      <c r="BC134" s="1">
        <v>0</v>
      </c>
      <c r="BD134" s="1">
        <v>0</v>
      </c>
      <c r="BE134" s="1">
        <v>100</v>
      </c>
      <c r="BF134" s="1">
        <v>15</v>
      </c>
      <c r="BG134" s="2">
        <v>43994.8649884259</v>
      </c>
      <c r="BH134" s="1">
        <v>0</v>
      </c>
      <c r="BI134" s="1">
        <v>0</v>
      </c>
      <c r="BJ134" s="1">
        <v>93.3333</v>
      </c>
      <c r="BK134" s="1">
        <v>14</v>
      </c>
      <c r="BL134" s="1">
        <v>6</v>
      </c>
      <c r="BM134" s="1">
        <v>979.6038</v>
      </c>
      <c r="BN134" s="1">
        <v>0</v>
      </c>
    </row>
    <row r="135" spans="1:66">
      <c r="A135" s="1">
        <v>18373087</v>
      </c>
      <c r="B135" s="1" t="s">
        <v>191</v>
      </c>
      <c r="C135" s="1" t="s">
        <v>400</v>
      </c>
      <c r="D135" s="2">
        <v>43888.6151157407</v>
      </c>
      <c r="E135" s="1">
        <v>0</v>
      </c>
      <c r="F135" s="1">
        <v>0</v>
      </c>
      <c r="G135" s="1">
        <v>98.5265</v>
      </c>
      <c r="H135" s="1">
        <v>10</v>
      </c>
      <c r="I135" s="2">
        <v>43895.9754282407</v>
      </c>
      <c r="J135" s="1">
        <v>2</v>
      </c>
      <c r="K135" s="1">
        <v>0</v>
      </c>
      <c r="L135" s="1">
        <v>84</v>
      </c>
      <c r="M135" s="1">
        <v>20</v>
      </c>
      <c r="N135" s="2">
        <v>43903.9742013889</v>
      </c>
      <c r="O135" s="1">
        <v>5</v>
      </c>
      <c r="P135" s="1">
        <v>0</v>
      </c>
      <c r="Q135" s="1">
        <v>49.2496</v>
      </c>
      <c r="R135" s="1">
        <v>11</v>
      </c>
      <c r="S135" s="2">
        <v>43916.6704050926</v>
      </c>
      <c r="T135" s="1">
        <v>0</v>
      </c>
      <c r="U135" s="1">
        <v>0</v>
      </c>
      <c r="V135" s="1">
        <v>96.85</v>
      </c>
      <c r="W135" s="1">
        <v>10</v>
      </c>
      <c r="X135" s="2">
        <v>43923.6925231482</v>
      </c>
      <c r="Y135" s="1">
        <v>0</v>
      </c>
      <c r="Z135" s="1">
        <v>0</v>
      </c>
      <c r="AA135" s="1">
        <v>96.1881</v>
      </c>
      <c r="AB135" s="1">
        <v>20</v>
      </c>
      <c r="AC135" s="2">
        <v>43930.6298611111</v>
      </c>
      <c r="AD135" s="1">
        <v>5</v>
      </c>
      <c r="AE135" s="1">
        <v>0</v>
      </c>
      <c r="AF135" s="1">
        <v>85.9806</v>
      </c>
      <c r="AG135" s="1">
        <v>18</v>
      </c>
      <c r="AH135" s="2">
        <v>43944.8915046296</v>
      </c>
      <c r="AI135" s="1">
        <v>0</v>
      </c>
      <c r="AJ135" s="1">
        <v>0</v>
      </c>
      <c r="AK135" s="1">
        <v>100</v>
      </c>
      <c r="AL135" s="1">
        <v>20</v>
      </c>
      <c r="AM135" s="2">
        <v>43951.5043402778</v>
      </c>
      <c r="AN135" s="1"/>
      <c r="AO135" s="1"/>
      <c r="AP135" s="1">
        <v>5</v>
      </c>
      <c r="AQ135" s="1">
        <v>1</v>
      </c>
      <c r="AR135" s="2">
        <v>43965.7688888889</v>
      </c>
      <c r="AS135" s="1"/>
      <c r="AT135" s="1"/>
      <c r="AU135" s="1">
        <v>20</v>
      </c>
      <c r="AV135" s="1">
        <v>4</v>
      </c>
      <c r="AW135" s="2">
        <v>43979.866412037</v>
      </c>
      <c r="AX135" s="1">
        <v>0</v>
      </c>
      <c r="AY135" s="1">
        <v>0</v>
      </c>
      <c r="AZ135" s="1">
        <v>93.3333</v>
      </c>
      <c r="BA135" s="1">
        <v>14</v>
      </c>
      <c r="BB135" s="2">
        <v>43988.5067476852</v>
      </c>
      <c r="BC135" s="1">
        <v>0</v>
      </c>
      <c r="BD135" s="1">
        <v>0</v>
      </c>
      <c r="BE135" s="1">
        <v>86.6667</v>
      </c>
      <c r="BF135" s="1">
        <v>13</v>
      </c>
      <c r="BG135" s="2">
        <v>43995.6430324074</v>
      </c>
      <c r="BH135" s="1">
        <v>0</v>
      </c>
      <c r="BI135" s="1">
        <v>0</v>
      </c>
      <c r="BJ135" s="1">
        <v>93.3333</v>
      </c>
      <c r="BK135" s="1">
        <v>14</v>
      </c>
      <c r="BL135" s="1">
        <v>5</v>
      </c>
      <c r="BM135" s="1">
        <v>909.128099999999</v>
      </c>
      <c r="BN135" s="1">
        <v>0</v>
      </c>
    </row>
    <row r="136" spans="1:66">
      <c r="A136" s="1">
        <v>18373088</v>
      </c>
      <c r="B136" s="1" t="s">
        <v>212</v>
      </c>
      <c r="C136" s="1" t="s">
        <v>393</v>
      </c>
      <c r="D136" s="2">
        <v>43889.712974537</v>
      </c>
      <c r="E136" s="1">
        <v>5</v>
      </c>
      <c r="F136" s="1">
        <v>0</v>
      </c>
      <c r="G136" s="1">
        <v>90</v>
      </c>
      <c r="H136" s="1">
        <v>9</v>
      </c>
      <c r="I136" s="2">
        <v>43895.8708564815</v>
      </c>
      <c r="J136" s="1">
        <v>0</v>
      </c>
      <c r="K136" s="1">
        <v>0</v>
      </c>
      <c r="L136" s="1">
        <v>94.2427</v>
      </c>
      <c r="M136" s="1">
        <v>20</v>
      </c>
      <c r="N136" s="2">
        <v>43903.7127314815</v>
      </c>
      <c r="O136" s="1">
        <v>17</v>
      </c>
      <c r="P136" s="1">
        <v>6</v>
      </c>
      <c r="Q136" s="1">
        <v>63.8391</v>
      </c>
      <c r="R136" s="1">
        <v>13</v>
      </c>
      <c r="S136" s="2">
        <v>43917.8471064815</v>
      </c>
      <c r="T136" s="1">
        <v>0</v>
      </c>
      <c r="U136" s="1">
        <v>0</v>
      </c>
      <c r="V136" s="1">
        <v>80.0227</v>
      </c>
      <c r="W136" s="1">
        <v>10</v>
      </c>
      <c r="X136" s="2">
        <v>43924.5025462963</v>
      </c>
      <c r="Y136" s="1"/>
      <c r="Z136" s="1"/>
      <c r="AA136" s="1">
        <v>0</v>
      </c>
      <c r="AB136" s="1">
        <v>0</v>
      </c>
      <c r="AC136" s="2">
        <v>43931.8738078704</v>
      </c>
      <c r="AD136" s="1">
        <v>2</v>
      </c>
      <c r="AE136" s="1">
        <v>0</v>
      </c>
      <c r="AF136" s="1">
        <v>70.7817</v>
      </c>
      <c r="AG136" s="1">
        <v>15</v>
      </c>
      <c r="AH136" s="2">
        <v>43944.6019097222</v>
      </c>
      <c r="AI136" s="1"/>
      <c r="AJ136" s="1"/>
      <c r="AK136" s="1">
        <v>5</v>
      </c>
      <c r="AL136" s="1">
        <v>1</v>
      </c>
      <c r="AM136" s="2">
        <v>43951.587650463</v>
      </c>
      <c r="AN136" s="1">
        <v>9</v>
      </c>
      <c r="AO136" s="1">
        <v>0</v>
      </c>
      <c r="AP136" s="1">
        <v>95</v>
      </c>
      <c r="AQ136" s="1">
        <v>19</v>
      </c>
      <c r="AR136" s="2">
        <v>43965.7675578704</v>
      </c>
      <c r="AS136" s="1">
        <v>6</v>
      </c>
      <c r="AT136" s="1">
        <v>0</v>
      </c>
      <c r="AU136" s="1">
        <v>40</v>
      </c>
      <c r="AV136" s="1">
        <v>8</v>
      </c>
      <c r="AW136" s="2">
        <v>43980.5698611111</v>
      </c>
      <c r="AX136" s="1">
        <v>0</v>
      </c>
      <c r="AY136" s="1">
        <v>0</v>
      </c>
      <c r="AZ136" s="1">
        <v>93.3333</v>
      </c>
      <c r="BA136" s="1">
        <v>14</v>
      </c>
      <c r="BB136" s="2">
        <v>43988.4601157407</v>
      </c>
      <c r="BC136" s="1">
        <v>0</v>
      </c>
      <c r="BD136" s="1">
        <v>0</v>
      </c>
      <c r="BE136" s="1">
        <v>100</v>
      </c>
      <c r="BF136" s="1">
        <v>15</v>
      </c>
      <c r="BG136" s="2">
        <v>43995.4774884259</v>
      </c>
      <c r="BH136" s="1">
        <v>0</v>
      </c>
      <c r="BI136" s="1">
        <v>0</v>
      </c>
      <c r="BJ136" s="1">
        <v>93.3333</v>
      </c>
      <c r="BK136" s="1">
        <v>14</v>
      </c>
      <c r="BL136" s="1">
        <v>3</v>
      </c>
      <c r="BM136" s="1">
        <v>825.5528</v>
      </c>
      <c r="BN136" s="1">
        <v>0</v>
      </c>
    </row>
    <row r="137" spans="1:66">
      <c r="A137" s="1">
        <v>18373089</v>
      </c>
      <c r="B137" s="1" t="s">
        <v>258</v>
      </c>
      <c r="C137" s="1" t="s">
        <v>392</v>
      </c>
      <c r="D137" s="2">
        <v>43889.4617361111</v>
      </c>
      <c r="E137" s="1">
        <v>0</v>
      </c>
      <c r="F137" s="1">
        <v>2</v>
      </c>
      <c r="G137" s="1">
        <v>99.7563</v>
      </c>
      <c r="H137" s="1">
        <v>10</v>
      </c>
      <c r="I137" s="2">
        <v>43897.4947916667</v>
      </c>
      <c r="J137" s="1">
        <v>4</v>
      </c>
      <c r="K137" s="1">
        <v>1</v>
      </c>
      <c r="L137" s="1">
        <v>33.8664</v>
      </c>
      <c r="M137" s="1">
        <v>7</v>
      </c>
      <c r="N137" s="2">
        <v>43904.8718402778</v>
      </c>
      <c r="O137" s="1">
        <v>7</v>
      </c>
      <c r="P137" s="1">
        <v>0</v>
      </c>
      <c r="Q137" s="1">
        <v>85.5262</v>
      </c>
      <c r="R137" s="1">
        <v>19</v>
      </c>
      <c r="S137" s="2">
        <v>43918.5606134259</v>
      </c>
      <c r="T137" s="1">
        <v>1</v>
      </c>
      <c r="U137" s="1">
        <v>0</v>
      </c>
      <c r="V137" s="1">
        <v>64.1633</v>
      </c>
      <c r="W137" s="1">
        <v>8</v>
      </c>
      <c r="X137" s="2">
        <v>43925.8542939815</v>
      </c>
      <c r="Y137" s="1">
        <v>0</v>
      </c>
      <c r="Z137" s="1">
        <v>0</v>
      </c>
      <c r="AA137" s="1">
        <v>80.304</v>
      </c>
      <c r="AB137" s="1">
        <v>20</v>
      </c>
      <c r="AC137" s="2">
        <v>43932.0508564815</v>
      </c>
      <c r="AD137" s="1">
        <v>0</v>
      </c>
      <c r="AE137" s="1">
        <v>0</v>
      </c>
      <c r="AF137" s="1">
        <v>80</v>
      </c>
      <c r="AG137" s="1">
        <v>20</v>
      </c>
      <c r="AH137" s="2">
        <v>43945.8834606481</v>
      </c>
      <c r="AI137" s="1"/>
      <c r="AJ137" s="1"/>
      <c r="AK137" s="1">
        <v>0</v>
      </c>
      <c r="AL137" s="1">
        <v>0</v>
      </c>
      <c r="AM137" s="2">
        <v>43952.8625462963</v>
      </c>
      <c r="AN137" s="1">
        <v>15</v>
      </c>
      <c r="AO137" s="1">
        <v>0</v>
      </c>
      <c r="AP137" s="1">
        <v>95</v>
      </c>
      <c r="AQ137" s="1">
        <v>19</v>
      </c>
      <c r="AR137" s="2">
        <v>43966.9166550926</v>
      </c>
      <c r="AS137" s="1">
        <v>1</v>
      </c>
      <c r="AT137" s="1">
        <v>0</v>
      </c>
      <c r="AU137" s="1">
        <v>45</v>
      </c>
      <c r="AV137" s="1">
        <v>9</v>
      </c>
      <c r="AW137" s="1"/>
      <c r="AX137" s="1">
        <v>0</v>
      </c>
      <c r="AY137" s="1">
        <v>0</v>
      </c>
      <c r="AZ137" s="1">
        <v>73.3333</v>
      </c>
      <c r="BA137" s="1">
        <v>11</v>
      </c>
      <c r="BB137" s="2">
        <v>43990.8125347222</v>
      </c>
      <c r="BC137" s="1">
        <v>0</v>
      </c>
      <c r="BD137" s="1">
        <v>0</v>
      </c>
      <c r="BE137" s="1">
        <v>86.6667</v>
      </c>
      <c r="BF137" s="1">
        <v>13</v>
      </c>
      <c r="BG137" s="2">
        <v>43995.590162037</v>
      </c>
      <c r="BH137" s="1">
        <v>0</v>
      </c>
      <c r="BI137" s="1">
        <v>0</v>
      </c>
      <c r="BJ137" s="1">
        <v>73.3333</v>
      </c>
      <c r="BK137" s="1">
        <v>11</v>
      </c>
      <c r="BL137" s="1">
        <v>3</v>
      </c>
      <c r="BM137" s="1">
        <v>743.6162</v>
      </c>
      <c r="BN137" s="1">
        <v>1</v>
      </c>
    </row>
    <row r="138" spans="1:66">
      <c r="A138" s="1">
        <v>18373098</v>
      </c>
      <c r="B138" s="1" t="s">
        <v>131</v>
      </c>
      <c r="C138" s="1" t="s">
        <v>392</v>
      </c>
      <c r="D138" s="2">
        <v>43889.3729861111</v>
      </c>
      <c r="E138" s="1">
        <v>0</v>
      </c>
      <c r="F138" s="1">
        <v>0</v>
      </c>
      <c r="G138" s="1">
        <v>100</v>
      </c>
      <c r="H138" s="1">
        <v>10</v>
      </c>
      <c r="I138" s="2">
        <v>43896.9941782407</v>
      </c>
      <c r="J138" s="1">
        <v>0</v>
      </c>
      <c r="K138" s="1">
        <v>3</v>
      </c>
      <c r="L138" s="1">
        <v>94.3624</v>
      </c>
      <c r="M138" s="1">
        <v>20</v>
      </c>
      <c r="N138" s="2">
        <v>43904.0200115741</v>
      </c>
      <c r="O138" s="1">
        <v>6</v>
      </c>
      <c r="P138" s="1">
        <v>10</v>
      </c>
      <c r="Q138" s="1">
        <v>84.1305</v>
      </c>
      <c r="R138" s="1">
        <v>17</v>
      </c>
      <c r="S138" s="2">
        <v>43918.751412037</v>
      </c>
      <c r="T138" s="1">
        <v>1</v>
      </c>
      <c r="U138" s="1">
        <v>0</v>
      </c>
      <c r="V138" s="1">
        <v>96.4136</v>
      </c>
      <c r="W138" s="1">
        <v>10</v>
      </c>
      <c r="X138" s="2">
        <v>43925.7288888889</v>
      </c>
      <c r="Y138" s="1">
        <v>0</v>
      </c>
      <c r="Z138" s="1">
        <v>0</v>
      </c>
      <c r="AA138" s="1">
        <v>74.9999</v>
      </c>
      <c r="AB138" s="1">
        <v>15</v>
      </c>
      <c r="AC138" s="2">
        <v>43932.7563657407</v>
      </c>
      <c r="AD138" s="1">
        <v>3</v>
      </c>
      <c r="AE138" s="1">
        <v>0</v>
      </c>
      <c r="AF138" s="1">
        <v>99.9989</v>
      </c>
      <c r="AG138" s="1">
        <v>20</v>
      </c>
      <c r="AH138" s="2">
        <v>43945.916087963</v>
      </c>
      <c r="AI138" s="1">
        <v>1</v>
      </c>
      <c r="AJ138" s="1">
        <v>3</v>
      </c>
      <c r="AK138" s="1">
        <v>45</v>
      </c>
      <c r="AL138" s="1">
        <v>9</v>
      </c>
      <c r="AM138" s="2">
        <v>43953.5877546296</v>
      </c>
      <c r="AN138" s="1">
        <v>2</v>
      </c>
      <c r="AO138" s="1">
        <v>0</v>
      </c>
      <c r="AP138" s="1">
        <v>100</v>
      </c>
      <c r="AQ138" s="1">
        <v>20</v>
      </c>
      <c r="AR138" s="2">
        <v>43966.9308796296</v>
      </c>
      <c r="AS138" s="1">
        <v>8</v>
      </c>
      <c r="AT138" s="1">
        <v>6</v>
      </c>
      <c r="AU138" s="1">
        <v>60</v>
      </c>
      <c r="AV138" s="1">
        <v>12</v>
      </c>
      <c r="AW138" s="2">
        <v>43981.6904861111</v>
      </c>
      <c r="AX138" s="1">
        <v>0</v>
      </c>
      <c r="AY138" s="1">
        <v>0</v>
      </c>
      <c r="AZ138" s="1">
        <v>100</v>
      </c>
      <c r="BA138" s="1">
        <v>15</v>
      </c>
      <c r="BB138" s="2">
        <v>43990.6199074074</v>
      </c>
      <c r="BC138" s="1">
        <v>0</v>
      </c>
      <c r="BD138" s="1">
        <v>0</v>
      </c>
      <c r="BE138" s="1">
        <v>100</v>
      </c>
      <c r="BF138" s="1">
        <v>15</v>
      </c>
      <c r="BG138" s="2">
        <v>43995.7912962963</v>
      </c>
      <c r="BH138" s="1">
        <v>0</v>
      </c>
      <c r="BI138" s="1">
        <v>0</v>
      </c>
      <c r="BJ138" s="1">
        <v>100</v>
      </c>
      <c r="BK138" s="1">
        <v>15</v>
      </c>
      <c r="BL138" s="1">
        <v>8</v>
      </c>
      <c r="BM138" s="1">
        <v>1054.9053</v>
      </c>
      <c r="BN138" s="1">
        <v>0</v>
      </c>
    </row>
    <row r="139" spans="1:66">
      <c r="A139" s="1">
        <v>18373102</v>
      </c>
      <c r="B139" s="1" t="s">
        <v>118</v>
      </c>
      <c r="C139" s="1" t="s">
        <v>398</v>
      </c>
      <c r="D139" s="2">
        <v>43888.5369328704</v>
      </c>
      <c r="E139" s="1">
        <v>0</v>
      </c>
      <c r="F139" s="1">
        <v>0</v>
      </c>
      <c r="G139" s="1">
        <v>100</v>
      </c>
      <c r="H139" s="1">
        <v>10</v>
      </c>
      <c r="I139" s="2">
        <v>43895.8858912037</v>
      </c>
      <c r="J139" s="1">
        <v>0</v>
      </c>
      <c r="K139" s="1">
        <v>4</v>
      </c>
      <c r="L139" s="1">
        <v>94.3522</v>
      </c>
      <c r="M139" s="1">
        <v>20</v>
      </c>
      <c r="N139" s="2">
        <v>43902.8798148148</v>
      </c>
      <c r="O139" s="1">
        <v>17</v>
      </c>
      <c r="P139" s="1">
        <v>9</v>
      </c>
      <c r="Q139" s="1">
        <v>70.4853</v>
      </c>
      <c r="R139" s="1">
        <v>15</v>
      </c>
      <c r="S139" s="2">
        <v>43916.795462963</v>
      </c>
      <c r="T139" s="1">
        <v>0</v>
      </c>
      <c r="U139" s="1">
        <v>0</v>
      </c>
      <c r="V139" s="1">
        <v>94.2435</v>
      </c>
      <c r="W139" s="1">
        <v>10</v>
      </c>
      <c r="X139" s="2">
        <v>43923.5019097222</v>
      </c>
      <c r="Y139" s="1">
        <v>0</v>
      </c>
      <c r="Z139" s="1">
        <v>1</v>
      </c>
      <c r="AA139" s="1">
        <v>99.1364</v>
      </c>
      <c r="AB139" s="1">
        <v>20</v>
      </c>
      <c r="AC139" s="2">
        <v>43930.5552546296</v>
      </c>
      <c r="AD139" s="1">
        <v>0</v>
      </c>
      <c r="AE139" s="1">
        <v>0</v>
      </c>
      <c r="AF139" s="1">
        <v>95.1088</v>
      </c>
      <c r="AG139" s="1">
        <v>20</v>
      </c>
      <c r="AH139" s="2">
        <v>43944.5836689815</v>
      </c>
      <c r="AI139" s="1">
        <v>0</v>
      </c>
      <c r="AJ139" s="1">
        <v>0</v>
      </c>
      <c r="AK139" s="1">
        <v>100</v>
      </c>
      <c r="AL139" s="1">
        <v>20</v>
      </c>
      <c r="AM139" s="2">
        <v>43952.50875</v>
      </c>
      <c r="AN139" s="1"/>
      <c r="AO139" s="1"/>
      <c r="AP139" s="1">
        <v>10</v>
      </c>
      <c r="AQ139" s="1">
        <v>2</v>
      </c>
      <c r="AR139" s="2">
        <v>43965.5614583333</v>
      </c>
      <c r="AS139" s="1">
        <v>0</v>
      </c>
      <c r="AT139" s="1">
        <v>0</v>
      </c>
      <c r="AU139" s="1">
        <v>80</v>
      </c>
      <c r="AV139" s="1">
        <v>16</v>
      </c>
      <c r="AW139" s="2">
        <v>43980.5726967593</v>
      </c>
      <c r="AX139" s="1">
        <v>0</v>
      </c>
      <c r="AY139" s="1">
        <v>0</v>
      </c>
      <c r="AZ139" s="1">
        <v>93.3333</v>
      </c>
      <c r="BA139" s="1">
        <v>14</v>
      </c>
      <c r="BB139" s="2">
        <v>43988.5624305556</v>
      </c>
      <c r="BC139" s="1">
        <v>0</v>
      </c>
      <c r="BD139" s="1">
        <v>0</v>
      </c>
      <c r="BE139" s="1">
        <v>100</v>
      </c>
      <c r="BF139" s="1">
        <v>15</v>
      </c>
      <c r="BG139" s="2">
        <v>43993.8391898148</v>
      </c>
      <c r="BH139" s="1">
        <v>0</v>
      </c>
      <c r="BI139" s="1">
        <v>0</v>
      </c>
      <c r="BJ139" s="1">
        <v>100</v>
      </c>
      <c r="BK139" s="1">
        <v>15</v>
      </c>
      <c r="BL139" s="1">
        <v>8</v>
      </c>
      <c r="BM139" s="1">
        <v>1036.6595</v>
      </c>
      <c r="BN139" s="1">
        <v>0</v>
      </c>
    </row>
    <row r="140" spans="1:66">
      <c r="A140" s="1">
        <v>18373105</v>
      </c>
      <c r="B140" s="1" t="s">
        <v>218</v>
      </c>
      <c r="C140" s="1" t="s">
        <v>393</v>
      </c>
      <c r="D140" s="2">
        <v>43889.7173842593</v>
      </c>
      <c r="E140" s="1">
        <v>0</v>
      </c>
      <c r="F140" s="1">
        <v>0</v>
      </c>
      <c r="G140" s="1">
        <v>99.6908</v>
      </c>
      <c r="H140" s="1">
        <v>10</v>
      </c>
      <c r="I140" s="2">
        <v>43896.3922222222</v>
      </c>
      <c r="J140" s="1">
        <v>18</v>
      </c>
      <c r="K140" s="1">
        <v>0</v>
      </c>
      <c r="L140" s="1">
        <v>83.899</v>
      </c>
      <c r="M140" s="1">
        <v>18</v>
      </c>
      <c r="N140" s="2">
        <v>43903.11625</v>
      </c>
      <c r="O140" s="1">
        <v>18</v>
      </c>
      <c r="P140" s="1">
        <v>7</v>
      </c>
      <c r="Q140" s="1">
        <v>66.6318</v>
      </c>
      <c r="R140" s="1">
        <v>14</v>
      </c>
      <c r="S140" s="2">
        <v>43916.8604513889</v>
      </c>
      <c r="T140" s="1"/>
      <c r="U140" s="1"/>
      <c r="V140" s="1">
        <v>0</v>
      </c>
      <c r="W140" s="1">
        <v>0</v>
      </c>
      <c r="X140" s="2">
        <v>43923.6762962963</v>
      </c>
      <c r="Y140" s="1">
        <v>0</v>
      </c>
      <c r="Z140" s="1">
        <v>0</v>
      </c>
      <c r="AA140" s="1">
        <v>80.5206</v>
      </c>
      <c r="AB140" s="1">
        <v>17</v>
      </c>
      <c r="AC140" s="2">
        <v>43931.6949652778</v>
      </c>
      <c r="AD140" s="1">
        <v>4</v>
      </c>
      <c r="AE140" s="1">
        <v>0</v>
      </c>
      <c r="AF140" s="1">
        <v>74.981</v>
      </c>
      <c r="AG140" s="1">
        <v>18</v>
      </c>
      <c r="AH140" s="2">
        <v>43944.942650463</v>
      </c>
      <c r="AI140" s="1"/>
      <c r="AJ140" s="1"/>
      <c r="AK140" s="1">
        <v>5</v>
      </c>
      <c r="AL140" s="1">
        <v>1</v>
      </c>
      <c r="AM140" s="2">
        <v>43951.5925231481</v>
      </c>
      <c r="AN140" s="1"/>
      <c r="AO140" s="1"/>
      <c r="AP140" s="1">
        <v>5</v>
      </c>
      <c r="AQ140" s="1">
        <v>1</v>
      </c>
      <c r="AR140" s="2">
        <v>43966.0953587963</v>
      </c>
      <c r="AS140" s="1">
        <v>2</v>
      </c>
      <c r="AT140" s="1">
        <v>0</v>
      </c>
      <c r="AU140" s="1">
        <v>75</v>
      </c>
      <c r="AV140" s="1">
        <v>15</v>
      </c>
      <c r="AW140" s="2">
        <v>43981.3578587963</v>
      </c>
      <c r="AX140" s="1">
        <v>0</v>
      </c>
      <c r="AY140" s="1">
        <v>0</v>
      </c>
      <c r="AZ140" s="1">
        <v>46.6667</v>
      </c>
      <c r="BA140" s="1">
        <v>7</v>
      </c>
      <c r="BB140" s="2">
        <v>43990.1009143519</v>
      </c>
      <c r="BC140" s="1">
        <v>0</v>
      </c>
      <c r="BD140" s="1">
        <v>0</v>
      </c>
      <c r="BE140" s="1">
        <v>100</v>
      </c>
      <c r="BF140" s="1">
        <v>15</v>
      </c>
      <c r="BG140" s="2">
        <v>43995.4469560185</v>
      </c>
      <c r="BH140" s="1">
        <v>0</v>
      </c>
      <c r="BI140" s="1">
        <v>0</v>
      </c>
      <c r="BJ140" s="1">
        <v>100</v>
      </c>
      <c r="BK140" s="1">
        <v>15</v>
      </c>
      <c r="BL140" s="1">
        <v>3</v>
      </c>
      <c r="BM140" s="1">
        <v>737.3899</v>
      </c>
      <c r="BN140" s="1">
        <v>0</v>
      </c>
    </row>
    <row r="141" spans="1:66">
      <c r="A141" s="1">
        <v>18373106</v>
      </c>
      <c r="B141" s="1" t="s">
        <v>157</v>
      </c>
      <c r="C141" s="1" t="s">
        <v>400</v>
      </c>
      <c r="D141" s="2">
        <v>43888.5001388889</v>
      </c>
      <c r="E141" s="1">
        <v>0</v>
      </c>
      <c r="F141" s="1">
        <v>5</v>
      </c>
      <c r="G141" s="1">
        <v>100</v>
      </c>
      <c r="H141" s="1">
        <v>10</v>
      </c>
      <c r="I141" s="2">
        <v>43895.7779282407</v>
      </c>
      <c r="J141" s="1">
        <v>3</v>
      </c>
      <c r="K141" s="1">
        <v>3</v>
      </c>
      <c r="L141" s="1">
        <v>94.3853</v>
      </c>
      <c r="M141" s="1">
        <v>20</v>
      </c>
      <c r="N141" s="2">
        <v>43903.5385532407</v>
      </c>
      <c r="O141" s="1">
        <v>13</v>
      </c>
      <c r="P141" s="1">
        <v>3</v>
      </c>
      <c r="Q141" s="1">
        <v>91.8939999999999</v>
      </c>
      <c r="R141" s="1">
        <v>19</v>
      </c>
      <c r="S141" s="2">
        <v>43916.5943171296</v>
      </c>
      <c r="T141" s="1">
        <v>0</v>
      </c>
      <c r="U141" s="1">
        <v>0</v>
      </c>
      <c r="V141" s="1">
        <v>97.3905</v>
      </c>
      <c r="W141" s="1">
        <v>10</v>
      </c>
      <c r="X141" s="2">
        <v>43923.6707407407</v>
      </c>
      <c r="Y141" s="1">
        <v>0</v>
      </c>
      <c r="Z141" s="1">
        <v>0</v>
      </c>
      <c r="AA141" s="1">
        <v>98.5153</v>
      </c>
      <c r="AB141" s="1">
        <v>20</v>
      </c>
      <c r="AC141" s="2">
        <v>43931.4526157407</v>
      </c>
      <c r="AD141" s="1">
        <v>2</v>
      </c>
      <c r="AE141" s="1">
        <v>0</v>
      </c>
      <c r="AF141" s="1">
        <v>98.9055</v>
      </c>
      <c r="AG141" s="1">
        <v>20</v>
      </c>
      <c r="AH141" s="2">
        <v>43944.6130671296</v>
      </c>
      <c r="AI141" s="1"/>
      <c r="AJ141" s="1"/>
      <c r="AK141" s="1">
        <v>5</v>
      </c>
      <c r="AL141" s="1">
        <v>1</v>
      </c>
      <c r="AM141" s="2">
        <v>43951.5656481481</v>
      </c>
      <c r="AN141" s="1">
        <v>3</v>
      </c>
      <c r="AO141" s="1">
        <v>1</v>
      </c>
      <c r="AP141" s="1">
        <v>90</v>
      </c>
      <c r="AQ141" s="1">
        <v>18</v>
      </c>
      <c r="AR141" s="2">
        <v>43965.5316666667</v>
      </c>
      <c r="AS141" s="1">
        <v>5</v>
      </c>
      <c r="AT141" s="1">
        <v>0</v>
      </c>
      <c r="AU141" s="1">
        <v>85</v>
      </c>
      <c r="AV141" s="1">
        <v>17</v>
      </c>
      <c r="AW141" s="2">
        <v>43981.0489236111</v>
      </c>
      <c r="AX141" s="1">
        <v>0</v>
      </c>
      <c r="AY141" s="1">
        <v>0</v>
      </c>
      <c r="AZ141" s="1">
        <v>100</v>
      </c>
      <c r="BA141" s="1">
        <v>15</v>
      </c>
      <c r="BB141" s="2">
        <v>43987.9870833333</v>
      </c>
      <c r="BC141" s="1">
        <v>0</v>
      </c>
      <c r="BD141" s="1">
        <v>0</v>
      </c>
      <c r="BE141" s="1">
        <v>100</v>
      </c>
      <c r="BF141" s="1">
        <v>15</v>
      </c>
      <c r="BG141" s="2">
        <v>43994.9413888889</v>
      </c>
      <c r="BH141" s="1">
        <v>0</v>
      </c>
      <c r="BI141" s="1">
        <v>0</v>
      </c>
      <c r="BJ141" s="1">
        <v>93.3333</v>
      </c>
      <c r="BK141" s="1">
        <v>14</v>
      </c>
      <c r="BL141" s="1">
        <v>7</v>
      </c>
      <c r="BM141" s="1">
        <v>1054.4239</v>
      </c>
      <c r="BN141" s="1">
        <v>0</v>
      </c>
    </row>
    <row r="142" spans="1:66">
      <c r="A142" s="1">
        <v>18373109</v>
      </c>
      <c r="B142" s="1" t="s">
        <v>36</v>
      </c>
      <c r="C142" s="1" t="s">
        <v>398</v>
      </c>
      <c r="D142" s="2">
        <v>43888.5011921296</v>
      </c>
      <c r="E142" s="1">
        <v>0</v>
      </c>
      <c r="F142" s="1">
        <v>1</v>
      </c>
      <c r="G142" s="1">
        <v>100</v>
      </c>
      <c r="H142" s="1">
        <v>10</v>
      </c>
      <c r="I142" s="2">
        <v>43895.5029398148</v>
      </c>
      <c r="J142" s="1">
        <v>0</v>
      </c>
      <c r="K142" s="1">
        <v>1</v>
      </c>
      <c r="L142" s="1">
        <v>94.2427</v>
      </c>
      <c r="M142" s="1">
        <v>20</v>
      </c>
      <c r="N142" s="2">
        <v>43902.5084375</v>
      </c>
      <c r="O142" s="1">
        <v>0</v>
      </c>
      <c r="P142" s="1">
        <v>2</v>
      </c>
      <c r="Q142" s="1">
        <v>90</v>
      </c>
      <c r="R142" s="1">
        <v>18</v>
      </c>
      <c r="S142" s="2">
        <v>43916.5028009259</v>
      </c>
      <c r="T142" s="1">
        <v>0</v>
      </c>
      <c r="U142" s="1">
        <v>0</v>
      </c>
      <c r="V142" s="1">
        <v>91.8577</v>
      </c>
      <c r="W142" s="1">
        <v>10</v>
      </c>
      <c r="X142" s="2">
        <v>43923.5018981481</v>
      </c>
      <c r="Y142" s="1">
        <v>0</v>
      </c>
      <c r="Z142" s="1">
        <v>0</v>
      </c>
      <c r="AA142" s="1">
        <v>99.31</v>
      </c>
      <c r="AB142" s="1">
        <v>20</v>
      </c>
      <c r="AC142" s="2">
        <v>43930.6466666667</v>
      </c>
      <c r="AD142" s="1">
        <v>0</v>
      </c>
      <c r="AE142" s="1">
        <v>0</v>
      </c>
      <c r="AF142" s="1">
        <v>98.0754</v>
      </c>
      <c r="AG142" s="1">
        <v>20</v>
      </c>
      <c r="AH142" s="2">
        <v>43944.5427314815</v>
      </c>
      <c r="AI142" s="1">
        <v>0</v>
      </c>
      <c r="AJ142" s="1">
        <v>0</v>
      </c>
      <c r="AK142" s="1">
        <v>100</v>
      </c>
      <c r="AL142" s="1">
        <v>20</v>
      </c>
      <c r="AM142" s="2">
        <v>43951.5025694444</v>
      </c>
      <c r="AN142" s="1">
        <v>0</v>
      </c>
      <c r="AO142" s="1">
        <v>0</v>
      </c>
      <c r="AP142" s="1">
        <v>100</v>
      </c>
      <c r="AQ142" s="1">
        <v>20</v>
      </c>
      <c r="AR142" s="2">
        <v>43965.5074189815</v>
      </c>
      <c r="AS142" s="1">
        <v>0</v>
      </c>
      <c r="AT142" s="1">
        <v>0</v>
      </c>
      <c r="AU142" s="1">
        <v>100</v>
      </c>
      <c r="AV142" s="1">
        <v>20</v>
      </c>
      <c r="AW142" s="2">
        <v>43980.004212963</v>
      </c>
      <c r="AX142" s="1">
        <v>0</v>
      </c>
      <c r="AY142" s="1">
        <v>0</v>
      </c>
      <c r="AZ142" s="1">
        <v>100</v>
      </c>
      <c r="BA142" s="1">
        <v>15</v>
      </c>
      <c r="BB142" s="2">
        <v>43986.8576157407</v>
      </c>
      <c r="BC142" s="1">
        <v>0</v>
      </c>
      <c r="BD142" s="1">
        <v>0</v>
      </c>
      <c r="BE142" s="1">
        <v>100</v>
      </c>
      <c r="BF142" s="1">
        <v>15</v>
      </c>
      <c r="BG142" s="2">
        <v>43993.7107638889</v>
      </c>
      <c r="BH142" s="1">
        <v>0</v>
      </c>
      <c r="BI142" s="1">
        <v>0</v>
      </c>
      <c r="BJ142" s="1">
        <v>93.3333</v>
      </c>
      <c r="BK142" s="1">
        <v>14</v>
      </c>
      <c r="BL142" s="1">
        <v>10</v>
      </c>
      <c r="BM142" s="1">
        <v>1166.8191</v>
      </c>
      <c r="BN142" s="1">
        <v>0</v>
      </c>
    </row>
    <row r="143" spans="1:66">
      <c r="A143" s="1">
        <v>18373110</v>
      </c>
      <c r="B143" s="1" t="s">
        <v>215</v>
      </c>
      <c r="C143" s="1" t="s">
        <v>392</v>
      </c>
      <c r="D143" s="2">
        <v>43890.4189583333</v>
      </c>
      <c r="E143" s="1">
        <v>0</v>
      </c>
      <c r="F143" s="1">
        <v>0</v>
      </c>
      <c r="G143" s="1">
        <v>99.6908</v>
      </c>
      <c r="H143" s="1">
        <v>10</v>
      </c>
      <c r="I143" s="2">
        <v>43897.6980787037</v>
      </c>
      <c r="J143" s="1">
        <v>2</v>
      </c>
      <c r="K143" s="1">
        <v>0</v>
      </c>
      <c r="L143" s="1">
        <v>92.5551</v>
      </c>
      <c r="M143" s="1">
        <v>20</v>
      </c>
      <c r="N143" s="2">
        <v>43904.7372800926</v>
      </c>
      <c r="O143" s="1"/>
      <c r="P143" s="1"/>
      <c r="Q143" s="1">
        <v>35</v>
      </c>
      <c r="R143" s="1">
        <v>7</v>
      </c>
      <c r="S143" s="2">
        <v>43918.5427083333</v>
      </c>
      <c r="T143" s="1">
        <v>0</v>
      </c>
      <c r="U143" s="1">
        <v>0</v>
      </c>
      <c r="V143" s="1">
        <v>92.8521</v>
      </c>
      <c r="W143" s="1">
        <v>10</v>
      </c>
      <c r="X143" s="2">
        <v>43924.9046296296</v>
      </c>
      <c r="Y143" s="1">
        <v>0</v>
      </c>
      <c r="Z143" s="1">
        <v>0</v>
      </c>
      <c r="AA143" s="1">
        <v>86.2389</v>
      </c>
      <c r="AB143" s="1">
        <v>20</v>
      </c>
      <c r="AC143" s="2">
        <v>43932.4330555556</v>
      </c>
      <c r="AD143" s="1">
        <v>0</v>
      </c>
      <c r="AE143" s="1">
        <v>0</v>
      </c>
      <c r="AF143" s="1">
        <v>98.4627</v>
      </c>
      <c r="AG143" s="1">
        <v>20</v>
      </c>
      <c r="AH143" s="2">
        <v>43946.4552546296</v>
      </c>
      <c r="AI143" s="1"/>
      <c r="AJ143" s="1"/>
      <c r="AK143" s="1">
        <v>5</v>
      </c>
      <c r="AL143" s="1">
        <v>1</v>
      </c>
      <c r="AM143" s="2">
        <v>43953.3784606481</v>
      </c>
      <c r="AN143" s="1">
        <v>20</v>
      </c>
      <c r="AO143" s="1">
        <v>0</v>
      </c>
      <c r="AP143" s="1">
        <v>85</v>
      </c>
      <c r="AQ143" s="1">
        <v>17</v>
      </c>
      <c r="AR143" s="2">
        <v>43967.7488888889</v>
      </c>
      <c r="AS143" s="1">
        <v>5</v>
      </c>
      <c r="AT143" s="1">
        <v>0</v>
      </c>
      <c r="AU143" s="1">
        <v>65</v>
      </c>
      <c r="AV143" s="1">
        <v>13</v>
      </c>
      <c r="AW143" s="1"/>
      <c r="AX143" s="1">
        <v>0</v>
      </c>
      <c r="AY143" s="1">
        <v>0</v>
      </c>
      <c r="AZ143" s="1">
        <v>0</v>
      </c>
      <c r="BA143" s="1">
        <v>0</v>
      </c>
      <c r="BB143" s="2">
        <v>43990.8975462963</v>
      </c>
      <c r="BC143" s="1">
        <v>0</v>
      </c>
      <c r="BD143" s="1">
        <v>0</v>
      </c>
      <c r="BE143" s="1">
        <v>53.3333</v>
      </c>
      <c r="BF143" s="1">
        <v>8</v>
      </c>
      <c r="BG143" s="2">
        <v>43995.8050694444</v>
      </c>
      <c r="BH143" s="1">
        <v>0</v>
      </c>
      <c r="BI143" s="1">
        <v>0</v>
      </c>
      <c r="BJ143" s="1">
        <v>93.3333</v>
      </c>
      <c r="BK143" s="1">
        <v>14</v>
      </c>
      <c r="BL143" s="1">
        <v>5</v>
      </c>
      <c r="BM143" s="1">
        <v>806.4662</v>
      </c>
      <c r="BN143" s="1">
        <v>1</v>
      </c>
    </row>
    <row r="144" spans="1:66">
      <c r="A144" s="1">
        <v>18373111</v>
      </c>
      <c r="B144" s="1" t="s">
        <v>190</v>
      </c>
      <c r="C144" s="1" t="s">
        <v>397</v>
      </c>
      <c r="D144" s="2">
        <v>43888.5183680556</v>
      </c>
      <c r="E144" s="1">
        <v>17</v>
      </c>
      <c r="F144" s="1">
        <v>6</v>
      </c>
      <c r="G144" s="1">
        <v>87.1572</v>
      </c>
      <c r="H144" s="1">
        <v>9</v>
      </c>
      <c r="I144" s="2">
        <v>43896.5390625</v>
      </c>
      <c r="J144" s="1">
        <v>0</v>
      </c>
      <c r="K144" s="1">
        <v>1</v>
      </c>
      <c r="L144" s="1">
        <v>91.815</v>
      </c>
      <c r="M144" s="1">
        <v>20</v>
      </c>
      <c r="N144" s="2">
        <v>43903.9810300926</v>
      </c>
      <c r="O144" s="1">
        <v>8</v>
      </c>
      <c r="P144" s="1">
        <v>2</v>
      </c>
      <c r="Q144" s="1">
        <v>51.5205</v>
      </c>
      <c r="R144" s="1">
        <v>11</v>
      </c>
      <c r="S144" s="2">
        <v>43917.6056597222</v>
      </c>
      <c r="T144" s="1">
        <v>1</v>
      </c>
      <c r="U144" s="1">
        <v>0</v>
      </c>
      <c r="V144" s="1">
        <v>81.4092</v>
      </c>
      <c r="W144" s="1">
        <v>10</v>
      </c>
      <c r="X144" s="2">
        <v>43923.9300347222</v>
      </c>
      <c r="Y144" s="1">
        <v>0</v>
      </c>
      <c r="Z144" s="1">
        <v>0</v>
      </c>
      <c r="AA144" s="1">
        <v>84.1755</v>
      </c>
      <c r="AB144" s="1">
        <v>20</v>
      </c>
      <c r="AC144" s="2">
        <v>43931.4766087963</v>
      </c>
      <c r="AD144" s="1">
        <v>1</v>
      </c>
      <c r="AE144" s="1">
        <v>0</v>
      </c>
      <c r="AF144" s="1">
        <v>80.3569</v>
      </c>
      <c r="AG144" s="1">
        <v>18</v>
      </c>
      <c r="AH144" s="2">
        <v>43944.8927199074</v>
      </c>
      <c r="AI144" s="1">
        <v>0</v>
      </c>
      <c r="AJ144" s="1">
        <v>0</v>
      </c>
      <c r="AK144" s="1">
        <v>100</v>
      </c>
      <c r="AL144" s="1">
        <v>20</v>
      </c>
      <c r="AM144" s="2">
        <v>43951.5171527778</v>
      </c>
      <c r="AN144" s="1">
        <v>7</v>
      </c>
      <c r="AO144" s="1">
        <v>0</v>
      </c>
      <c r="AP144" s="1">
        <v>80</v>
      </c>
      <c r="AQ144" s="1">
        <v>16</v>
      </c>
      <c r="AR144" s="2">
        <v>43965.8887037037</v>
      </c>
      <c r="AS144" s="1">
        <v>0</v>
      </c>
      <c r="AT144" s="1">
        <v>2</v>
      </c>
      <c r="AU144" s="1">
        <v>45</v>
      </c>
      <c r="AV144" s="1">
        <v>9</v>
      </c>
      <c r="AW144" s="2">
        <v>43980.8330092593</v>
      </c>
      <c r="AX144" s="1">
        <v>0</v>
      </c>
      <c r="AY144" s="1">
        <v>0</v>
      </c>
      <c r="AZ144" s="1">
        <v>93.3333</v>
      </c>
      <c r="BA144" s="1">
        <v>14</v>
      </c>
      <c r="BB144" s="2">
        <v>43987.9343518519</v>
      </c>
      <c r="BC144" s="1">
        <v>0</v>
      </c>
      <c r="BD144" s="1">
        <v>0</v>
      </c>
      <c r="BE144" s="1">
        <v>86.6667</v>
      </c>
      <c r="BF144" s="1">
        <v>13</v>
      </c>
      <c r="BG144" s="2">
        <v>43993.9739699074</v>
      </c>
      <c r="BH144" s="1">
        <v>0</v>
      </c>
      <c r="BI144" s="1">
        <v>0</v>
      </c>
      <c r="BJ144" s="1">
        <v>80</v>
      </c>
      <c r="BK144" s="1">
        <v>12</v>
      </c>
      <c r="BL144" s="1">
        <v>4</v>
      </c>
      <c r="BM144" s="1">
        <v>961.434299999999</v>
      </c>
      <c r="BN144" s="1">
        <v>0</v>
      </c>
    </row>
    <row r="145" spans="1:66">
      <c r="A145" s="1">
        <v>18373112</v>
      </c>
      <c r="B145" s="1" t="s">
        <v>199</v>
      </c>
      <c r="C145" s="1" t="s">
        <v>398</v>
      </c>
      <c r="D145" s="2">
        <v>43888.5749074074</v>
      </c>
      <c r="E145" s="1">
        <v>8</v>
      </c>
      <c r="F145" s="1">
        <v>1</v>
      </c>
      <c r="G145" s="1">
        <v>99.4953</v>
      </c>
      <c r="H145" s="1">
        <v>10</v>
      </c>
      <c r="I145" s="2">
        <v>43896.8731712963</v>
      </c>
      <c r="J145" s="1">
        <v>1</v>
      </c>
      <c r="K145" s="1">
        <v>2</v>
      </c>
      <c r="L145" s="1">
        <v>87.815</v>
      </c>
      <c r="M145" s="1">
        <v>19</v>
      </c>
      <c r="N145" s="2">
        <v>43903.502662037</v>
      </c>
      <c r="O145" s="1">
        <v>15</v>
      </c>
      <c r="P145" s="1">
        <v>3</v>
      </c>
      <c r="Q145" s="1">
        <v>68</v>
      </c>
      <c r="R145" s="1">
        <v>15</v>
      </c>
      <c r="S145" s="2">
        <v>43917.8895833333</v>
      </c>
      <c r="T145" s="1">
        <v>0</v>
      </c>
      <c r="U145" s="1">
        <v>0</v>
      </c>
      <c r="V145" s="1">
        <v>56.3135</v>
      </c>
      <c r="W145" s="1">
        <v>7</v>
      </c>
      <c r="X145" s="2">
        <v>43923.8129976852</v>
      </c>
      <c r="Y145" s="1">
        <v>2</v>
      </c>
      <c r="Z145" s="1">
        <v>0</v>
      </c>
      <c r="AA145" s="1">
        <v>96.0916</v>
      </c>
      <c r="AB145" s="1">
        <v>20</v>
      </c>
      <c r="AC145" s="2">
        <v>43930.5690972222</v>
      </c>
      <c r="AD145" s="1">
        <v>0</v>
      </c>
      <c r="AE145" s="1">
        <v>0</v>
      </c>
      <c r="AF145" s="1">
        <v>86.1721</v>
      </c>
      <c r="AG145" s="1">
        <v>20</v>
      </c>
      <c r="AH145" s="2">
        <v>43945.9549074074</v>
      </c>
      <c r="AI145" s="1"/>
      <c r="AJ145" s="1"/>
      <c r="AK145" s="1">
        <v>5</v>
      </c>
      <c r="AL145" s="1">
        <v>1</v>
      </c>
      <c r="AM145" s="2">
        <v>43951.5138657407</v>
      </c>
      <c r="AN145" s="1"/>
      <c r="AO145" s="1"/>
      <c r="AP145" s="1">
        <v>5</v>
      </c>
      <c r="AQ145" s="1">
        <v>1</v>
      </c>
      <c r="AR145" s="2">
        <v>43966.9122800926</v>
      </c>
      <c r="AS145" s="1">
        <v>2</v>
      </c>
      <c r="AT145" s="1">
        <v>0</v>
      </c>
      <c r="AU145" s="1">
        <v>70</v>
      </c>
      <c r="AV145" s="1">
        <v>14</v>
      </c>
      <c r="AW145" s="2">
        <v>43980.7897337963</v>
      </c>
      <c r="AX145" s="1">
        <v>0</v>
      </c>
      <c r="AY145" s="1">
        <v>0</v>
      </c>
      <c r="AZ145" s="1">
        <v>93.3333</v>
      </c>
      <c r="BA145" s="1">
        <v>14</v>
      </c>
      <c r="BB145" s="2">
        <v>43988.8154976852</v>
      </c>
      <c r="BC145" s="1">
        <v>0</v>
      </c>
      <c r="BD145" s="1">
        <v>0</v>
      </c>
      <c r="BE145" s="1">
        <v>100</v>
      </c>
      <c r="BF145" s="1">
        <v>15</v>
      </c>
      <c r="BG145" s="2">
        <v>43993.7336805556</v>
      </c>
      <c r="BH145" s="1">
        <v>0</v>
      </c>
      <c r="BI145" s="1">
        <v>0</v>
      </c>
      <c r="BJ145" s="1">
        <v>100</v>
      </c>
      <c r="BK145" s="1">
        <v>15</v>
      </c>
      <c r="BL145" s="1">
        <v>5</v>
      </c>
      <c r="BM145" s="1">
        <v>867.220799999999</v>
      </c>
      <c r="BN145" s="1">
        <v>0</v>
      </c>
    </row>
    <row r="146" spans="1:66">
      <c r="A146" s="1">
        <v>18373114</v>
      </c>
      <c r="B146" s="1" t="s">
        <v>145</v>
      </c>
      <c r="C146" s="1" t="s">
        <v>398</v>
      </c>
      <c r="D146" s="2">
        <v>43888.506099537</v>
      </c>
      <c r="E146" s="1">
        <v>7</v>
      </c>
      <c r="F146" s="1">
        <v>10</v>
      </c>
      <c r="G146" s="1">
        <v>70</v>
      </c>
      <c r="H146" s="1">
        <v>7</v>
      </c>
      <c r="I146" s="2">
        <v>43896.6527083333</v>
      </c>
      <c r="J146" s="1">
        <v>0</v>
      </c>
      <c r="K146" s="1">
        <v>4</v>
      </c>
      <c r="L146" s="1">
        <v>94.2427</v>
      </c>
      <c r="M146" s="1">
        <v>20</v>
      </c>
      <c r="N146" s="2">
        <v>43903.8805787037</v>
      </c>
      <c r="O146" s="1">
        <v>20</v>
      </c>
      <c r="P146" s="1">
        <v>28</v>
      </c>
      <c r="Q146" s="1">
        <v>77.8467</v>
      </c>
      <c r="R146" s="1">
        <v>16</v>
      </c>
      <c r="S146" s="2">
        <v>43918.6906712963</v>
      </c>
      <c r="T146" s="1">
        <v>7</v>
      </c>
      <c r="U146" s="1">
        <v>0</v>
      </c>
      <c r="V146" s="1">
        <v>61.6077</v>
      </c>
      <c r="W146" s="1">
        <v>7</v>
      </c>
      <c r="X146" s="2">
        <v>43923.9446759259</v>
      </c>
      <c r="Y146" s="1">
        <v>0</v>
      </c>
      <c r="Z146" s="1">
        <v>0</v>
      </c>
      <c r="AA146" s="1">
        <v>99.8709</v>
      </c>
      <c r="AB146" s="1">
        <v>20</v>
      </c>
      <c r="AC146" s="2">
        <v>43931.4791435185</v>
      </c>
      <c r="AD146" s="1">
        <v>0</v>
      </c>
      <c r="AE146" s="1">
        <v>0</v>
      </c>
      <c r="AF146" s="1">
        <v>89.3946</v>
      </c>
      <c r="AG146" s="1">
        <v>20</v>
      </c>
      <c r="AH146" s="2">
        <v>43945.6642476852</v>
      </c>
      <c r="AI146" s="1">
        <v>0</v>
      </c>
      <c r="AJ146" s="1">
        <v>0</v>
      </c>
      <c r="AK146" s="1">
        <v>60</v>
      </c>
      <c r="AL146" s="1">
        <v>12</v>
      </c>
      <c r="AM146" s="2">
        <v>43951.9704282407</v>
      </c>
      <c r="AN146" s="1">
        <v>0</v>
      </c>
      <c r="AO146" s="1">
        <v>0</v>
      </c>
      <c r="AP146" s="1">
        <v>100</v>
      </c>
      <c r="AQ146" s="1">
        <v>20</v>
      </c>
      <c r="AR146" s="2">
        <v>43965.8713888889</v>
      </c>
      <c r="AS146" s="1">
        <v>0</v>
      </c>
      <c r="AT146" s="1">
        <v>1</v>
      </c>
      <c r="AU146" s="1">
        <v>100</v>
      </c>
      <c r="AV146" s="1">
        <v>20</v>
      </c>
      <c r="AW146" s="2">
        <v>43981.8066782407</v>
      </c>
      <c r="AX146" s="1">
        <v>0</v>
      </c>
      <c r="AY146" s="1">
        <v>0</v>
      </c>
      <c r="AZ146" s="1">
        <v>93.3333</v>
      </c>
      <c r="BA146" s="1">
        <v>14</v>
      </c>
      <c r="BB146" s="2">
        <v>43989.8374537037</v>
      </c>
      <c r="BC146" s="1">
        <v>0</v>
      </c>
      <c r="BD146" s="1">
        <v>0</v>
      </c>
      <c r="BE146" s="1">
        <v>86.6667</v>
      </c>
      <c r="BF146" s="1">
        <v>13</v>
      </c>
      <c r="BG146" s="2">
        <v>43995.75375</v>
      </c>
      <c r="BH146" s="1">
        <v>0</v>
      </c>
      <c r="BI146" s="1">
        <v>0</v>
      </c>
      <c r="BJ146" s="1">
        <v>86.6667</v>
      </c>
      <c r="BK146" s="1">
        <v>13</v>
      </c>
      <c r="BL146" s="1">
        <v>5</v>
      </c>
      <c r="BM146" s="1">
        <v>1019.6293</v>
      </c>
      <c r="BN146" s="1">
        <v>0</v>
      </c>
    </row>
    <row r="147" spans="1:66">
      <c r="A147" s="1">
        <v>18373118</v>
      </c>
      <c r="B147" s="1" t="s">
        <v>113</v>
      </c>
      <c r="C147" s="1" t="s">
        <v>398</v>
      </c>
      <c r="D147" s="2">
        <v>43888.5131712963</v>
      </c>
      <c r="E147" s="1">
        <v>0</v>
      </c>
      <c r="F147" s="1">
        <v>1</v>
      </c>
      <c r="G147" s="1">
        <v>99.479</v>
      </c>
      <c r="H147" s="1">
        <v>10</v>
      </c>
      <c r="I147" s="2">
        <v>43895.5834259259</v>
      </c>
      <c r="J147" s="1">
        <v>0</v>
      </c>
      <c r="K147" s="1">
        <v>2</v>
      </c>
      <c r="L147" s="1">
        <v>92.815</v>
      </c>
      <c r="M147" s="1">
        <v>20</v>
      </c>
      <c r="N147" s="2">
        <v>43902.5092592593</v>
      </c>
      <c r="O147" s="1">
        <v>2</v>
      </c>
      <c r="P147" s="1">
        <v>10</v>
      </c>
      <c r="Q147" s="1">
        <v>73.6746</v>
      </c>
      <c r="R147" s="1">
        <v>15</v>
      </c>
      <c r="S147" s="2">
        <v>43916.5003356481</v>
      </c>
      <c r="T147" s="1">
        <v>0</v>
      </c>
      <c r="U147" s="1">
        <v>1</v>
      </c>
      <c r="V147" s="1">
        <v>93.7199</v>
      </c>
      <c r="W147" s="1">
        <v>10</v>
      </c>
      <c r="X147" s="2">
        <v>43923.5009143519</v>
      </c>
      <c r="Y147" s="1">
        <v>0</v>
      </c>
      <c r="Z147" s="1">
        <v>1</v>
      </c>
      <c r="AA147" s="1">
        <v>99.3485</v>
      </c>
      <c r="AB147" s="1">
        <v>20</v>
      </c>
      <c r="AC147" s="2">
        <v>43930.6247800926</v>
      </c>
      <c r="AD147" s="1">
        <v>0</v>
      </c>
      <c r="AE147" s="1">
        <v>0</v>
      </c>
      <c r="AF147" s="1">
        <v>98.9374</v>
      </c>
      <c r="AG147" s="1">
        <v>20</v>
      </c>
      <c r="AH147" s="2">
        <v>43944.5427893518</v>
      </c>
      <c r="AI147" s="1">
        <v>0</v>
      </c>
      <c r="AJ147" s="1">
        <v>0</v>
      </c>
      <c r="AK147" s="1">
        <v>100</v>
      </c>
      <c r="AL147" s="1">
        <v>20</v>
      </c>
      <c r="AM147" s="2">
        <v>43951.5002777778</v>
      </c>
      <c r="AN147" s="1">
        <v>8</v>
      </c>
      <c r="AO147" s="1">
        <v>0</v>
      </c>
      <c r="AP147" s="1">
        <v>95</v>
      </c>
      <c r="AQ147" s="1">
        <v>19</v>
      </c>
      <c r="AR147" s="2">
        <v>43965.5038425926</v>
      </c>
      <c r="AS147" s="1">
        <v>3</v>
      </c>
      <c r="AT147" s="1">
        <v>1</v>
      </c>
      <c r="AU147" s="1">
        <v>40</v>
      </c>
      <c r="AV147" s="1">
        <v>8</v>
      </c>
      <c r="AW147" s="2">
        <v>43979.862349537</v>
      </c>
      <c r="AX147" s="1">
        <v>0</v>
      </c>
      <c r="AY147" s="1">
        <v>0</v>
      </c>
      <c r="AZ147" s="1">
        <v>60</v>
      </c>
      <c r="BA147" s="1">
        <v>9</v>
      </c>
      <c r="BB147" s="2">
        <v>43987.7645601852</v>
      </c>
      <c r="BC147" s="1">
        <v>0</v>
      </c>
      <c r="BD147" s="1">
        <v>0</v>
      </c>
      <c r="BE147" s="1">
        <v>100</v>
      </c>
      <c r="BF147" s="1">
        <v>15</v>
      </c>
      <c r="BG147" s="2">
        <v>43993.5127893519</v>
      </c>
      <c r="BH147" s="1">
        <v>0</v>
      </c>
      <c r="BI147" s="1">
        <v>0</v>
      </c>
      <c r="BJ147" s="1">
        <v>100</v>
      </c>
      <c r="BK147" s="1">
        <v>15</v>
      </c>
      <c r="BL147" s="1">
        <v>8</v>
      </c>
      <c r="BM147" s="1">
        <v>1052.9744</v>
      </c>
      <c r="BN147" s="1">
        <v>0</v>
      </c>
    </row>
    <row r="148" spans="1:66">
      <c r="A148" s="1">
        <v>18373122</v>
      </c>
      <c r="B148" s="1" t="s">
        <v>152</v>
      </c>
      <c r="C148" s="1" t="s">
        <v>400</v>
      </c>
      <c r="D148" s="2">
        <v>43888.99375</v>
      </c>
      <c r="E148" s="1">
        <v>9</v>
      </c>
      <c r="F148" s="1">
        <v>0</v>
      </c>
      <c r="G148" s="1">
        <v>100</v>
      </c>
      <c r="H148" s="1">
        <v>10</v>
      </c>
      <c r="I148" s="2">
        <v>43895.5746296296</v>
      </c>
      <c r="J148" s="1">
        <v>0</v>
      </c>
      <c r="K148" s="1">
        <v>1</v>
      </c>
      <c r="L148" s="1">
        <v>94.3522</v>
      </c>
      <c r="M148" s="1">
        <v>20</v>
      </c>
      <c r="N148" s="2">
        <v>43904.0530439815</v>
      </c>
      <c r="O148" s="1">
        <v>7</v>
      </c>
      <c r="P148" s="1">
        <v>47</v>
      </c>
      <c r="Q148" s="1">
        <v>75</v>
      </c>
      <c r="R148" s="1">
        <v>15</v>
      </c>
      <c r="S148" s="2">
        <v>43916.5538657407</v>
      </c>
      <c r="T148" s="1">
        <v>0</v>
      </c>
      <c r="U148" s="1">
        <v>1</v>
      </c>
      <c r="V148" s="1">
        <v>97.7403</v>
      </c>
      <c r="W148" s="1">
        <v>10</v>
      </c>
      <c r="X148" s="2">
        <v>43923.5635185185</v>
      </c>
      <c r="Y148" s="1">
        <v>0</v>
      </c>
      <c r="Z148" s="1">
        <v>2</v>
      </c>
      <c r="AA148" s="1">
        <v>99.9555</v>
      </c>
      <c r="AB148" s="1">
        <v>20</v>
      </c>
      <c r="AC148" s="2">
        <v>43931.6087037037</v>
      </c>
      <c r="AD148" s="1">
        <v>5</v>
      </c>
      <c r="AE148" s="1">
        <v>1</v>
      </c>
      <c r="AF148" s="1">
        <v>99.9904</v>
      </c>
      <c r="AG148" s="1">
        <v>20</v>
      </c>
      <c r="AH148" s="2">
        <v>43946.6490740741</v>
      </c>
      <c r="AI148" s="1">
        <v>0</v>
      </c>
      <c r="AJ148" s="1">
        <v>0</v>
      </c>
      <c r="AK148" s="1">
        <v>100</v>
      </c>
      <c r="AL148" s="1">
        <v>20</v>
      </c>
      <c r="AM148" s="2">
        <v>43953.5182175926</v>
      </c>
      <c r="AN148" s="1">
        <v>3</v>
      </c>
      <c r="AO148" s="1">
        <v>0</v>
      </c>
      <c r="AP148" s="1">
        <v>60</v>
      </c>
      <c r="AQ148" s="1">
        <v>12</v>
      </c>
      <c r="AR148" s="2">
        <v>43967.7398032407</v>
      </c>
      <c r="AS148" s="1">
        <v>2</v>
      </c>
      <c r="AT148" s="1">
        <v>6</v>
      </c>
      <c r="AU148" s="1">
        <v>60</v>
      </c>
      <c r="AV148" s="1">
        <v>12</v>
      </c>
      <c r="AW148" s="1"/>
      <c r="AX148" s="1">
        <v>0</v>
      </c>
      <c r="AY148" s="1">
        <v>0</v>
      </c>
      <c r="AZ148" s="1"/>
      <c r="BA148" s="1">
        <v>0</v>
      </c>
      <c r="BB148" s="2">
        <v>43989.9416550926</v>
      </c>
      <c r="BC148" s="1">
        <v>0</v>
      </c>
      <c r="BD148" s="1">
        <v>0</v>
      </c>
      <c r="BE148" s="1">
        <v>86.6667</v>
      </c>
      <c r="BF148" s="1">
        <v>13</v>
      </c>
      <c r="BG148" s="2">
        <v>43994.0522106482</v>
      </c>
      <c r="BH148" s="1">
        <v>0</v>
      </c>
      <c r="BI148" s="1">
        <v>0</v>
      </c>
      <c r="BJ148" s="1">
        <v>86.6667</v>
      </c>
      <c r="BK148" s="1">
        <v>13</v>
      </c>
      <c r="BL148" s="1">
        <v>6</v>
      </c>
      <c r="BM148" s="1">
        <v>960.3718</v>
      </c>
      <c r="BN148" s="1">
        <v>1</v>
      </c>
    </row>
    <row r="149" spans="1:66">
      <c r="A149" s="1">
        <v>18373126</v>
      </c>
      <c r="B149" s="1" t="s">
        <v>280</v>
      </c>
      <c r="C149" s="1" t="s">
        <v>393</v>
      </c>
      <c r="D149" s="1"/>
      <c r="E149" s="1"/>
      <c r="F149" s="1"/>
      <c r="G149" s="1"/>
      <c r="H149" s="1">
        <v>0</v>
      </c>
      <c r="I149" s="1"/>
      <c r="J149" s="1"/>
      <c r="K149" s="1"/>
      <c r="L149" s="1">
        <v>20</v>
      </c>
      <c r="M149" s="1">
        <v>4</v>
      </c>
      <c r="N149" s="1"/>
      <c r="O149" s="1"/>
      <c r="P149" s="1"/>
      <c r="Q149" s="1"/>
      <c r="R149" s="1">
        <v>0</v>
      </c>
      <c r="S149" s="2">
        <v>43917.9107291667</v>
      </c>
      <c r="T149" s="1">
        <v>0</v>
      </c>
      <c r="U149" s="1">
        <v>0</v>
      </c>
      <c r="V149" s="1">
        <v>94.0035</v>
      </c>
      <c r="W149" s="1">
        <v>10</v>
      </c>
      <c r="X149" s="2">
        <v>43924.7793055556</v>
      </c>
      <c r="Y149" s="1">
        <v>0</v>
      </c>
      <c r="Z149" s="1">
        <v>0</v>
      </c>
      <c r="AA149" s="1">
        <v>90.4004</v>
      </c>
      <c r="AB149" s="1">
        <v>19</v>
      </c>
      <c r="AC149" s="2">
        <v>43932.5067476852</v>
      </c>
      <c r="AD149" s="1">
        <v>4</v>
      </c>
      <c r="AE149" s="1">
        <v>0</v>
      </c>
      <c r="AF149" s="1">
        <v>58.2633</v>
      </c>
      <c r="AG149" s="1">
        <v>13</v>
      </c>
      <c r="AH149" s="2">
        <v>43945.9726388889</v>
      </c>
      <c r="AI149" s="1"/>
      <c r="AJ149" s="1"/>
      <c r="AK149" s="1">
        <v>5</v>
      </c>
      <c r="AL149" s="1">
        <v>1</v>
      </c>
      <c r="AM149" s="2">
        <v>43952.9312152778</v>
      </c>
      <c r="AN149" s="1"/>
      <c r="AO149" s="1"/>
      <c r="AP149" s="1">
        <v>0</v>
      </c>
      <c r="AQ149" s="1">
        <v>0</v>
      </c>
      <c r="AR149" s="1"/>
      <c r="AS149" s="1"/>
      <c r="AT149" s="1"/>
      <c r="AU149" s="1">
        <v>25</v>
      </c>
      <c r="AV149" s="1">
        <v>5</v>
      </c>
      <c r="AW149" s="1"/>
      <c r="AX149" s="1">
        <v>0</v>
      </c>
      <c r="AY149" s="1">
        <v>0</v>
      </c>
      <c r="AZ149" s="1"/>
      <c r="BA149" s="1">
        <v>0</v>
      </c>
      <c r="BB149" s="1"/>
      <c r="BC149" s="1">
        <v>0</v>
      </c>
      <c r="BD149" s="1">
        <v>0</v>
      </c>
      <c r="BE149" s="1"/>
      <c r="BF149" s="1">
        <v>0</v>
      </c>
      <c r="BG149" s="1"/>
      <c r="BH149" s="1">
        <v>0</v>
      </c>
      <c r="BI149" s="1">
        <v>0</v>
      </c>
      <c r="BJ149" s="1"/>
      <c r="BK149" s="1">
        <v>0</v>
      </c>
      <c r="BL149" s="1">
        <v>1</v>
      </c>
      <c r="BM149" s="1">
        <v>247.6672</v>
      </c>
      <c r="BN149" s="1">
        <v>7</v>
      </c>
    </row>
    <row r="150" spans="1:66">
      <c r="A150" s="1">
        <v>18373140</v>
      </c>
      <c r="B150" s="1" t="s">
        <v>204</v>
      </c>
      <c r="C150" s="1" t="s">
        <v>400</v>
      </c>
      <c r="D150" s="2">
        <v>43888.5008796296</v>
      </c>
      <c r="E150" s="1">
        <v>0</v>
      </c>
      <c r="F150" s="1">
        <v>4</v>
      </c>
      <c r="G150" s="1">
        <v>93.0046</v>
      </c>
      <c r="H150" s="1">
        <v>10</v>
      </c>
      <c r="I150" s="2">
        <v>43896.8682060185</v>
      </c>
      <c r="J150" s="1">
        <v>4</v>
      </c>
      <c r="K150" s="1">
        <v>0</v>
      </c>
      <c r="L150" s="1">
        <v>94.2427</v>
      </c>
      <c r="M150" s="1">
        <v>20</v>
      </c>
      <c r="N150" s="2">
        <v>43903.8545833333</v>
      </c>
      <c r="O150" s="1">
        <v>2</v>
      </c>
      <c r="P150" s="1">
        <v>12</v>
      </c>
      <c r="Q150" s="1">
        <v>78.7285</v>
      </c>
      <c r="R150" s="1">
        <v>17</v>
      </c>
      <c r="S150" s="2">
        <v>43917.4446527778</v>
      </c>
      <c r="T150" s="1">
        <v>0</v>
      </c>
      <c r="U150" s="1">
        <v>1</v>
      </c>
      <c r="V150" s="1">
        <v>84.8263</v>
      </c>
      <c r="W150" s="1">
        <v>10</v>
      </c>
      <c r="X150" s="2">
        <v>43923.5078472222</v>
      </c>
      <c r="Y150" s="1">
        <v>0</v>
      </c>
      <c r="Z150" s="1">
        <v>0</v>
      </c>
      <c r="AA150" s="1">
        <v>98.4318</v>
      </c>
      <c r="AB150" s="1">
        <v>20</v>
      </c>
      <c r="AC150" s="2">
        <v>43931.7170486111</v>
      </c>
      <c r="AD150" s="1">
        <v>4</v>
      </c>
      <c r="AE150" s="1">
        <v>0</v>
      </c>
      <c r="AF150" s="1">
        <v>68.1258</v>
      </c>
      <c r="AG150" s="1">
        <v>16</v>
      </c>
      <c r="AH150" s="2">
        <v>43945.4146296296</v>
      </c>
      <c r="AI150" s="1"/>
      <c r="AJ150" s="1"/>
      <c r="AK150" s="1">
        <v>0</v>
      </c>
      <c r="AL150" s="1">
        <v>0</v>
      </c>
      <c r="AM150" s="2">
        <v>43951.9708449074</v>
      </c>
      <c r="AN150" s="1"/>
      <c r="AO150" s="1"/>
      <c r="AP150" s="1">
        <v>10</v>
      </c>
      <c r="AQ150" s="1">
        <v>2</v>
      </c>
      <c r="AR150" s="2">
        <v>43965.9572685185</v>
      </c>
      <c r="AS150" s="1">
        <v>2</v>
      </c>
      <c r="AT150" s="1">
        <v>1</v>
      </c>
      <c r="AU150" s="1">
        <v>30</v>
      </c>
      <c r="AV150" s="1">
        <v>6</v>
      </c>
      <c r="AW150" s="2">
        <v>43980.5921180556</v>
      </c>
      <c r="AX150" s="1">
        <v>0</v>
      </c>
      <c r="AY150" s="1">
        <v>0</v>
      </c>
      <c r="AZ150" s="1">
        <v>93.3333</v>
      </c>
      <c r="BA150" s="1">
        <v>14</v>
      </c>
      <c r="BB150" s="2">
        <v>43987.8268055556</v>
      </c>
      <c r="BC150" s="1">
        <v>0</v>
      </c>
      <c r="BD150" s="1">
        <v>0</v>
      </c>
      <c r="BE150" s="1">
        <v>100</v>
      </c>
      <c r="BF150" s="1">
        <v>15</v>
      </c>
      <c r="BG150" s="2">
        <v>43993.9076157407</v>
      </c>
      <c r="BH150" s="1">
        <v>0</v>
      </c>
      <c r="BI150" s="1">
        <v>0</v>
      </c>
      <c r="BJ150" s="1">
        <v>100</v>
      </c>
      <c r="BK150" s="1">
        <v>15</v>
      </c>
      <c r="BL150" s="1">
        <v>6</v>
      </c>
      <c r="BM150" s="1">
        <v>850.693</v>
      </c>
      <c r="BN150" s="1">
        <v>0</v>
      </c>
    </row>
    <row r="151" spans="1:66">
      <c r="A151" s="1">
        <v>18373142</v>
      </c>
      <c r="B151" s="1" t="s">
        <v>172</v>
      </c>
      <c r="C151" s="1" t="s">
        <v>397</v>
      </c>
      <c r="D151" s="2">
        <v>43888.6491782407</v>
      </c>
      <c r="E151" s="1">
        <v>0</v>
      </c>
      <c r="F151" s="1">
        <v>0</v>
      </c>
      <c r="G151" s="1">
        <v>99.7563</v>
      </c>
      <c r="H151" s="1">
        <v>10</v>
      </c>
      <c r="I151" s="2">
        <v>43897.0204398148</v>
      </c>
      <c r="J151" s="1">
        <v>2</v>
      </c>
      <c r="K151" s="1">
        <v>0</v>
      </c>
      <c r="L151" s="1">
        <v>84.7809</v>
      </c>
      <c r="M151" s="1">
        <v>18</v>
      </c>
      <c r="N151" s="2">
        <v>43904.8202893519</v>
      </c>
      <c r="O151" s="1">
        <v>2</v>
      </c>
      <c r="P151" s="1">
        <v>0</v>
      </c>
      <c r="Q151" s="1">
        <v>99.5047</v>
      </c>
      <c r="R151" s="1">
        <v>20</v>
      </c>
      <c r="S151" s="2">
        <v>43917.7220601852</v>
      </c>
      <c r="T151" s="1">
        <v>0</v>
      </c>
      <c r="U151" s="1">
        <v>0</v>
      </c>
      <c r="V151" s="1">
        <v>95.2977</v>
      </c>
      <c r="W151" s="1">
        <v>10</v>
      </c>
      <c r="X151" s="2">
        <v>43924.9923842593</v>
      </c>
      <c r="Y151" s="1"/>
      <c r="Z151" s="1"/>
      <c r="AA151" s="1">
        <v>0</v>
      </c>
      <c r="AB151" s="1">
        <v>0</v>
      </c>
      <c r="AC151" s="2">
        <v>43931.6532060185</v>
      </c>
      <c r="AD151" s="1">
        <v>6</v>
      </c>
      <c r="AE151" s="1">
        <v>1</v>
      </c>
      <c r="AF151" s="1">
        <v>64.7516</v>
      </c>
      <c r="AG151" s="1">
        <v>13</v>
      </c>
      <c r="AH151" s="2">
        <v>43945.9935300926</v>
      </c>
      <c r="AI151" s="1">
        <v>0</v>
      </c>
      <c r="AJ151" s="1">
        <v>0</v>
      </c>
      <c r="AK151" s="1">
        <v>100</v>
      </c>
      <c r="AL151" s="1">
        <v>20</v>
      </c>
      <c r="AM151" s="2">
        <v>43951.6304513889</v>
      </c>
      <c r="AN151" s="1">
        <v>9</v>
      </c>
      <c r="AO151" s="1">
        <v>16</v>
      </c>
      <c r="AP151" s="1">
        <v>20</v>
      </c>
      <c r="AQ151" s="1">
        <v>4</v>
      </c>
      <c r="AR151" s="2">
        <v>43966.7316782407</v>
      </c>
      <c r="AS151" s="1">
        <v>0</v>
      </c>
      <c r="AT151" s="1">
        <v>0</v>
      </c>
      <c r="AU151" s="1">
        <v>95</v>
      </c>
      <c r="AV151" s="1">
        <v>19</v>
      </c>
      <c r="AW151" s="2">
        <v>43980.9983912037</v>
      </c>
      <c r="AX151" s="1">
        <v>0</v>
      </c>
      <c r="AY151" s="1">
        <v>0</v>
      </c>
      <c r="AZ151" s="1">
        <v>93.3333</v>
      </c>
      <c r="BA151" s="1">
        <v>14</v>
      </c>
      <c r="BB151" s="2">
        <v>43988.8127430556</v>
      </c>
      <c r="BC151" s="1">
        <v>0</v>
      </c>
      <c r="BD151" s="1">
        <v>0</v>
      </c>
      <c r="BE151" s="1">
        <v>93.3333</v>
      </c>
      <c r="BF151" s="1">
        <v>14</v>
      </c>
      <c r="BG151" s="2">
        <v>43993.5288657407</v>
      </c>
      <c r="BH151" s="1">
        <v>0</v>
      </c>
      <c r="BI151" s="1">
        <v>0</v>
      </c>
      <c r="BJ151" s="1">
        <v>100</v>
      </c>
      <c r="BK151" s="1">
        <v>15</v>
      </c>
      <c r="BL151" s="1">
        <v>5</v>
      </c>
      <c r="BM151" s="1">
        <v>945.7578</v>
      </c>
      <c r="BN151" s="1">
        <v>0</v>
      </c>
    </row>
    <row r="152" spans="1:66">
      <c r="A152" s="1">
        <v>18373146</v>
      </c>
      <c r="B152" s="1" t="s">
        <v>159</v>
      </c>
      <c r="C152" s="1" t="s">
        <v>392</v>
      </c>
      <c r="D152" s="2">
        <v>43888.5969444444</v>
      </c>
      <c r="E152" s="1">
        <v>7</v>
      </c>
      <c r="F152" s="1">
        <v>10</v>
      </c>
      <c r="G152" s="1">
        <v>99.6513</v>
      </c>
      <c r="H152" s="1">
        <v>10</v>
      </c>
      <c r="I152" s="2">
        <v>43896.7950578704</v>
      </c>
      <c r="J152" s="1">
        <v>0</v>
      </c>
      <c r="K152" s="1">
        <v>2</v>
      </c>
      <c r="L152" s="1">
        <v>94.0628</v>
      </c>
      <c r="M152" s="1">
        <v>20</v>
      </c>
      <c r="N152" s="2">
        <v>43903.9800810185</v>
      </c>
      <c r="O152" s="1">
        <v>3</v>
      </c>
      <c r="P152" s="1">
        <v>9</v>
      </c>
      <c r="Q152" s="1">
        <v>78.0491</v>
      </c>
      <c r="R152" s="1">
        <v>18</v>
      </c>
      <c r="S152" s="2">
        <v>43917.4614930556</v>
      </c>
      <c r="T152" s="1">
        <v>0</v>
      </c>
      <c r="U152" s="1">
        <v>0</v>
      </c>
      <c r="V152" s="1">
        <v>86.3671</v>
      </c>
      <c r="W152" s="1">
        <v>10</v>
      </c>
      <c r="X152" s="2">
        <v>43923.8807407407</v>
      </c>
      <c r="Y152" s="1">
        <v>0</v>
      </c>
      <c r="Z152" s="1">
        <v>0</v>
      </c>
      <c r="AA152" s="1">
        <v>68.4985</v>
      </c>
      <c r="AB152" s="1">
        <v>14</v>
      </c>
      <c r="AC152" s="2">
        <v>43931.1307523148</v>
      </c>
      <c r="AD152" s="1">
        <v>1</v>
      </c>
      <c r="AE152" s="1">
        <v>0</v>
      </c>
      <c r="AF152" s="1">
        <v>93.3739</v>
      </c>
      <c r="AG152" s="1">
        <v>19</v>
      </c>
      <c r="AH152" s="2">
        <v>43945.0710185185</v>
      </c>
      <c r="AI152" s="1"/>
      <c r="AJ152" s="1"/>
      <c r="AK152" s="1">
        <v>0</v>
      </c>
      <c r="AL152" s="1">
        <v>0</v>
      </c>
      <c r="AM152" s="2">
        <v>43952.0131828704</v>
      </c>
      <c r="AN152" s="1">
        <v>0</v>
      </c>
      <c r="AO152" s="1">
        <v>3</v>
      </c>
      <c r="AP152" s="1">
        <v>100</v>
      </c>
      <c r="AQ152" s="1">
        <v>20</v>
      </c>
      <c r="AR152" s="2">
        <v>43966.971724537</v>
      </c>
      <c r="AS152" s="1">
        <v>0</v>
      </c>
      <c r="AT152" s="1">
        <v>5</v>
      </c>
      <c r="AU152" s="1">
        <v>85</v>
      </c>
      <c r="AV152" s="1">
        <v>17</v>
      </c>
      <c r="AW152" s="2">
        <v>43980.9797453704</v>
      </c>
      <c r="AX152" s="1">
        <v>0</v>
      </c>
      <c r="AY152" s="1">
        <v>0</v>
      </c>
      <c r="AZ152" s="1">
        <v>100</v>
      </c>
      <c r="BA152" s="1">
        <v>15</v>
      </c>
      <c r="BB152" s="2">
        <v>43990.0938425926</v>
      </c>
      <c r="BC152" s="1">
        <v>0</v>
      </c>
      <c r="BD152" s="1">
        <v>0</v>
      </c>
      <c r="BE152" s="1">
        <v>93.3333</v>
      </c>
      <c r="BF152" s="1">
        <v>14</v>
      </c>
      <c r="BG152" s="2">
        <v>43994.9245486111</v>
      </c>
      <c r="BH152" s="1">
        <v>0</v>
      </c>
      <c r="BI152" s="1">
        <v>0</v>
      </c>
      <c r="BJ152" s="1">
        <v>93.3333</v>
      </c>
      <c r="BK152" s="1">
        <v>14</v>
      </c>
      <c r="BL152" s="1">
        <v>5</v>
      </c>
      <c r="BM152" s="1">
        <v>991.6693</v>
      </c>
      <c r="BN152" s="1">
        <v>0</v>
      </c>
    </row>
    <row r="153" spans="1:66">
      <c r="A153" s="1">
        <v>18373148</v>
      </c>
      <c r="B153" s="1" t="s">
        <v>230</v>
      </c>
      <c r="C153" s="1" t="s">
        <v>400</v>
      </c>
      <c r="D153" s="2">
        <v>43890.7930787037</v>
      </c>
      <c r="E153" s="1">
        <v>5</v>
      </c>
      <c r="F153" s="1">
        <v>20</v>
      </c>
      <c r="G153" s="1">
        <v>50</v>
      </c>
      <c r="H153" s="1">
        <v>5</v>
      </c>
      <c r="I153" s="2">
        <v>43897.8797685185</v>
      </c>
      <c r="J153" s="1">
        <v>0</v>
      </c>
      <c r="K153" s="1">
        <v>2</v>
      </c>
      <c r="L153" s="1">
        <v>84.1757</v>
      </c>
      <c r="M153" s="1">
        <v>20</v>
      </c>
      <c r="N153" s="1"/>
      <c r="O153" s="1"/>
      <c r="P153" s="1"/>
      <c r="Q153" s="1">
        <v>30</v>
      </c>
      <c r="R153" s="1">
        <v>6</v>
      </c>
      <c r="S153" s="2">
        <v>43918.4699884259</v>
      </c>
      <c r="T153" s="1">
        <v>0</v>
      </c>
      <c r="U153" s="1">
        <v>0</v>
      </c>
      <c r="V153" s="1">
        <v>72</v>
      </c>
      <c r="W153" s="1">
        <v>9</v>
      </c>
      <c r="X153" s="1"/>
      <c r="Y153" s="1"/>
      <c r="Z153" s="1"/>
      <c r="AA153" s="1">
        <v>0</v>
      </c>
      <c r="AB153" s="1">
        <v>0</v>
      </c>
      <c r="AC153" s="2">
        <v>43932.2990393518</v>
      </c>
      <c r="AD153" s="1">
        <v>16</v>
      </c>
      <c r="AE153" s="1">
        <v>0</v>
      </c>
      <c r="AF153" s="1">
        <v>99.3298</v>
      </c>
      <c r="AG153" s="1">
        <v>20</v>
      </c>
      <c r="AH153" s="2">
        <v>43946.2409375</v>
      </c>
      <c r="AI153" s="1">
        <v>0</v>
      </c>
      <c r="AJ153" s="1">
        <v>0</v>
      </c>
      <c r="AK153" s="1">
        <v>100</v>
      </c>
      <c r="AL153" s="1">
        <v>20</v>
      </c>
      <c r="AM153" s="2">
        <v>43953.6857175926</v>
      </c>
      <c r="AN153" s="1">
        <v>0</v>
      </c>
      <c r="AO153" s="1">
        <v>3</v>
      </c>
      <c r="AP153" s="1">
        <v>100</v>
      </c>
      <c r="AQ153" s="1">
        <v>20</v>
      </c>
      <c r="AR153" s="2">
        <v>43967.7362847222</v>
      </c>
      <c r="AS153" s="1">
        <v>17</v>
      </c>
      <c r="AT153" s="1">
        <v>7</v>
      </c>
      <c r="AU153" s="1">
        <v>75</v>
      </c>
      <c r="AV153" s="1">
        <v>15</v>
      </c>
      <c r="AW153" s="1"/>
      <c r="AX153" s="1">
        <v>0</v>
      </c>
      <c r="AY153" s="1">
        <v>0</v>
      </c>
      <c r="AZ153" s="1">
        <v>13.3333</v>
      </c>
      <c r="BA153" s="1">
        <v>2</v>
      </c>
      <c r="BB153" s="1"/>
      <c r="BC153" s="1">
        <v>0</v>
      </c>
      <c r="BD153" s="1">
        <v>0</v>
      </c>
      <c r="BE153" s="1">
        <v>13.3333</v>
      </c>
      <c r="BF153" s="1">
        <v>2</v>
      </c>
      <c r="BG153" s="2">
        <v>43995.5404166667</v>
      </c>
      <c r="BH153" s="1">
        <v>0</v>
      </c>
      <c r="BI153" s="1">
        <v>0</v>
      </c>
      <c r="BJ153" s="1">
        <v>86.6667</v>
      </c>
      <c r="BK153" s="1">
        <v>13</v>
      </c>
      <c r="BL153" s="1">
        <v>4</v>
      </c>
      <c r="BM153" s="1">
        <v>667.1722</v>
      </c>
      <c r="BN153" s="1">
        <v>4</v>
      </c>
    </row>
    <row r="154" spans="1:66">
      <c r="A154" s="1">
        <v>18373153</v>
      </c>
      <c r="B154" s="1" t="s">
        <v>151</v>
      </c>
      <c r="C154" s="1" t="s">
        <v>392</v>
      </c>
      <c r="D154" s="2">
        <v>43888.5166666667</v>
      </c>
      <c r="E154" s="1">
        <v>0</v>
      </c>
      <c r="F154" s="1">
        <v>2</v>
      </c>
      <c r="G154" s="1">
        <v>100</v>
      </c>
      <c r="H154" s="1">
        <v>10</v>
      </c>
      <c r="I154" s="2">
        <v>43895.5167361111</v>
      </c>
      <c r="J154" s="1">
        <v>7</v>
      </c>
      <c r="K154" s="1">
        <v>5</v>
      </c>
      <c r="L154" s="1">
        <v>94.4399</v>
      </c>
      <c r="M154" s="1">
        <v>20</v>
      </c>
      <c r="N154" s="2">
        <v>43903.6240046296</v>
      </c>
      <c r="O154" s="1">
        <v>0</v>
      </c>
      <c r="P154" s="1">
        <v>9</v>
      </c>
      <c r="Q154" s="1">
        <v>89.4626</v>
      </c>
      <c r="R154" s="1">
        <v>19</v>
      </c>
      <c r="S154" s="2">
        <v>43917.5653935185</v>
      </c>
      <c r="T154" s="1">
        <v>0</v>
      </c>
      <c r="U154" s="1">
        <v>0</v>
      </c>
      <c r="V154" s="1">
        <v>90.9787</v>
      </c>
      <c r="W154" s="1">
        <v>10</v>
      </c>
      <c r="X154" s="2">
        <v>43923.5471990741</v>
      </c>
      <c r="Y154" s="1">
        <v>0</v>
      </c>
      <c r="Z154" s="1">
        <v>2</v>
      </c>
      <c r="AA154" s="1">
        <v>83.8914</v>
      </c>
      <c r="AB154" s="1">
        <v>20</v>
      </c>
      <c r="AC154" s="2">
        <v>43931.6793055556</v>
      </c>
      <c r="AD154" s="1">
        <v>3</v>
      </c>
      <c r="AE154" s="1">
        <v>0</v>
      </c>
      <c r="AF154" s="1">
        <v>91.9959</v>
      </c>
      <c r="AG154" s="1">
        <v>19</v>
      </c>
      <c r="AH154" s="2">
        <v>43944.5907060185</v>
      </c>
      <c r="AI154" s="1"/>
      <c r="AJ154" s="1"/>
      <c r="AK154" s="1">
        <v>0</v>
      </c>
      <c r="AL154" s="1">
        <v>0</v>
      </c>
      <c r="AM154" s="2">
        <v>43951.5044907407</v>
      </c>
      <c r="AN154" s="1"/>
      <c r="AO154" s="1"/>
      <c r="AP154" s="1">
        <v>10</v>
      </c>
      <c r="AQ154" s="1">
        <v>2</v>
      </c>
      <c r="AR154" s="2">
        <v>43967.5592592593</v>
      </c>
      <c r="AS154" s="1">
        <v>0</v>
      </c>
      <c r="AT154" s="1">
        <v>4</v>
      </c>
      <c r="AU154" s="1">
        <v>85</v>
      </c>
      <c r="AV154" s="1">
        <v>17</v>
      </c>
      <c r="AW154" s="2">
        <v>43979.8253240741</v>
      </c>
      <c r="AX154" s="1">
        <v>0</v>
      </c>
      <c r="AY154" s="1">
        <v>0</v>
      </c>
      <c r="AZ154" s="1">
        <v>93.3333</v>
      </c>
      <c r="BA154" s="1">
        <v>14</v>
      </c>
      <c r="BB154" s="2">
        <v>43987.9257523148</v>
      </c>
      <c r="BC154" s="1">
        <v>0</v>
      </c>
      <c r="BD154" s="1">
        <v>0</v>
      </c>
      <c r="BE154" s="1">
        <v>100</v>
      </c>
      <c r="BF154" s="1">
        <v>15</v>
      </c>
      <c r="BG154" s="2">
        <v>43995.0291898148</v>
      </c>
      <c r="BH154" s="1">
        <v>0</v>
      </c>
      <c r="BI154" s="1">
        <v>0</v>
      </c>
      <c r="BJ154" s="1">
        <v>100</v>
      </c>
      <c r="BK154" s="1">
        <v>15</v>
      </c>
      <c r="BL154" s="1">
        <v>6</v>
      </c>
      <c r="BM154" s="1">
        <v>939.1018</v>
      </c>
      <c r="BN154" s="1">
        <v>0</v>
      </c>
    </row>
    <row r="155" spans="1:66">
      <c r="A155" s="1">
        <v>18373157</v>
      </c>
      <c r="B155" s="1" t="s">
        <v>210</v>
      </c>
      <c r="C155" s="1" t="s">
        <v>392</v>
      </c>
      <c r="D155" s="2">
        <v>43890.4419675926</v>
      </c>
      <c r="E155" s="1">
        <v>15</v>
      </c>
      <c r="F155" s="1">
        <v>2</v>
      </c>
      <c r="G155" s="1">
        <v>99.4517</v>
      </c>
      <c r="H155" s="1">
        <v>10</v>
      </c>
      <c r="I155" s="2">
        <v>43897.8613425926</v>
      </c>
      <c r="J155" s="1">
        <v>11</v>
      </c>
      <c r="K155" s="1">
        <v>4</v>
      </c>
      <c r="L155" s="1">
        <v>82.2427</v>
      </c>
      <c r="M155" s="1">
        <v>17</v>
      </c>
      <c r="N155" s="2">
        <v>43904.774212963</v>
      </c>
      <c r="O155" s="1">
        <v>39</v>
      </c>
      <c r="P155" s="1">
        <v>18</v>
      </c>
      <c r="Q155" s="1">
        <v>54.8825</v>
      </c>
      <c r="R155" s="1">
        <v>11</v>
      </c>
      <c r="S155" s="2">
        <v>43918.5691898148</v>
      </c>
      <c r="T155" s="1">
        <v>0</v>
      </c>
      <c r="U155" s="1">
        <v>0</v>
      </c>
      <c r="V155" s="1">
        <v>94.7016</v>
      </c>
      <c r="W155" s="1">
        <v>10</v>
      </c>
      <c r="X155" s="2">
        <v>43925.5199537037</v>
      </c>
      <c r="Y155" s="1">
        <v>3</v>
      </c>
      <c r="Z155" s="1">
        <v>1</v>
      </c>
      <c r="AA155" s="1">
        <v>42.0835</v>
      </c>
      <c r="AB155" s="1">
        <v>9</v>
      </c>
      <c r="AC155" s="2">
        <v>43932.0966666667</v>
      </c>
      <c r="AD155" s="1">
        <v>2</v>
      </c>
      <c r="AE155" s="1">
        <v>0</v>
      </c>
      <c r="AF155" s="1">
        <v>98.6591</v>
      </c>
      <c r="AG155" s="1">
        <v>20</v>
      </c>
      <c r="AH155" s="2">
        <v>43946.0222916667</v>
      </c>
      <c r="AI155" s="1"/>
      <c r="AJ155" s="1"/>
      <c r="AK155" s="1">
        <v>5</v>
      </c>
      <c r="AL155" s="1">
        <v>1</v>
      </c>
      <c r="AM155" s="2">
        <v>43952.998912037</v>
      </c>
      <c r="AN155" s="1">
        <v>5</v>
      </c>
      <c r="AO155" s="1">
        <v>1</v>
      </c>
      <c r="AP155" s="1">
        <v>100</v>
      </c>
      <c r="AQ155" s="1">
        <v>20</v>
      </c>
      <c r="AR155" s="2">
        <v>43966.8191898148</v>
      </c>
      <c r="AS155" s="1"/>
      <c r="AT155" s="1"/>
      <c r="AU155" s="1">
        <v>15</v>
      </c>
      <c r="AV155" s="1">
        <v>3</v>
      </c>
      <c r="AW155" s="2">
        <v>43981.4638657407</v>
      </c>
      <c r="AX155" s="1">
        <v>0</v>
      </c>
      <c r="AY155" s="1">
        <v>0</v>
      </c>
      <c r="AZ155" s="1">
        <v>86.6667</v>
      </c>
      <c r="BA155" s="1">
        <v>13</v>
      </c>
      <c r="BB155" s="2">
        <v>43990.386875</v>
      </c>
      <c r="BC155" s="1">
        <v>0</v>
      </c>
      <c r="BD155" s="1">
        <v>0</v>
      </c>
      <c r="BE155" s="1">
        <v>93.3333</v>
      </c>
      <c r="BF155" s="1">
        <v>14</v>
      </c>
      <c r="BG155" s="2">
        <v>43995.1028935185</v>
      </c>
      <c r="BH155" s="1">
        <v>0</v>
      </c>
      <c r="BI155" s="1">
        <v>0</v>
      </c>
      <c r="BJ155" s="1">
        <v>93.3333</v>
      </c>
      <c r="BK155" s="1">
        <v>14</v>
      </c>
      <c r="BL155" s="1">
        <v>4</v>
      </c>
      <c r="BM155" s="1">
        <v>865.3544</v>
      </c>
      <c r="BN155" s="1">
        <v>0</v>
      </c>
    </row>
    <row r="156" spans="1:66">
      <c r="A156" s="1">
        <v>18373161</v>
      </c>
      <c r="B156" s="1" t="s">
        <v>98</v>
      </c>
      <c r="C156" s="1" t="s">
        <v>398</v>
      </c>
      <c r="D156" s="2">
        <v>43889.4174074074</v>
      </c>
      <c r="E156" s="1">
        <v>0</v>
      </c>
      <c r="F156" s="1">
        <v>9</v>
      </c>
      <c r="G156" s="1">
        <v>94.4685</v>
      </c>
      <c r="H156" s="1">
        <v>10</v>
      </c>
      <c r="I156" s="2">
        <v>43897.7064930556</v>
      </c>
      <c r="J156" s="1">
        <v>2</v>
      </c>
      <c r="K156" s="1">
        <v>6</v>
      </c>
      <c r="L156" s="1">
        <v>82.9765</v>
      </c>
      <c r="M156" s="1">
        <v>18</v>
      </c>
      <c r="N156" s="2">
        <v>43904.7071643519</v>
      </c>
      <c r="O156" s="1">
        <v>18</v>
      </c>
      <c r="P156" s="1">
        <v>14</v>
      </c>
      <c r="Q156" s="1">
        <v>54.0216</v>
      </c>
      <c r="R156" s="1">
        <v>12</v>
      </c>
      <c r="S156" s="2">
        <v>43917.1171875</v>
      </c>
      <c r="T156" s="1">
        <v>0</v>
      </c>
      <c r="U156" s="1">
        <v>0</v>
      </c>
      <c r="V156" s="1">
        <v>99.1245</v>
      </c>
      <c r="W156" s="1">
        <v>10</v>
      </c>
      <c r="X156" s="2">
        <v>43923.8198148148</v>
      </c>
      <c r="Y156" s="1">
        <v>6</v>
      </c>
      <c r="Z156" s="1">
        <v>0</v>
      </c>
      <c r="AA156" s="1">
        <v>88.6207</v>
      </c>
      <c r="AB156" s="1">
        <v>18</v>
      </c>
      <c r="AC156" s="2">
        <v>43931.766875</v>
      </c>
      <c r="AD156" s="1">
        <v>1</v>
      </c>
      <c r="AE156" s="1">
        <v>1</v>
      </c>
      <c r="AF156" s="1">
        <v>84.3279999999999</v>
      </c>
      <c r="AG156" s="1">
        <v>20</v>
      </c>
      <c r="AH156" s="2">
        <v>43946.0588888889</v>
      </c>
      <c r="AI156" s="1">
        <v>0</v>
      </c>
      <c r="AJ156" s="1">
        <v>0</v>
      </c>
      <c r="AK156" s="1">
        <v>100</v>
      </c>
      <c r="AL156" s="1">
        <v>20</v>
      </c>
      <c r="AM156" s="2">
        <v>43951.532650463</v>
      </c>
      <c r="AN156" s="1">
        <v>2</v>
      </c>
      <c r="AO156" s="1">
        <v>0</v>
      </c>
      <c r="AP156" s="1">
        <v>95</v>
      </c>
      <c r="AQ156" s="1">
        <v>19</v>
      </c>
      <c r="AR156" s="2">
        <v>43967.4607523148</v>
      </c>
      <c r="AS156" s="1">
        <v>0</v>
      </c>
      <c r="AT156" s="1">
        <v>0</v>
      </c>
      <c r="AU156" s="1">
        <v>90</v>
      </c>
      <c r="AV156" s="1">
        <v>18</v>
      </c>
      <c r="AW156" s="2">
        <v>43981.5880671296</v>
      </c>
      <c r="AX156" s="1">
        <v>0</v>
      </c>
      <c r="AY156" s="1">
        <v>0</v>
      </c>
      <c r="AZ156" s="1">
        <v>93.3333</v>
      </c>
      <c r="BA156" s="1">
        <v>14</v>
      </c>
      <c r="BB156" s="2">
        <v>43990.6913425926</v>
      </c>
      <c r="BC156" s="1">
        <v>0</v>
      </c>
      <c r="BD156" s="1">
        <v>0</v>
      </c>
      <c r="BE156" s="1">
        <v>100</v>
      </c>
      <c r="BF156" s="1">
        <v>15</v>
      </c>
      <c r="BG156" s="2">
        <v>43994.8184375</v>
      </c>
      <c r="BH156" s="1">
        <v>0</v>
      </c>
      <c r="BI156" s="1">
        <v>0</v>
      </c>
      <c r="BJ156" s="1">
        <v>86.6667</v>
      </c>
      <c r="BK156" s="1">
        <v>13</v>
      </c>
      <c r="BL156" s="1">
        <v>5</v>
      </c>
      <c r="BM156" s="1">
        <v>1068.5398</v>
      </c>
      <c r="BN156" s="1">
        <v>0</v>
      </c>
    </row>
    <row r="157" spans="1:66">
      <c r="A157" s="1">
        <v>18373163</v>
      </c>
      <c r="B157" s="1" t="s">
        <v>104</v>
      </c>
      <c r="C157" s="1" t="s">
        <v>397</v>
      </c>
      <c r="D157" s="2">
        <v>43890.4862847222</v>
      </c>
      <c r="E157" s="1">
        <v>0</v>
      </c>
      <c r="F157" s="1">
        <v>2</v>
      </c>
      <c r="G157" s="1">
        <v>99.7563</v>
      </c>
      <c r="H157" s="1">
        <v>10</v>
      </c>
      <c r="I157" s="2">
        <v>43897.630462963</v>
      </c>
      <c r="J157" s="1">
        <v>5</v>
      </c>
      <c r="K157" s="1">
        <v>0</v>
      </c>
      <c r="L157" s="1">
        <v>50</v>
      </c>
      <c r="M157" s="1">
        <v>10</v>
      </c>
      <c r="N157" s="2">
        <v>43904.4940625</v>
      </c>
      <c r="O157" s="1">
        <v>5</v>
      </c>
      <c r="P157" s="1">
        <v>4</v>
      </c>
      <c r="Q157" s="1">
        <v>85.0922</v>
      </c>
      <c r="R157" s="1">
        <v>18</v>
      </c>
      <c r="S157" s="2">
        <v>43918.5012615741</v>
      </c>
      <c r="T157" s="1">
        <v>0</v>
      </c>
      <c r="U157" s="1">
        <v>0</v>
      </c>
      <c r="V157" s="1">
        <v>99.7101</v>
      </c>
      <c r="W157" s="1">
        <v>10</v>
      </c>
      <c r="X157" s="2">
        <v>43924.87125</v>
      </c>
      <c r="Y157" s="1">
        <v>0</v>
      </c>
      <c r="Z157" s="1">
        <v>0</v>
      </c>
      <c r="AA157" s="1">
        <v>98.1224</v>
      </c>
      <c r="AB157" s="1">
        <v>20</v>
      </c>
      <c r="AC157" s="2">
        <v>43931.6902777778</v>
      </c>
      <c r="AD157" s="1">
        <v>1</v>
      </c>
      <c r="AE157" s="1">
        <v>0</v>
      </c>
      <c r="AF157" s="1">
        <v>99.9237</v>
      </c>
      <c r="AG157" s="1">
        <v>20</v>
      </c>
      <c r="AH157" s="2">
        <v>43945.8330324074</v>
      </c>
      <c r="AI157" s="1">
        <v>0</v>
      </c>
      <c r="AJ157" s="1">
        <v>0</v>
      </c>
      <c r="AK157" s="1">
        <v>100</v>
      </c>
      <c r="AL157" s="1">
        <v>20</v>
      </c>
      <c r="AM157" s="2">
        <v>43951.7071643519</v>
      </c>
      <c r="AN157" s="1">
        <v>0</v>
      </c>
      <c r="AO157" s="1">
        <v>3</v>
      </c>
      <c r="AP157" s="1">
        <v>80</v>
      </c>
      <c r="AQ157" s="1">
        <v>16</v>
      </c>
      <c r="AR157" s="2">
        <v>43967.4969212963</v>
      </c>
      <c r="AS157" s="1">
        <v>1</v>
      </c>
      <c r="AT157" s="1">
        <v>0</v>
      </c>
      <c r="AU157" s="1">
        <v>100</v>
      </c>
      <c r="AV157" s="1">
        <v>20</v>
      </c>
      <c r="AW157" s="2">
        <v>43980.9856944444</v>
      </c>
      <c r="AX157" s="1">
        <v>0</v>
      </c>
      <c r="AY157" s="1">
        <v>0</v>
      </c>
      <c r="AZ157" s="1">
        <v>93.3333</v>
      </c>
      <c r="BA157" s="1">
        <v>14</v>
      </c>
      <c r="BB157" s="2">
        <v>43990.7281018519</v>
      </c>
      <c r="BC157" s="1">
        <v>0</v>
      </c>
      <c r="BD157" s="1">
        <v>0</v>
      </c>
      <c r="BE157" s="1">
        <v>100</v>
      </c>
      <c r="BF157" s="1">
        <v>15</v>
      </c>
      <c r="BG157" s="2">
        <v>43995.5661226852</v>
      </c>
      <c r="BH157" s="1">
        <v>0</v>
      </c>
      <c r="BI157" s="1">
        <v>0</v>
      </c>
      <c r="BJ157" s="1">
        <v>86.6667</v>
      </c>
      <c r="BK157" s="1">
        <v>13</v>
      </c>
      <c r="BL157" s="1">
        <v>7</v>
      </c>
      <c r="BM157" s="1">
        <v>1092.6047</v>
      </c>
      <c r="BN157" s="1">
        <v>0</v>
      </c>
    </row>
    <row r="158" spans="1:66">
      <c r="A158" s="1">
        <v>18373165</v>
      </c>
      <c r="B158" s="1" t="s">
        <v>217</v>
      </c>
      <c r="C158" s="1" t="s">
        <v>393</v>
      </c>
      <c r="D158" s="2">
        <v>43888.5062268519</v>
      </c>
      <c r="E158" s="1">
        <v>4</v>
      </c>
      <c r="F158" s="1">
        <v>1</v>
      </c>
      <c r="G158" s="1">
        <v>100</v>
      </c>
      <c r="H158" s="1">
        <v>10</v>
      </c>
      <c r="I158" s="2">
        <v>43895.5286458333</v>
      </c>
      <c r="J158" s="1">
        <v>12</v>
      </c>
      <c r="K158" s="1">
        <v>11</v>
      </c>
      <c r="L158" s="1">
        <v>63.766</v>
      </c>
      <c r="M158" s="1">
        <v>13</v>
      </c>
      <c r="N158" s="2">
        <v>43902.8488425926</v>
      </c>
      <c r="O158" s="1"/>
      <c r="P158" s="1"/>
      <c r="Q158" s="1">
        <v>30</v>
      </c>
      <c r="R158" s="1">
        <v>6</v>
      </c>
      <c r="S158" s="2">
        <v>43917.6204513889</v>
      </c>
      <c r="T158" s="1">
        <v>0</v>
      </c>
      <c r="U158" s="1">
        <v>0</v>
      </c>
      <c r="V158" s="1">
        <v>96.3381</v>
      </c>
      <c r="W158" s="1">
        <v>10</v>
      </c>
      <c r="X158" s="2">
        <v>43924.3982291667</v>
      </c>
      <c r="Y158" s="1">
        <v>2</v>
      </c>
      <c r="Z158" s="1">
        <v>0</v>
      </c>
      <c r="AA158" s="1">
        <v>98.1391</v>
      </c>
      <c r="AB158" s="1">
        <v>20</v>
      </c>
      <c r="AC158" s="2">
        <v>43931.6481944444</v>
      </c>
      <c r="AD158" s="1">
        <v>0</v>
      </c>
      <c r="AE158" s="1">
        <v>0</v>
      </c>
      <c r="AF158" s="1">
        <v>99.7161</v>
      </c>
      <c r="AG158" s="1">
        <v>20</v>
      </c>
      <c r="AH158" s="2">
        <v>43944.6703125</v>
      </c>
      <c r="AI158" s="1"/>
      <c r="AJ158" s="1"/>
      <c r="AK158" s="1">
        <v>5</v>
      </c>
      <c r="AL158" s="1">
        <v>1</v>
      </c>
      <c r="AM158" s="2">
        <v>43951.7420601852</v>
      </c>
      <c r="AN158" s="1"/>
      <c r="AO158" s="1"/>
      <c r="AP158" s="1">
        <v>5</v>
      </c>
      <c r="AQ158" s="1">
        <v>1</v>
      </c>
      <c r="AR158" s="2">
        <v>43967.8014583333</v>
      </c>
      <c r="AS158" s="1">
        <v>0</v>
      </c>
      <c r="AT158" s="1">
        <v>2</v>
      </c>
      <c r="AU158" s="1">
        <v>85</v>
      </c>
      <c r="AV158" s="1">
        <v>17</v>
      </c>
      <c r="AW158" s="2">
        <v>43981.4557986111</v>
      </c>
      <c r="AX158" s="1">
        <v>0</v>
      </c>
      <c r="AY158" s="1">
        <v>0</v>
      </c>
      <c r="AZ158" s="1">
        <v>93.3333</v>
      </c>
      <c r="BA158" s="1">
        <v>14</v>
      </c>
      <c r="BB158" s="2">
        <v>43990.8562615741</v>
      </c>
      <c r="BC158" s="1">
        <v>0</v>
      </c>
      <c r="BD158" s="1">
        <v>0</v>
      </c>
      <c r="BE158" s="1">
        <v>100</v>
      </c>
      <c r="BF158" s="1">
        <v>15</v>
      </c>
      <c r="BG158" s="2">
        <v>43995.451099537</v>
      </c>
      <c r="BH158" s="1">
        <v>0</v>
      </c>
      <c r="BI158" s="1">
        <v>0</v>
      </c>
      <c r="BJ158" s="1">
        <v>80</v>
      </c>
      <c r="BK158" s="1">
        <v>12</v>
      </c>
      <c r="BL158" s="1">
        <v>5</v>
      </c>
      <c r="BM158" s="1">
        <v>856.2926</v>
      </c>
      <c r="BN158" s="1">
        <v>0</v>
      </c>
    </row>
    <row r="159" spans="1:66">
      <c r="A159" s="1">
        <v>18373171</v>
      </c>
      <c r="B159" s="1" t="s">
        <v>108</v>
      </c>
      <c r="C159" s="1" t="s">
        <v>398</v>
      </c>
      <c r="D159" s="2">
        <v>43888.5292708333</v>
      </c>
      <c r="E159" s="1">
        <v>3</v>
      </c>
      <c r="F159" s="1">
        <v>10</v>
      </c>
      <c r="G159" s="1">
        <v>59.6591</v>
      </c>
      <c r="H159" s="1">
        <v>6</v>
      </c>
      <c r="I159" s="2">
        <v>43895.8504513889</v>
      </c>
      <c r="J159" s="1">
        <v>0</v>
      </c>
      <c r="K159" s="1">
        <v>2</v>
      </c>
      <c r="L159" s="1">
        <v>93.8522</v>
      </c>
      <c r="M159" s="1">
        <v>20</v>
      </c>
      <c r="N159" s="2">
        <v>43903.6795601852</v>
      </c>
      <c r="O159" s="1">
        <v>22</v>
      </c>
      <c r="P159" s="1">
        <v>1</v>
      </c>
      <c r="Q159" s="1">
        <v>96.2957</v>
      </c>
      <c r="R159" s="1">
        <v>20</v>
      </c>
      <c r="S159" s="2">
        <v>43916.5824884259</v>
      </c>
      <c r="T159" s="1">
        <v>1</v>
      </c>
      <c r="U159" s="1">
        <v>0</v>
      </c>
      <c r="V159" s="1">
        <v>98.604</v>
      </c>
      <c r="W159" s="1">
        <v>10</v>
      </c>
      <c r="X159" s="2">
        <v>43923.5013425926</v>
      </c>
      <c r="Y159" s="1">
        <v>0</v>
      </c>
      <c r="Z159" s="1">
        <v>0</v>
      </c>
      <c r="AA159" s="1">
        <v>99.8787</v>
      </c>
      <c r="AB159" s="1">
        <v>20</v>
      </c>
      <c r="AC159" s="2">
        <v>43931.0238773148</v>
      </c>
      <c r="AD159" s="1">
        <v>0</v>
      </c>
      <c r="AE159" s="1">
        <v>0</v>
      </c>
      <c r="AF159" s="1">
        <v>99.8225</v>
      </c>
      <c r="AG159" s="1">
        <v>20</v>
      </c>
      <c r="AH159" s="2">
        <v>43944.58625</v>
      </c>
      <c r="AI159" s="1">
        <v>0</v>
      </c>
      <c r="AJ159" s="1">
        <v>0</v>
      </c>
      <c r="AK159" s="1">
        <v>100</v>
      </c>
      <c r="AL159" s="1">
        <v>20</v>
      </c>
      <c r="AM159" s="2">
        <v>43952.4817824074</v>
      </c>
      <c r="AN159" s="1">
        <v>11</v>
      </c>
      <c r="AO159" s="1">
        <v>0</v>
      </c>
      <c r="AP159" s="1">
        <v>95</v>
      </c>
      <c r="AQ159" s="1">
        <v>19</v>
      </c>
      <c r="AR159" s="2">
        <v>43967.5105208333</v>
      </c>
      <c r="AS159" s="1">
        <v>6</v>
      </c>
      <c r="AT159" s="1">
        <v>0</v>
      </c>
      <c r="AU159" s="1">
        <v>85</v>
      </c>
      <c r="AV159" s="1">
        <v>17</v>
      </c>
      <c r="AW159" s="2">
        <v>43981.7040625</v>
      </c>
      <c r="AX159" s="1">
        <v>0</v>
      </c>
      <c r="AY159" s="1">
        <v>0</v>
      </c>
      <c r="AZ159" s="1">
        <v>80</v>
      </c>
      <c r="BA159" s="1">
        <v>12</v>
      </c>
      <c r="BB159" s="2">
        <v>43990.6836342593</v>
      </c>
      <c r="BC159" s="1">
        <v>0</v>
      </c>
      <c r="BD159" s="1">
        <v>0</v>
      </c>
      <c r="BE159" s="1">
        <v>100</v>
      </c>
      <c r="BF159" s="1">
        <v>15</v>
      </c>
      <c r="BG159" s="2">
        <v>43994.9351273148</v>
      </c>
      <c r="BH159" s="1">
        <v>0</v>
      </c>
      <c r="BI159" s="1">
        <v>0</v>
      </c>
      <c r="BJ159" s="1">
        <v>100</v>
      </c>
      <c r="BK159" s="1">
        <v>15</v>
      </c>
      <c r="BL159" s="1">
        <v>8</v>
      </c>
      <c r="BM159" s="1">
        <v>1108.1122</v>
      </c>
      <c r="BN159" s="1">
        <v>0</v>
      </c>
    </row>
    <row r="160" spans="1:66">
      <c r="A160" s="1">
        <v>18373172</v>
      </c>
      <c r="B160" s="1" t="s">
        <v>79</v>
      </c>
      <c r="C160" s="1" t="s">
        <v>392</v>
      </c>
      <c r="D160" s="2">
        <v>43888.5287152778</v>
      </c>
      <c r="E160" s="1">
        <v>2</v>
      </c>
      <c r="F160" s="1">
        <v>0</v>
      </c>
      <c r="G160" s="1">
        <v>99.9841</v>
      </c>
      <c r="H160" s="1">
        <v>10</v>
      </c>
      <c r="I160" s="2">
        <v>43895.592650463</v>
      </c>
      <c r="J160" s="1">
        <v>0</v>
      </c>
      <c r="K160" s="1">
        <v>1</v>
      </c>
      <c r="L160" s="1">
        <v>93.9533</v>
      </c>
      <c r="M160" s="1">
        <v>20</v>
      </c>
      <c r="N160" s="2">
        <v>43902.9719097222</v>
      </c>
      <c r="O160" s="1">
        <v>1</v>
      </c>
      <c r="P160" s="1">
        <v>4</v>
      </c>
      <c r="Q160" s="1">
        <v>80</v>
      </c>
      <c r="R160" s="1">
        <v>16</v>
      </c>
      <c r="S160" s="2">
        <v>43916.9227546296</v>
      </c>
      <c r="T160" s="1">
        <v>0</v>
      </c>
      <c r="U160" s="1">
        <v>0</v>
      </c>
      <c r="V160" s="1">
        <v>82.9728</v>
      </c>
      <c r="W160" s="1">
        <v>9</v>
      </c>
      <c r="X160" s="2">
        <v>43923.5015277778</v>
      </c>
      <c r="Y160" s="1">
        <v>4</v>
      </c>
      <c r="Z160" s="1">
        <v>0</v>
      </c>
      <c r="AA160" s="1">
        <v>99.6705</v>
      </c>
      <c r="AB160" s="1">
        <v>20</v>
      </c>
      <c r="AC160" s="2">
        <v>43931.084212963</v>
      </c>
      <c r="AD160" s="1">
        <v>3</v>
      </c>
      <c r="AE160" s="1">
        <v>0</v>
      </c>
      <c r="AF160" s="1">
        <v>99.7957</v>
      </c>
      <c r="AG160" s="1">
        <v>20</v>
      </c>
      <c r="AH160" s="2">
        <v>43944.5878356481</v>
      </c>
      <c r="AI160" s="1">
        <v>0</v>
      </c>
      <c r="AJ160" s="1">
        <v>0</v>
      </c>
      <c r="AK160" s="1">
        <v>100</v>
      </c>
      <c r="AL160" s="1">
        <v>20</v>
      </c>
      <c r="AM160" s="2">
        <v>43951.5042013889</v>
      </c>
      <c r="AN160" s="1">
        <v>2</v>
      </c>
      <c r="AO160" s="1">
        <v>1</v>
      </c>
      <c r="AP160" s="1">
        <v>80</v>
      </c>
      <c r="AQ160" s="1">
        <v>16</v>
      </c>
      <c r="AR160" s="2">
        <v>43965.5352314815</v>
      </c>
      <c r="AS160" s="1">
        <v>5</v>
      </c>
      <c r="AT160" s="1">
        <v>2</v>
      </c>
      <c r="AU160" s="1">
        <v>75</v>
      </c>
      <c r="AV160" s="1">
        <v>15</v>
      </c>
      <c r="AW160" s="2">
        <v>43979.7597222222</v>
      </c>
      <c r="AX160" s="1">
        <v>0</v>
      </c>
      <c r="AY160" s="1">
        <v>0</v>
      </c>
      <c r="AZ160" s="1">
        <v>93.3333</v>
      </c>
      <c r="BA160" s="1">
        <v>14</v>
      </c>
      <c r="BB160" s="2">
        <v>43986.7273148148</v>
      </c>
      <c r="BC160" s="1">
        <v>0</v>
      </c>
      <c r="BD160" s="1">
        <v>0</v>
      </c>
      <c r="BE160" s="1">
        <v>100</v>
      </c>
      <c r="BF160" s="1">
        <v>15</v>
      </c>
      <c r="BG160" s="2">
        <v>43993.5329166667</v>
      </c>
      <c r="BH160" s="1">
        <v>0</v>
      </c>
      <c r="BI160" s="1">
        <v>0</v>
      </c>
      <c r="BJ160" s="1">
        <v>100</v>
      </c>
      <c r="BK160" s="1">
        <v>15</v>
      </c>
      <c r="BL160" s="1">
        <v>7</v>
      </c>
      <c r="BM160" s="1">
        <v>1104.70969999999</v>
      </c>
      <c r="BN160" s="1">
        <v>0</v>
      </c>
    </row>
    <row r="161" spans="1:66">
      <c r="A161" s="1">
        <v>18373173</v>
      </c>
      <c r="B161" s="1" t="s">
        <v>48</v>
      </c>
      <c r="C161" s="1" t="s">
        <v>393</v>
      </c>
      <c r="D161" s="2">
        <v>43888.511724537</v>
      </c>
      <c r="E161" s="1">
        <v>0</v>
      </c>
      <c r="F161" s="1">
        <v>0</v>
      </c>
      <c r="G161" s="1">
        <v>100</v>
      </c>
      <c r="H161" s="1">
        <v>10</v>
      </c>
      <c r="I161" s="2">
        <v>43896.5758333333</v>
      </c>
      <c r="J161" s="1">
        <v>0</v>
      </c>
      <c r="K161" s="1">
        <v>0</v>
      </c>
      <c r="L161" s="1">
        <v>94.8011</v>
      </c>
      <c r="M161" s="1">
        <v>20</v>
      </c>
      <c r="N161" s="2">
        <v>43902.508900463</v>
      </c>
      <c r="O161" s="1">
        <v>0</v>
      </c>
      <c r="P161" s="1">
        <v>1</v>
      </c>
      <c r="Q161" s="1">
        <v>100</v>
      </c>
      <c r="R161" s="1">
        <v>20</v>
      </c>
      <c r="S161" s="2">
        <v>43916.6293287037</v>
      </c>
      <c r="T161" s="1">
        <v>0</v>
      </c>
      <c r="U161" s="1">
        <v>0</v>
      </c>
      <c r="V161" s="1">
        <v>98.0429999999999</v>
      </c>
      <c r="W161" s="1">
        <v>10</v>
      </c>
      <c r="X161" s="2">
        <v>43923.8604976852</v>
      </c>
      <c r="Y161" s="1">
        <v>0</v>
      </c>
      <c r="Z161" s="1">
        <v>0</v>
      </c>
      <c r="AA161" s="1">
        <v>95.3595</v>
      </c>
      <c r="AB161" s="1">
        <v>20</v>
      </c>
      <c r="AC161" s="2">
        <v>43932.0130671296</v>
      </c>
      <c r="AD161" s="1">
        <v>1</v>
      </c>
      <c r="AE161" s="1">
        <v>0</v>
      </c>
      <c r="AF161" s="1">
        <v>99.8212</v>
      </c>
      <c r="AG161" s="1">
        <v>20</v>
      </c>
      <c r="AH161" s="2">
        <v>43944.5860648148</v>
      </c>
      <c r="AI161" s="1">
        <v>0</v>
      </c>
      <c r="AJ161" s="1">
        <v>3</v>
      </c>
      <c r="AK161" s="1">
        <v>85</v>
      </c>
      <c r="AL161" s="1">
        <v>17</v>
      </c>
      <c r="AM161" s="2">
        <v>43951.5581018518</v>
      </c>
      <c r="AN161" s="1">
        <v>0</v>
      </c>
      <c r="AO161" s="1">
        <v>0</v>
      </c>
      <c r="AP161" s="1">
        <v>100</v>
      </c>
      <c r="AQ161" s="1">
        <v>20</v>
      </c>
      <c r="AR161" s="2">
        <v>43966.5189351852</v>
      </c>
      <c r="AS161" s="1">
        <v>0</v>
      </c>
      <c r="AT161" s="1">
        <v>0</v>
      </c>
      <c r="AU161" s="1">
        <v>100</v>
      </c>
      <c r="AV161" s="1">
        <v>20</v>
      </c>
      <c r="AW161" s="2">
        <v>43979.9199884259</v>
      </c>
      <c r="AX161" s="1">
        <v>0</v>
      </c>
      <c r="AY161" s="1">
        <v>0</v>
      </c>
      <c r="AZ161" s="1">
        <v>93.3333</v>
      </c>
      <c r="BA161" s="1">
        <v>14</v>
      </c>
      <c r="BB161" s="2">
        <v>43989.7105671296</v>
      </c>
      <c r="BC161" s="1">
        <v>0</v>
      </c>
      <c r="BD161" s="1">
        <v>0</v>
      </c>
      <c r="BE161" s="1">
        <v>100</v>
      </c>
      <c r="BF161" s="1">
        <v>15</v>
      </c>
      <c r="BG161" s="2">
        <v>43994.0383912037</v>
      </c>
      <c r="BH161" s="1">
        <v>0</v>
      </c>
      <c r="BI161" s="1">
        <v>0</v>
      </c>
      <c r="BJ161" s="1">
        <v>100</v>
      </c>
      <c r="BK161" s="1">
        <v>15</v>
      </c>
      <c r="BL161" s="1">
        <v>10</v>
      </c>
      <c r="BM161" s="1">
        <v>1166.3581</v>
      </c>
      <c r="BN161" s="1">
        <v>0</v>
      </c>
    </row>
    <row r="162" spans="1:66">
      <c r="A162" s="1">
        <v>18373176</v>
      </c>
      <c r="B162" s="1" t="s">
        <v>207</v>
      </c>
      <c r="C162" s="1" t="s">
        <v>393</v>
      </c>
      <c r="D162" s="2">
        <v>43888.6870833333</v>
      </c>
      <c r="E162" s="1">
        <v>17</v>
      </c>
      <c r="F162" s="1">
        <v>0</v>
      </c>
      <c r="G162" s="1">
        <v>100</v>
      </c>
      <c r="H162" s="1">
        <v>10</v>
      </c>
      <c r="I162" s="2">
        <v>43895.721087963</v>
      </c>
      <c r="J162" s="1">
        <v>0</v>
      </c>
      <c r="K162" s="1">
        <v>1</v>
      </c>
      <c r="L162" s="1">
        <v>94.5193</v>
      </c>
      <c r="M162" s="1">
        <v>20</v>
      </c>
      <c r="N162" s="1"/>
      <c r="O162" s="1"/>
      <c r="P162" s="1"/>
      <c r="Q162" s="1">
        <v>57.855</v>
      </c>
      <c r="R162" s="1">
        <v>12</v>
      </c>
      <c r="S162" s="2">
        <v>43916.8491319444</v>
      </c>
      <c r="T162" s="1">
        <v>7</v>
      </c>
      <c r="U162" s="1">
        <v>0</v>
      </c>
      <c r="V162" s="1">
        <v>93.595</v>
      </c>
      <c r="W162" s="1">
        <v>10</v>
      </c>
      <c r="X162" s="2">
        <v>43923.5355902778</v>
      </c>
      <c r="Y162" s="1">
        <v>0</v>
      </c>
      <c r="Z162" s="1">
        <v>2</v>
      </c>
      <c r="AA162" s="1">
        <v>97.91</v>
      </c>
      <c r="AB162" s="1">
        <v>20</v>
      </c>
      <c r="AC162" s="2">
        <v>43930.6615277778</v>
      </c>
      <c r="AD162" s="1">
        <v>1</v>
      </c>
      <c r="AE162" s="1">
        <v>0</v>
      </c>
      <c r="AF162" s="1">
        <v>99.0416</v>
      </c>
      <c r="AG162" s="1">
        <v>20</v>
      </c>
      <c r="AH162" s="2">
        <v>43944.6366666667</v>
      </c>
      <c r="AI162" s="1">
        <v>0</v>
      </c>
      <c r="AJ162" s="1">
        <v>0</v>
      </c>
      <c r="AK162" s="1">
        <v>100</v>
      </c>
      <c r="AL162" s="1">
        <v>20</v>
      </c>
      <c r="AM162" s="2">
        <v>43951.5002083333</v>
      </c>
      <c r="AN162" s="1">
        <v>4</v>
      </c>
      <c r="AO162" s="1">
        <v>0</v>
      </c>
      <c r="AP162" s="1">
        <v>95</v>
      </c>
      <c r="AQ162" s="1">
        <v>19</v>
      </c>
      <c r="AR162" s="2">
        <v>43966.6051967593</v>
      </c>
      <c r="AS162" s="1"/>
      <c r="AT162" s="1"/>
      <c r="AU162" s="1">
        <v>10</v>
      </c>
      <c r="AV162" s="1">
        <v>2</v>
      </c>
      <c r="AW162" s="2">
        <v>43980.6474884259</v>
      </c>
      <c r="AX162" s="1">
        <v>0</v>
      </c>
      <c r="AY162" s="1">
        <v>0</v>
      </c>
      <c r="AZ162" s="1">
        <v>26.6667</v>
      </c>
      <c r="BA162" s="1">
        <v>4</v>
      </c>
      <c r="BB162" s="2">
        <v>43988.6832407407</v>
      </c>
      <c r="BC162" s="1">
        <v>0</v>
      </c>
      <c r="BD162" s="1">
        <v>0</v>
      </c>
      <c r="BE162" s="1">
        <v>100</v>
      </c>
      <c r="BF162" s="1">
        <v>15</v>
      </c>
      <c r="BG162" s="2">
        <v>43994.9613888889</v>
      </c>
      <c r="BH162" s="1">
        <v>0</v>
      </c>
      <c r="BI162" s="1">
        <v>0</v>
      </c>
      <c r="BJ162" s="1">
        <v>100</v>
      </c>
      <c r="BK162" s="1">
        <v>15</v>
      </c>
      <c r="BL162" s="1">
        <v>8</v>
      </c>
      <c r="BM162" s="1">
        <v>916.732599999999</v>
      </c>
      <c r="BN162" s="1">
        <v>1</v>
      </c>
    </row>
    <row r="163" spans="1:66">
      <c r="A163" s="1">
        <v>18373181</v>
      </c>
      <c r="B163" s="1" t="s">
        <v>68</v>
      </c>
      <c r="C163" s="1" t="s">
        <v>400</v>
      </c>
      <c r="D163" s="2">
        <v>43888.5242708333</v>
      </c>
      <c r="E163" s="1">
        <v>0</v>
      </c>
      <c r="F163" s="1">
        <v>6</v>
      </c>
      <c r="G163" s="1">
        <v>100</v>
      </c>
      <c r="H163" s="1">
        <v>10</v>
      </c>
      <c r="I163" s="2">
        <v>43895.5082638889</v>
      </c>
      <c r="J163" s="1">
        <v>0</v>
      </c>
      <c r="K163" s="1">
        <v>18</v>
      </c>
      <c r="L163" s="1">
        <v>95.0717</v>
      </c>
      <c r="M163" s="1">
        <v>20</v>
      </c>
      <c r="N163" s="2">
        <v>43902.5293518519</v>
      </c>
      <c r="O163" s="1">
        <v>0</v>
      </c>
      <c r="P163" s="1">
        <v>8</v>
      </c>
      <c r="Q163" s="1">
        <v>96.8466</v>
      </c>
      <c r="R163" s="1">
        <v>20</v>
      </c>
      <c r="S163" s="2">
        <v>43916.5051736111</v>
      </c>
      <c r="T163" s="1">
        <v>0</v>
      </c>
      <c r="U163" s="1">
        <v>2</v>
      </c>
      <c r="V163" s="1">
        <v>93.819</v>
      </c>
      <c r="W163" s="1">
        <v>10</v>
      </c>
      <c r="X163" s="2">
        <v>43923.5730324074</v>
      </c>
      <c r="Y163" s="1">
        <v>0</v>
      </c>
      <c r="Z163" s="1">
        <v>2</v>
      </c>
      <c r="AA163" s="1">
        <v>98.3882</v>
      </c>
      <c r="AB163" s="1">
        <v>20</v>
      </c>
      <c r="AC163" s="2">
        <v>43930.5505787037</v>
      </c>
      <c r="AD163" s="1">
        <v>0</v>
      </c>
      <c r="AE163" s="1">
        <v>4</v>
      </c>
      <c r="AF163" s="1">
        <v>99.5775</v>
      </c>
      <c r="AG163" s="1">
        <v>20</v>
      </c>
      <c r="AH163" s="2">
        <v>43944.5881944444</v>
      </c>
      <c r="AI163" s="1">
        <v>0</v>
      </c>
      <c r="AJ163" s="1">
        <v>0</v>
      </c>
      <c r="AK163" s="1">
        <v>100</v>
      </c>
      <c r="AL163" s="1">
        <v>20</v>
      </c>
      <c r="AM163" s="2">
        <v>43951.5294791667</v>
      </c>
      <c r="AN163" s="1">
        <v>0</v>
      </c>
      <c r="AO163" s="1">
        <v>7</v>
      </c>
      <c r="AP163" s="1">
        <v>100</v>
      </c>
      <c r="AQ163" s="1">
        <v>20</v>
      </c>
      <c r="AR163" s="2">
        <v>43965.5328819444</v>
      </c>
      <c r="AS163" s="1">
        <v>0</v>
      </c>
      <c r="AT163" s="1">
        <v>1</v>
      </c>
      <c r="AU163" s="1">
        <v>100</v>
      </c>
      <c r="AV163" s="1">
        <v>20</v>
      </c>
      <c r="AW163" s="2">
        <v>43979.5230902778</v>
      </c>
      <c r="AX163" s="1">
        <v>0</v>
      </c>
      <c r="AY163" s="1">
        <v>0</v>
      </c>
      <c r="AZ163" s="1">
        <v>100</v>
      </c>
      <c r="BA163" s="1">
        <v>15</v>
      </c>
      <c r="BB163" s="2">
        <v>43986.7467592593</v>
      </c>
      <c r="BC163" s="1">
        <v>0</v>
      </c>
      <c r="BD163" s="1">
        <v>0</v>
      </c>
      <c r="BE163" s="1">
        <v>100</v>
      </c>
      <c r="BF163" s="1">
        <v>15</v>
      </c>
      <c r="BG163" s="2">
        <v>43993.5269560185</v>
      </c>
      <c r="BH163" s="1">
        <v>0</v>
      </c>
      <c r="BI163" s="1">
        <v>0</v>
      </c>
      <c r="BJ163" s="1">
        <v>100</v>
      </c>
      <c r="BK163" s="1">
        <v>15</v>
      </c>
      <c r="BL163" s="1">
        <v>12</v>
      </c>
      <c r="BM163" s="1">
        <v>1183.703</v>
      </c>
      <c r="BN163" s="1">
        <v>0</v>
      </c>
    </row>
    <row r="164" spans="1:66">
      <c r="A164" s="1">
        <v>18373184</v>
      </c>
      <c r="B164" s="1" t="s">
        <v>49</v>
      </c>
      <c r="C164" s="1" t="s">
        <v>400</v>
      </c>
      <c r="D164" s="2">
        <v>43888.5144675926</v>
      </c>
      <c r="E164" s="1">
        <v>0</v>
      </c>
      <c r="F164" s="1">
        <v>0</v>
      </c>
      <c r="G164" s="1">
        <v>100</v>
      </c>
      <c r="H164" s="1">
        <v>10</v>
      </c>
      <c r="I164" s="2">
        <v>43896.9876157407</v>
      </c>
      <c r="J164" s="1">
        <v>1</v>
      </c>
      <c r="K164" s="1">
        <v>2</v>
      </c>
      <c r="L164" s="1">
        <v>87.2372</v>
      </c>
      <c r="M164" s="1">
        <v>18</v>
      </c>
      <c r="N164" s="2">
        <v>43903.7125462963</v>
      </c>
      <c r="O164" s="1">
        <v>15</v>
      </c>
      <c r="P164" s="1">
        <v>3</v>
      </c>
      <c r="Q164" s="1">
        <v>97.2769</v>
      </c>
      <c r="R164" s="1">
        <v>20</v>
      </c>
      <c r="S164" s="2">
        <v>43918.0359953704</v>
      </c>
      <c r="T164" s="1">
        <v>0</v>
      </c>
      <c r="U164" s="1">
        <v>0</v>
      </c>
      <c r="V164" s="1">
        <v>90.3358</v>
      </c>
      <c r="W164" s="1">
        <v>10</v>
      </c>
      <c r="X164" s="2">
        <v>43923.979212963</v>
      </c>
      <c r="Y164" s="1">
        <v>0</v>
      </c>
      <c r="Z164" s="1">
        <v>0</v>
      </c>
      <c r="AA164" s="1">
        <v>99.0204</v>
      </c>
      <c r="AB164" s="1">
        <v>20</v>
      </c>
      <c r="AC164" s="2">
        <v>43932.0181134259</v>
      </c>
      <c r="AD164" s="1">
        <v>0</v>
      </c>
      <c r="AE164" s="1">
        <v>0</v>
      </c>
      <c r="AF164" s="1">
        <v>97.7362</v>
      </c>
      <c r="AG164" s="1">
        <v>20</v>
      </c>
      <c r="AH164" s="2">
        <v>43944.9188310185</v>
      </c>
      <c r="AI164" s="1">
        <v>0</v>
      </c>
      <c r="AJ164" s="1">
        <v>0</v>
      </c>
      <c r="AK164" s="1">
        <v>100</v>
      </c>
      <c r="AL164" s="1">
        <v>20</v>
      </c>
      <c r="AM164" s="2">
        <v>43951.8817824074</v>
      </c>
      <c r="AN164" s="1">
        <v>0</v>
      </c>
      <c r="AO164" s="1">
        <v>3</v>
      </c>
      <c r="AP164" s="1">
        <v>100</v>
      </c>
      <c r="AQ164" s="1">
        <v>20</v>
      </c>
      <c r="AR164" s="2">
        <v>43967.0821875</v>
      </c>
      <c r="AS164" s="1">
        <v>0</v>
      </c>
      <c r="AT164" s="1">
        <v>1</v>
      </c>
      <c r="AU164" s="1">
        <v>100</v>
      </c>
      <c r="AV164" s="1">
        <v>20</v>
      </c>
      <c r="AW164" s="2">
        <v>43981.5763657407</v>
      </c>
      <c r="AX164" s="1">
        <v>0</v>
      </c>
      <c r="AY164" s="1">
        <v>0</v>
      </c>
      <c r="AZ164" s="1">
        <v>86.6667</v>
      </c>
      <c r="BA164" s="1">
        <v>13</v>
      </c>
      <c r="BB164" s="2">
        <v>43988.4397800926</v>
      </c>
      <c r="BC164" s="1">
        <v>0</v>
      </c>
      <c r="BD164" s="1">
        <v>0</v>
      </c>
      <c r="BE164" s="1">
        <v>100</v>
      </c>
      <c r="BF164" s="1">
        <v>15</v>
      </c>
      <c r="BG164" s="2">
        <v>43994.9636805556</v>
      </c>
      <c r="BH164" s="1">
        <v>0</v>
      </c>
      <c r="BI164" s="1">
        <v>0</v>
      </c>
      <c r="BJ164" s="1">
        <v>100</v>
      </c>
      <c r="BK164" s="1">
        <v>15</v>
      </c>
      <c r="BL164" s="1">
        <v>10</v>
      </c>
      <c r="BM164" s="1">
        <v>1158.2732</v>
      </c>
      <c r="BN164" s="1">
        <v>0</v>
      </c>
    </row>
    <row r="165" spans="1:66">
      <c r="A165" s="1">
        <v>18373187</v>
      </c>
      <c r="B165" s="1" t="s">
        <v>133</v>
      </c>
      <c r="C165" s="1" t="s">
        <v>400</v>
      </c>
      <c r="D165" s="2">
        <v>43888.7476736111</v>
      </c>
      <c r="E165" s="1">
        <v>0</v>
      </c>
      <c r="F165" s="1">
        <v>3</v>
      </c>
      <c r="G165" s="1">
        <v>100</v>
      </c>
      <c r="H165" s="1">
        <v>10</v>
      </c>
      <c r="I165" s="2">
        <v>43895.8284490741</v>
      </c>
      <c r="J165" s="1">
        <v>0</v>
      </c>
      <c r="K165" s="1">
        <v>2</v>
      </c>
      <c r="L165" s="1">
        <v>94.2427</v>
      </c>
      <c r="M165" s="1">
        <v>20</v>
      </c>
      <c r="N165" s="2">
        <v>43904.4478125</v>
      </c>
      <c r="O165" s="1">
        <v>13</v>
      </c>
      <c r="P165" s="1">
        <v>9</v>
      </c>
      <c r="Q165" s="1">
        <v>60</v>
      </c>
      <c r="R165" s="1">
        <v>12</v>
      </c>
      <c r="S165" s="2">
        <v>43917.4469212963</v>
      </c>
      <c r="T165" s="1">
        <v>0</v>
      </c>
      <c r="U165" s="1">
        <v>0</v>
      </c>
      <c r="V165" s="1">
        <v>97.6936</v>
      </c>
      <c r="W165" s="1">
        <v>10</v>
      </c>
      <c r="X165" s="2">
        <v>43923.9498032407</v>
      </c>
      <c r="Y165" s="1">
        <v>1</v>
      </c>
      <c r="Z165" s="1">
        <v>0</v>
      </c>
      <c r="AA165" s="1">
        <v>99.2043</v>
      </c>
      <c r="AB165" s="1">
        <v>20</v>
      </c>
      <c r="AC165" s="2">
        <v>43931.8963310185</v>
      </c>
      <c r="AD165" s="1">
        <v>1</v>
      </c>
      <c r="AE165" s="1">
        <v>0</v>
      </c>
      <c r="AF165" s="1">
        <v>34.7147</v>
      </c>
      <c r="AG165" s="1">
        <v>7</v>
      </c>
      <c r="AH165" s="2">
        <v>43944.9395601852</v>
      </c>
      <c r="AI165" s="1">
        <v>0</v>
      </c>
      <c r="AJ165" s="1">
        <v>0</v>
      </c>
      <c r="AK165" s="1">
        <v>100</v>
      </c>
      <c r="AL165" s="1">
        <v>20</v>
      </c>
      <c r="AM165" s="2">
        <v>43952.6154282407</v>
      </c>
      <c r="AN165" s="1"/>
      <c r="AO165" s="1"/>
      <c r="AP165" s="1">
        <v>0</v>
      </c>
      <c r="AQ165" s="1">
        <v>0</v>
      </c>
      <c r="AR165" s="2">
        <v>43966.8070023148</v>
      </c>
      <c r="AS165" s="1">
        <v>0</v>
      </c>
      <c r="AT165" s="1">
        <v>0</v>
      </c>
      <c r="AU165" s="1">
        <v>100</v>
      </c>
      <c r="AV165" s="1">
        <v>20</v>
      </c>
      <c r="AW165" s="2">
        <v>43980.4692361111</v>
      </c>
      <c r="AX165" s="1">
        <v>0</v>
      </c>
      <c r="AY165" s="1">
        <v>0</v>
      </c>
      <c r="AZ165" s="1">
        <v>93.3333</v>
      </c>
      <c r="BA165" s="1">
        <v>14</v>
      </c>
      <c r="BB165" s="2">
        <v>43988.6207407407</v>
      </c>
      <c r="BC165" s="1">
        <v>0</v>
      </c>
      <c r="BD165" s="1">
        <v>0</v>
      </c>
      <c r="BE165" s="1">
        <v>100</v>
      </c>
      <c r="BF165" s="1">
        <v>15</v>
      </c>
      <c r="BG165" s="2">
        <v>43995.0020833333</v>
      </c>
      <c r="BH165" s="1">
        <v>0</v>
      </c>
      <c r="BI165" s="1">
        <v>0</v>
      </c>
      <c r="BJ165" s="1">
        <v>100</v>
      </c>
      <c r="BK165" s="1">
        <v>15</v>
      </c>
      <c r="BL165" s="1">
        <v>8</v>
      </c>
      <c r="BM165" s="1">
        <v>979.1886</v>
      </c>
      <c r="BN165" s="1">
        <v>0</v>
      </c>
    </row>
    <row r="166" spans="1:66">
      <c r="A166" s="1">
        <v>18373189</v>
      </c>
      <c r="B166" s="1" t="s">
        <v>300</v>
      </c>
      <c r="C166" s="1" t="s">
        <v>393</v>
      </c>
      <c r="D166" s="2">
        <v>43890.8719328704</v>
      </c>
      <c r="E166" s="1">
        <v>8</v>
      </c>
      <c r="F166" s="1">
        <v>0</v>
      </c>
      <c r="G166" s="1">
        <v>87.2162</v>
      </c>
      <c r="H166" s="1">
        <v>9</v>
      </c>
      <c r="I166" s="1"/>
      <c r="J166" s="1"/>
      <c r="K166" s="1"/>
      <c r="L166" s="1"/>
      <c r="M166" s="1">
        <v>0</v>
      </c>
      <c r="N166" s="1"/>
      <c r="O166" s="1"/>
      <c r="P166" s="1"/>
      <c r="Q166" s="1"/>
      <c r="R166" s="1">
        <v>0</v>
      </c>
      <c r="S166" s="1"/>
      <c r="T166" s="1"/>
      <c r="U166" s="1"/>
      <c r="V166" s="1"/>
      <c r="W166" s="1">
        <v>0</v>
      </c>
      <c r="X166" s="1"/>
      <c r="Y166" s="1"/>
      <c r="Z166" s="1"/>
      <c r="AA166" s="1"/>
      <c r="AB166" s="1">
        <v>0</v>
      </c>
      <c r="AC166" s="1"/>
      <c r="AD166" s="1"/>
      <c r="AE166" s="1"/>
      <c r="AF166" s="1"/>
      <c r="AG166" s="1">
        <v>0</v>
      </c>
      <c r="AH166" s="2">
        <v>43946.8465509259</v>
      </c>
      <c r="AI166" s="1"/>
      <c r="AJ166" s="1"/>
      <c r="AK166" s="1">
        <v>0</v>
      </c>
      <c r="AL166" s="1">
        <v>0</v>
      </c>
      <c r="AM166" s="2">
        <v>43953.612025463</v>
      </c>
      <c r="AN166" s="1"/>
      <c r="AO166" s="1"/>
      <c r="AP166" s="1">
        <v>0</v>
      </c>
      <c r="AQ166" s="1">
        <v>0</v>
      </c>
      <c r="AR166" s="1"/>
      <c r="AS166" s="1"/>
      <c r="AT166" s="1"/>
      <c r="AU166" s="1"/>
      <c r="AV166" s="1">
        <v>0</v>
      </c>
      <c r="AW166" s="1"/>
      <c r="AX166" s="1">
        <v>0</v>
      </c>
      <c r="AY166" s="1">
        <v>0</v>
      </c>
      <c r="AZ166" s="1"/>
      <c r="BA166" s="1">
        <v>0</v>
      </c>
      <c r="BB166" s="1"/>
      <c r="BC166" s="1">
        <v>0</v>
      </c>
      <c r="BD166" s="1">
        <v>0</v>
      </c>
      <c r="BE166" s="1"/>
      <c r="BF166" s="1">
        <v>0</v>
      </c>
      <c r="BG166" s="1"/>
      <c r="BH166" s="1">
        <v>0</v>
      </c>
      <c r="BI166" s="1">
        <v>0</v>
      </c>
      <c r="BJ166" s="1"/>
      <c r="BK166" s="1">
        <v>0</v>
      </c>
      <c r="BL166" s="1">
        <v>0</v>
      </c>
      <c r="BM166" s="1">
        <v>87.2162</v>
      </c>
      <c r="BN166" s="1">
        <v>9</v>
      </c>
    </row>
    <row r="167" spans="1:66">
      <c r="A167" s="1">
        <v>18373197</v>
      </c>
      <c r="B167" s="1" t="s">
        <v>103</v>
      </c>
      <c r="C167" s="1" t="s">
        <v>400</v>
      </c>
      <c r="D167" s="2">
        <v>43888.5234606481</v>
      </c>
      <c r="E167" s="1">
        <v>7</v>
      </c>
      <c r="F167" s="1">
        <v>3</v>
      </c>
      <c r="G167" s="1">
        <v>100</v>
      </c>
      <c r="H167" s="1">
        <v>10</v>
      </c>
      <c r="I167" s="2">
        <v>43896.4647106481</v>
      </c>
      <c r="J167" s="1">
        <v>0</v>
      </c>
      <c r="K167" s="1">
        <v>0</v>
      </c>
      <c r="L167" s="1">
        <v>94.3522</v>
      </c>
      <c r="M167" s="1">
        <v>20</v>
      </c>
      <c r="N167" s="2">
        <v>43903.139375</v>
      </c>
      <c r="O167" s="1">
        <v>0</v>
      </c>
      <c r="P167" s="1">
        <v>1</v>
      </c>
      <c r="Q167" s="1">
        <v>89.8702</v>
      </c>
      <c r="R167" s="1">
        <v>20</v>
      </c>
      <c r="S167" s="2">
        <v>43918.0479861111</v>
      </c>
      <c r="T167" s="1">
        <v>0</v>
      </c>
      <c r="U167" s="1">
        <v>1</v>
      </c>
      <c r="V167" s="1">
        <v>93.2502</v>
      </c>
      <c r="W167" s="1">
        <v>10</v>
      </c>
      <c r="X167" s="2">
        <v>43923.8975</v>
      </c>
      <c r="Y167" s="1">
        <v>0</v>
      </c>
      <c r="Z167" s="1">
        <v>0</v>
      </c>
      <c r="AA167" s="1">
        <v>91.1942</v>
      </c>
      <c r="AB167" s="1">
        <v>20</v>
      </c>
      <c r="AC167" s="2">
        <v>43930.8972916667</v>
      </c>
      <c r="AD167" s="1">
        <v>0</v>
      </c>
      <c r="AE167" s="1">
        <v>1</v>
      </c>
      <c r="AF167" s="1">
        <v>92.8436</v>
      </c>
      <c r="AG167" s="1">
        <v>20</v>
      </c>
      <c r="AH167" s="2">
        <v>43945.3919212963</v>
      </c>
      <c r="AI167" s="1">
        <v>0</v>
      </c>
      <c r="AJ167" s="1">
        <v>0</v>
      </c>
      <c r="AK167" s="1">
        <v>100</v>
      </c>
      <c r="AL167" s="1">
        <v>20</v>
      </c>
      <c r="AM167" s="2">
        <v>43951.9805208333</v>
      </c>
      <c r="AN167" s="1">
        <v>1</v>
      </c>
      <c r="AO167" s="1">
        <v>0</v>
      </c>
      <c r="AP167" s="1">
        <v>80</v>
      </c>
      <c r="AQ167" s="1">
        <v>16</v>
      </c>
      <c r="AR167" s="2">
        <v>43965.9622106481</v>
      </c>
      <c r="AS167" s="1">
        <v>0</v>
      </c>
      <c r="AT167" s="1">
        <v>7</v>
      </c>
      <c r="AU167" s="1">
        <v>85</v>
      </c>
      <c r="AV167" s="1">
        <v>17</v>
      </c>
      <c r="AW167" s="2">
        <v>43981.4248842593</v>
      </c>
      <c r="AX167" s="1">
        <v>0</v>
      </c>
      <c r="AY167" s="1">
        <v>0</v>
      </c>
      <c r="AZ167" s="1">
        <v>93.3333</v>
      </c>
      <c r="BA167" s="1">
        <v>14</v>
      </c>
      <c r="BB167" s="2">
        <v>43989.598125</v>
      </c>
      <c r="BC167" s="1">
        <v>0</v>
      </c>
      <c r="BD167" s="1">
        <v>0</v>
      </c>
      <c r="BE167" s="1">
        <v>100</v>
      </c>
      <c r="BF167" s="1">
        <v>15</v>
      </c>
      <c r="BG167" s="2">
        <v>43993.9096759259</v>
      </c>
      <c r="BH167" s="1">
        <v>0</v>
      </c>
      <c r="BI167" s="1">
        <v>0</v>
      </c>
      <c r="BJ167" s="1">
        <v>100</v>
      </c>
      <c r="BK167" s="1">
        <v>15</v>
      </c>
      <c r="BL167" s="1">
        <v>9</v>
      </c>
      <c r="BM167" s="1">
        <v>1119.8437</v>
      </c>
      <c r="BN167" s="1">
        <v>0</v>
      </c>
    </row>
    <row r="168" spans="1:66">
      <c r="A168" s="1">
        <v>18373201</v>
      </c>
      <c r="B168" s="1" t="s">
        <v>61</v>
      </c>
      <c r="C168" s="1" t="s">
        <v>398</v>
      </c>
      <c r="D168" s="2">
        <v>43888.5003009259</v>
      </c>
      <c r="E168" s="1">
        <v>0</v>
      </c>
      <c r="F168" s="1">
        <v>0</v>
      </c>
      <c r="G168" s="1">
        <v>100</v>
      </c>
      <c r="H168" s="1">
        <v>10</v>
      </c>
      <c r="I168" s="2">
        <v>43896.424837963</v>
      </c>
      <c r="J168" s="1">
        <v>6</v>
      </c>
      <c r="K168" s="1">
        <v>3</v>
      </c>
      <c r="L168" s="1">
        <v>89.4826</v>
      </c>
      <c r="M168" s="1">
        <v>19</v>
      </c>
      <c r="N168" s="2">
        <v>43903.4316782407</v>
      </c>
      <c r="O168" s="1">
        <v>0</v>
      </c>
      <c r="P168" s="1">
        <v>2</v>
      </c>
      <c r="Q168" s="1">
        <v>96.2685</v>
      </c>
      <c r="R168" s="1">
        <v>20</v>
      </c>
      <c r="S168" s="2">
        <v>43916.5825</v>
      </c>
      <c r="T168" s="1">
        <v>0</v>
      </c>
      <c r="U168" s="1">
        <v>0</v>
      </c>
      <c r="V168" s="1">
        <v>97.2599</v>
      </c>
      <c r="W168" s="1">
        <v>10</v>
      </c>
      <c r="X168" s="2">
        <v>43923.5587615741</v>
      </c>
      <c r="Y168" s="1">
        <v>1</v>
      </c>
      <c r="Z168" s="1">
        <v>0</v>
      </c>
      <c r="AA168" s="1">
        <v>95.5876</v>
      </c>
      <c r="AB168" s="1">
        <v>20</v>
      </c>
      <c r="AC168" s="2">
        <v>43930.5696643519</v>
      </c>
      <c r="AD168" s="1">
        <v>0</v>
      </c>
      <c r="AE168" s="1">
        <v>1</v>
      </c>
      <c r="AF168" s="1">
        <v>98.6399</v>
      </c>
      <c r="AG168" s="1">
        <v>20</v>
      </c>
      <c r="AH168" s="2">
        <v>43944.5835648148</v>
      </c>
      <c r="AI168" s="1">
        <v>0</v>
      </c>
      <c r="AJ168" s="1">
        <v>0</v>
      </c>
      <c r="AK168" s="1">
        <v>100</v>
      </c>
      <c r="AL168" s="1">
        <v>20</v>
      </c>
      <c r="AM168" s="2">
        <v>43951.5111342593</v>
      </c>
      <c r="AN168" s="1">
        <v>0</v>
      </c>
      <c r="AO168" s="1">
        <v>1</v>
      </c>
      <c r="AP168" s="1">
        <v>100</v>
      </c>
      <c r="AQ168" s="1">
        <v>20</v>
      </c>
      <c r="AR168" s="2">
        <v>43965.7292708333</v>
      </c>
      <c r="AS168" s="1">
        <v>1</v>
      </c>
      <c r="AT168" s="1">
        <v>2</v>
      </c>
      <c r="AU168" s="1">
        <v>85</v>
      </c>
      <c r="AV168" s="1">
        <v>17</v>
      </c>
      <c r="AW168" s="2">
        <v>43979.8581481481</v>
      </c>
      <c r="AX168" s="1">
        <v>0</v>
      </c>
      <c r="AY168" s="1">
        <v>0</v>
      </c>
      <c r="AZ168" s="1">
        <v>93.3333</v>
      </c>
      <c r="BA168" s="1">
        <v>14</v>
      </c>
      <c r="BB168" s="2">
        <v>43986.9782175926</v>
      </c>
      <c r="BC168" s="1">
        <v>0</v>
      </c>
      <c r="BD168" s="1">
        <v>0</v>
      </c>
      <c r="BE168" s="1">
        <v>100</v>
      </c>
      <c r="BF168" s="1">
        <v>15</v>
      </c>
      <c r="BG168" s="2">
        <v>43993.5195949074</v>
      </c>
      <c r="BH168" s="1">
        <v>0</v>
      </c>
      <c r="BI168" s="1">
        <v>0</v>
      </c>
      <c r="BJ168" s="1">
        <v>100</v>
      </c>
      <c r="BK168" s="1">
        <v>15</v>
      </c>
      <c r="BL168" s="1">
        <v>9</v>
      </c>
      <c r="BM168" s="1">
        <v>1155.5718</v>
      </c>
      <c r="BN168" s="1">
        <v>0</v>
      </c>
    </row>
    <row r="169" spans="1:66">
      <c r="A169" s="1">
        <v>18373202</v>
      </c>
      <c r="B169" s="1" t="s">
        <v>227</v>
      </c>
      <c r="C169" s="1" t="s">
        <v>400</v>
      </c>
      <c r="D169" s="2">
        <v>43888.8935648148</v>
      </c>
      <c r="E169" s="1">
        <v>0</v>
      </c>
      <c r="F169" s="1">
        <v>1</v>
      </c>
      <c r="G169" s="1">
        <v>100</v>
      </c>
      <c r="H169" s="1">
        <v>10</v>
      </c>
      <c r="I169" s="2">
        <v>43896.6721412037</v>
      </c>
      <c r="J169" s="1">
        <v>9</v>
      </c>
      <c r="K169" s="1">
        <v>8</v>
      </c>
      <c r="L169" s="1">
        <v>91.1561</v>
      </c>
      <c r="M169" s="1">
        <v>19</v>
      </c>
      <c r="N169" s="1"/>
      <c r="O169" s="1"/>
      <c r="P169" s="1"/>
      <c r="Q169" s="1">
        <v>35</v>
      </c>
      <c r="R169" s="1">
        <v>7</v>
      </c>
      <c r="S169" s="2">
        <v>43917.9883101852</v>
      </c>
      <c r="T169" s="1">
        <v>6</v>
      </c>
      <c r="U169" s="1">
        <v>0</v>
      </c>
      <c r="V169" s="1">
        <v>91.7522</v>
      </c>
      <c r="W169" s="1">
        <v>10</v>
      </c>
      <c r="X169" s="2">
        <v>43923.6054166667</v>
      </c>
      <c r="Y169" s="1"/>
      <c r="Z169" s="1"/>
      <c r="AA169" s="1">
        <v>0</v>
      </c>
      <c r="AB169" s="1">
        <v>0</v>
      </c>
      <c r="AC169" s="2">
        <v>43932.6092592593</v>
      </c>
      <c r="AD169" s="1">
        <v>3</v>
      </c>
      <c r="AE169" s="1">
        <v>5</v>
      </c>
      <c r="AF169" s="1">
        <v>97.5977</v>
      </c>
      <c r="AG169" s="1">
        <v>20</v>
      </c>
      <c r="AH169" s="2">
        <v>43944.9155324074</v>
      </c>
      <c r="AI169" s="1">
        <v>0</v>
      </c>
      <c r="AJ169" s="1">
        <v>0</v>
      </c>
      <c r="AK169" s="1">
        <v>100</v>
      </c>
      <c r="AL169" s="1">
        <v>20</v>
      </c>
      <c r="AM169" s="2">
        <v>43951.8146990741</v>
      </c>
      <c r="AN169" s="1"/>
      <c r="AO169" s="1"/>
      <c r="AP169" s="1">
        <v>15</v>
      </c>
      <c r="AQ169" s="1">
        <v>3</v>
      </c>
      <c r="AR169" s="2">
        <v>43967.0317824074</v>
      </c>
      <c r="AS169" s="1">
        <v>0</v>
      </c>
      <c r="AT169" s="1">
        <v>25</v>
      </c>
      <c r="AU169" s="1">
        <v>50</v>
      </c>
      <c r="AV169" s="1">
        <v>10</v>
      </c>
      <c r="AW169" s="2">
        <v>43980.5788425926</v>
      </c>
      <c r="AX169" s="1">
        <v>0</v>
      </c>
      <c r="AY169" s="1">
        <v>0</v>
      </c>
      <c r="AZ169" s="1">
        <v>93.3333</v>
      </c>
      <c r="BA169" s="1">
        <v>14</v>
      </c>
      <c r="BB169" s="2">
        <v>43988.8563425926</v>
      </c>
      <c r="BC169" s="1">
        <v>0</v>
      </c>
      <c r="BD169" s="1">
        <v>0</v>
      </c>
      <c r="BE169" s="1">
        <v>100</v>
      </c>
      <c r="BF169" s="1">
        <v>15</v>
      </c>
      <c r="BG169" s="2">
        <v>43994.734224537</v>
      </c>
      <c r="BH169" s="1">
        <v>0</v>
      </c>
      <c r="BI169" s="1">
        <v>0</v>
      </c>
      <c r="BJ169" s="1">
        <v>86.6667</v>
      </c>
      <c r="BK169" s="1">
        <v>13</v>
      </c>
      <c r="BL169" s="1">
        <v>5</v>
      </c>
      <c r="BM169" s="1">
        <v>825.506</v>
      </c>
      <c r="BN169" s="1">
        <v>1</v>
      </c>
    </row>
    <row r="170" spans="1:66">
      <c r="A170" s="1">
        <v>18373203</v>
      </c>
      <c r="B170" s="1" t="s">
        <v>291</v>
      </c>
      <c r="C170" s="1" t="s">
        <v>400</v>
      </c>
      <c r="D170" s="2">
        <v>43888.8731712963</v>
      </c>
      <c r="E170" s="1">
        <v>11</v>
      </c>
      <c r="F170" s="1">
        <v>8</v>
      </c>
      <c r="G170" s="1">
        <v>59.4993</v>
      </c>
      <c r="H170" s="1">
        <v>6</v>
      </c>
      <c r="I170" s="1"/>
      <c r="J170" s="1"/>
      <c r="K170" s="1"/>
      <c r="L170" s="1">
        <v>15</v>
      </c>
      <c r="M170" s="1">
        <v>3</v>
      </c>
      <c r="N170" s="1"/>
      <c r="O170" s="1"/>
      <c r="P170" s="1"/>
      <c r="Q170" s="1">
        <v>40</v>
      </c>
      <c r="R170" s="1">
        <v>8</v>
      </c>
      <c r="S170" s="1"/>
      <c r="T170" s="1"/>
      <c r="U170" s="1"/>
      <c r="V170" s="1"/>
      <c r="W170" s="1">
        <v>0</v>
      </c>
      <c r="X170" s="1"/>
      <c r="Y170" s="1"/>
      <c r="Z170" s="1"/>
      <c r="AA170" s="1"/>
      <c r="AB170" s="1">
        <v>0</v>
      </c>
      <c r="AC170" s="1"/>
      <c r="AD170" s="1"/>
      <c r="AE170" s="1"/>
      <c r="AF170" s="1"/>
      <c r="AG170" s="1">
        <v>0</v>
      </c>
      <c r="AH170" s="2">
        <v>43946.8959375</v>
      </c>
      <c r="AI170" s="1"/>
      <c r="AJ170" s="1"/>
      <c r="AK170" s="1">
        <v>5</v>
      </c>
      <c r="AL170" s="1">
        <v>1</v>
      </c>
      <c r="AM170" s="2">
        <v>43953.8914236111</v>
      </c>
      <c r="AN170" s="1"/>
      <c r="AO170" s="1"/>
      <c r="AP170" s="1">
        <v>0</v>
      </c>
      <c r="AQ170" s="1">
        <v>0</v>
      </c>
      <c r="AR170" s="1"/>
      <c r="AS170" s="1"/>
      <c r="AT170" s="1"/>
      <c r="AU170" s="1"/>
      <c r="AV170" s="1">
        <v>0</v>
      </c>
      <c r="AW170" s="1"/>
      <c r="AX170" s="1">
        <v>0</v>
      </c>
      <c r="AY170" s="1">
        <v>0</v>
      </c>
      <c r="AZ170" s="1"/>
      <c r="BA170" s="1">
        <v>0</v>
      </c>
      <c r="BB170" s="1"/>
      <c r="BC170" s="1">
        <v>0</v>
      </c>
      <c r="BD170" s="1">
        <v>0</v>
      </c>
      <c r="BE170" s="1"/>
      <c r="BF170" s="1">
        <v>0</v>
      </c>
      <c r="BG170" s="1"/>
      <c r="BH170" s="1">
        <v>0</v>
      </c>
      <c r="BI170" s="1">
        <v>0</v>
      </c>
      <c r="BJ170" s="1"/>
      <c r="BK170" s="1">
        <v>0</v>
      </c>
      <c r="BL170" s="1">
        <v>0</v>
      </c>
      <c r="BM170" s="1">
        <v>64.4993</v>
      </c>
      <c r="BN170" s="1">
        <v>9</v>
      </c>
    </row>
    <row r="171" spans="1:66">
      <c r="A171" s="1">
        <v>18373204</v>
      </c>
      <c r="B171" s="1" t="s">
        <v>64</v>
      </c>
      <c r="C171" s="1" t="s">
        <v>397</v>
      </c>
      <c r="D171" s="2">
        <v>43889.4965393519</v>
      </c>
      <c r="E171" s="1">
        <v>0</v>
      </c>
      <c r="F171" s="1">
        <v>0</v>
      </c>
      <c r="G171" s="1">
        <v>100</v>
      </c>
      <c r="H171" s="1">
        <v>10</v>
      </c>
      <c r="I171" s="2">
        <v>43896.7053125</v>
      </c>
      <c r="J171" s="1">
        <v>0</v>
      </c>
      <c r="K171" s="1">
        <v>3</v>
      </c>
      <c r="L171" s="1">
        <v>94.3522</v>
      </c>
      <c r="M171" s="1">
        <v>20</v>
      </c>
      <c r="N171" s="2">
        <v>43903.7214467593</v>
      </c>
      <c r="O171" s="1">
        <v>0</v>
      </c>
      <c r="P171" s="1">
        <v>16</v>
      </c>
      <c r="Q171" s="1">
        <v>94.301</v>
      </c>
      <c r="R171" s="1">
        <v>20</v>
      </c>
      <c r="S171" s="2">
        <v>43917.5619675926</v>
      </c>
      <c r="T171" s="1">
        <v>0</v>
      </c>
      <c r="U171" s="1">
        <v>1</v>
      </c>
      <c r="V171" s="1">
        <v>97.2476</v>
      </c>
      <c r="W171" s="1">
        <v>10</v>
      </c>
      <c r="X171" s="2">
        <v>43923.512962963</v>
      </c>
      <c r="Y171" s="1">
        <v>0</v>
      </c>
      <c r="Z171" s="1">
        <v>0</v>
      </c>
      <c r="AA171" s="1">
        <v>95.8849</v>
      </c>
      <c r="AB171" s="1">
        <v>20</v>
      </c>
      <c r="AC171" s="2">
        <v>43931.6119791667</v>
      </c>
      <c r="AD171" s="1">
        <v>10</v>
      </c>
      <c r="AE171" s="1">
        <v>2</v>
      </c>
      <c r="AF171" s="1">
        <v>99.991</v>
      </c>
      <c r="AG171" s="1">
        <v>20</v>
      </c>
      <c r="AH171" s="2">
        <v>43944.6190162037</v>
      </c>
      <c r="AI171" s="1">
        <v>0</v>
      </c>
      <c r="AJ171" s="1">
        <v>0</v>
      </c>
      <c r="AK171" s="1">
        <v>100</v>
      </c>
      <c r="AL171" s="1">
        <v>20</v>
      </c>
      <c r="AM171" s="2">
        <v>43951.513599537</v>
      </c>
      <c r="AN171" s="1">
        <v>0</v>
      </c>
      <c r="AO171" s="1">
        <v>8</v>
      </c>
      <c r="AP171" s="1">
        <v>100</v>
      </c>
      <c r="AQ171" s="1">
        <v>20</v>
      </c>
      <c r="AR171" s="2">
        <v>43966.848912037</v>
      </c>
      <c r="AS171" s="1">
        <v>0</v>
      </c>
      <c r="AT171" s="1">
        <v>3</v>
      </c>
      <c r="AU171" s="1">
        <v>90</v>
      </c>
      <c r="AV171" s="1">
        <v>18</v>
      </c>
      <c r="AW171" s="2">
        <v>43981.5428240741</v>
      </c>
      <c r="AX171" s="1">
        <v>0</v>
      </c>
      <c r="AY171" s="1">
        <v>0</v>
      </c>
      <c r="AZ171" s="1">
        <v>93.3333</v>
      </c>
      <c r="BA171" s="1">
        <v>14</v>
      </c>
      <c r="BB171" s="2">
        <v>43988.3988310185</v>
      </c>
      <c r="BC171" s="1">
        <v>0</v>
      </c>
      <c r="BD171" s="1">
        <v>0</v>
      </c>
      <c r="BE171" s="1">
        <v>100</v>
      </c>
      <c r="BF171" s="1">
        <v>15</v>
      </c>
      <c r="BG171" s="2">
        <v>43994.3822222222</v>
      </c>
      <c r="BH171" s="1">
        <v>0</v>
      </c>
      <c r="BI171" s="1">
        <v>0</v>
      </c>
      <c r="BJ171" s="1">
        <v>100</v>
      </c>
      <c r="BK171" s="1">
        <v>15</v>
      </c>
      <c r="BL171" s="1">
        <v>10</v>
      </c>
      <c r="BM171" s="1">
        <v>1165.11</v>
      </c>
      <c r="BN171" s="1">
        <v>0</v>
      </c>
    </row>
    <row r="172" spans="1:66">
      <c r="A172" s="1">
        <v>18373205</v>
      </c>
      <c r="B172" s="1" t="s">
        <v>40</v>
      </c>
      <c r="C172" s="1" t="s">
        <v>397</v>
      </c>
      <c r="D172" s="2">
        <v>43888.9050231481</v>
      </c>
      <c r="E172" s="1">
        <v>0</v>
      </c>
      <c r="F172" s="1">
        <v>2</v>
      </c>
      <c r="G172" s="1">
        <v>100</v>
      </c>
      <c r="H172" s="1">
        <v>10</v>
      </c>
      <c r="I172" s="2">
        <v>43895.6922800926</v>
      </c>
      <c r="J172" s="1">
        <v>0</v>
      </c>
      <c r="K172" s="1">
        <v>4</v>
      </c>
      <c r="L172" s="1">
        <v>97.4578</v>
      </c>
      <c r="M172" s="1">
        <v>20</v>
      </c>
      <c r="N172" s="2">
        <v>43903.9586342593</v>
      </c>
      <c r="O172" s="1">
        <v>6</v>
      </c>
      <c r="P172" s="1">
        <v>5</v>
      </c>
      <c r="Q172" s="1">
        <v>93.4726</v>
      </c>
      <c r="R172" s="1">
        <v>19</v>
      </c>
      <c r="S172" s="2">
        <v>43918.4661921296</v>
      </c>
      <c r="T172" s="1">
        <v>0</v>
      </c>
      <c r="U172" s="1">
        <v>0</v>
      </c>
      <c r="V172" s="1">
        <v>95.0921</v>
      </c>
      <c r="W172" s="1">
        <v>10</v>
      </c>
      <c r="X172" s="2">
        <v>43923.8952083333</v>
      </c>
      <c r="Y172" s="1">
        <v>0</v>
      </c>
      <c r="Z172" s="1">
        <v>0</v>
      </c>
      <c r="AA172" s="1">
        <v>97.13</v>
      </c>
      <c r="AB172" s="1">
        <v>20</v>
      </c>
      <c r="AC172" s="2">
        <v>43931.7106481481</v>
      </c>
      <c r="AD172" s="1">
        <v>2</v>
      </c>
      <c r="AE172" s="1">
        <v>1</v>
      </c>
      <c r="AF172" s="1">
        <v>98.8911</v>
      </c>
      <c r="AG172" s="1">
        <v>20</v>
      </c>
      <c r="AH172" s="2">
        <v>43944.9105092593</v>
      </c>
      <c r="AI172" s="1">
        <v>0</v>
      </c>
      <c r="AJ172" s="1">
        <v>0</v>
      </c>
      <c r="AK172" s="1">
        <v>100</v>
      </c>
      <c r="AL172" s="1">
        <v>20</v>
      </c>
      <c r="AM172" s="2">
        <v>43951.8475810185</v>
      </c>
      <c r="AN172" s="1">
        <v>0</v>
      </c>
      <c r="AO172" s="1">
        <v>6</v>
      </c>
      <c r="AP172" s="1">
        <v>100</v>
      </c>
      <c r="AQ172" s="1">
        <v>20</v>
      </c>
      <c r="AR172" s="2">
        <v>43967.4973726852</v>
      </c>
      <c r="AS172" s="1">
        <v>4</v>
      </c>
      <c r="AT172" s="1">
        <v>14</v>
      </c>
      <c r="AU172" s="1">
        <v>85</v>
      </c>
      <c r="AV172" s="1">
        <v>17</v>
      </c>
      <c r="AW172" s="2">
        <v>43980.9863773148</v>
      </c>
      <c r="AX172" s="1">
        <v>0</v>
      </c>
      <c r="AY172" s="1">
        <v>0</v>
      </c>
      <c r="AZ172" s="1">
        <v>100</v>
      </c>
      <c r="BA172" s="1">
        <v>15</v>
      </c>
      <c r="BB172" s="2">
        <v>43989.0098148148</v>
      </c>
      <c r="BC172" s="1">
        <v>0</v>
      </c>
      <c r="BD172" s="1">
        <v>0</v>
      </c>
      <c r="BE172" s="1">
        <v>100</v>
      </c>
      <c r="BF172" s="1">
        <v>15</v>
      </c>
      <c r="BG172" s="2">
        <v>43993.9246643518</v>
      </c>
      <c r="BH172" s="1">
        <v>0</v>
      </c>
      <c r="BI172" s="1">
        <v>0</v>
      </c>
      <c r="BJ172" s="1">
        <v>100</v>
      </c>
      <c r="BK172" s="1">
        <v>15</v>
      </c>
      <c r="BL172" s="1">
        <v>10</v>
      </c>
      <c r="BM172" s="1">
        <v>1167.0436</v>
      </c>
      <c r="BN172" s="1">
        <v>0</v>
      </c>
    </row>
    <row r="173" spans="1:66">
      <c r="A173" s="1">
        <v>18373208</v>
      </c>
      <c r="B173" s="1" t="s">
        <v>124</v>
      </c>
      <c r="C173" s="1" t="s">
        <v>400</v>
      </c>
      <c r="D173" s="2">
        <v>43890.6397685185</v>
      </c>
      <c r="E173" s="1">
        <v>0</v>
      </c>
      <c r="F173" s="1">
        <v>2</v>
      </c>
      <c r="G173" s="1">
        <v>100</v>
      </c>
      <c r="H173" s="1">
        <v>10</v>
      </c>
      <c r="I173" s="2">
        <v>43897.7004398148</v>
      </c>
      <c r="J173" s="1">
        <v>7</v>
      </c>
      <c r="K173" s="1">
        <v>5</v>
      </c>
      <c r="L173" s="1">
        <v>89.3853</v>
      </c>
      <c r="M173" s="1">
        <v>19</v>
      </c>
      <c r="N173" s="2">
        <v>43904.7135300926</v>
      </c>
      <c r="O173" s="1">
        <v>16</v>
      </c>
      <c r="P173" s="1">
        <v>14</v>
      </c>
      <c r="Q173" s="1">
        <v>89.5742</v>
      </c>
      <c r="R173" s="1">
        <v>18</v>
      </c>
      <c r="S173" s="2">
        <v>43918.8290277778</v>
      </c>
      <c r="T173" s="1">
        <v>0</v>
      </c>
      <c r="U173" s="1">
        <v>1</v>
      </c>
      <c r="V173" s="1">
        <v>84.5372</v>
      </c>
      <c r="W173" s="1">
        <v>10</v>
      </c>
      <c r="X173" s="2">
        <v>43925.4146643519</v>
      </c>
      <c r="Y173" s="1">
        <v>0</v>
      </c>
      <c r="Z173" s="1">
        <v>3</v>
      </c>
      <c r="AA173" s="1">
        <v>89.964</v>
      </c>
      <c r="AB173" s="1">
        <v>20</v>
      </c>
      <c r="AC173" s="2">
        <v>43932.5703935185</v>
      </c>
      <c r="AD173" s="1">
        <v>0</v>
      </c>
      <c r="AE173" s="1">
        <v>0</v>
      </c>
      <c r="AF173" s="1">
        <v>66.4385</v>
      </c>
      <c r="AG173" s="1">
        <v>14</v>
      </c>
      <c r="AH173" s="2">
        <v>43945.9806018519</v>
      </c>
      <c r="AI173" s="1">
        <v>0</v>
      </c>
      <c r="AJ173" s="1">
        <v>0</v>
      </c>
      <c r="AK173" s="1">
        <v>100</v>
      </c>
      <c r="AL173" s="1">
        <v>20</v>
      </c>
      <c r="AM173" s="2">
        <v>43952.9882175926</v>
      </c>
      <c r="AN173" s="1">
        <v>14</v>
      </c>
      <c r="AO173" s="1">
        <v>4</v>
      </c>
      <c r="AP173" s="1">
        <v>95</v>
      </c>
      <c r="AQ173" s="1">
        <v>19</v>
      </c>
      <c r="AR173" s="2">
        <v>43967.6996643519</v>
      </c>
      <c r="AS173" s="1">
        <v>0</v>
      </c>
      <c r="AT173" s="1">
        <v>0</v>
      </c>
      <c r="AU173" s="1">
        <v>70</v>
      </c>
      <c r="AV173" s="1">
        <v>14</v>
      </c>
      <c r="AW173" s="2">
        <v>43981.737349537</v>
      </c>
      <c r="AX173" s="1">
        <v>0</v>
      </c>
      <c r="AY173" s="1">
        <v>0</v>
      </c>
      <c r="AZ173" s="1">
        <v>86.6667</v>
      </c>
      <c r="BA173" s="1">
        <v>13</v>
      </c>
      <c r="BB173" s="2">
        <v>43988.9262615741</v>
      </c>
      <c r="BC173" s="1">
        <v>0</v>
      </c>
      <c r="BD173" s="1">
        <v>0</v>
      </c>
      <c r="BE173" s="1">
        <v>100</v>
      </c>
      <c r="BF173" s="1">
        <v>15</v>
      </c>
      <c r="BG173" s="2">
        <v>43995.6889930556</v>
      </c>
      <c r="BH173" s="1">
        <v>0</v>
      </c>
      <c r="BI173" s="1">
        <v>0</v>
      </c>
      <c r="BJ173" s="1">
        <v>93.3333</v>
      </c>
      <c r="BK173" s="1">
        <v>14</v>
      </c>
      <c r="BL173" s="1">
        <v>5</v>
      </c>
      <c r="BM173" s="1">
        <v>1064.89919999999</v>
      </c>
      <c r="BN173" s="1">
        <v>0</v>
      </c>
    </row>
    <row r="174" spans="1:66">
      <c r="A174" s="1">
        <v>18373211</v>
      </c>
      <c r="B174" s="1" t="s">
        <v>267</v>
      </c>
      <c r="C174" s="1" t="s">
        <v>400</v>
      </c>
      <c r="D174" s="2">
        <v>43890.8482060185</v>
      </c>
      <c r="E174" s="1">
        <v>0</v>
      </c>
      <c r="F174" s="1">
        <v>0</v>
      </c>
      <c r="G174" s="1">
        <v>98.8889</v>
      </c>
      <c r="H174" s="1">
        <v>10</v>
      </c>
      <c r="I174" s="2">
        <v>43897.8982060185</v>
      </c>
      <c r="J174" s="1">
        <v>8</v>
      </c>
      <c r="K174" s="1">
        <v>0</v>
      </c>
      <c r="L174" s="1">
        <v>81.6567</v>
      </c>
      <c r="M174" s="1">
        <v>18</v>
      </c>
      <c r="N174" s="1"/>
      <c r="O174" s="1"/>
      <c r="P174" s="1"/>
      <c r="Q174" s="1"/>
      <c r="R174" s="1">
        <v>0</v>
      </c>
      <c r="S174" s="2">
        <v>43918.7772685185</v>
      </c>
      <c r="T174" s="1">
        <v>0</v>
      </c>
      <c r="U174" s="1">
        <v>0</v>
      </c>
      <c r="V174" s="1">
        <v>72.2563</v>
      </c>
      <c r="W174" s="1">
        <v>9</v>
      </c>
      <c r="X174" s="2">
        <v>43925.7734027778</v>
      </c>
      <c r="Y174" s="1">
        <v>2</v>
      </c>
      <c r="Z174" s="1">
        <v>0</v>
      </c>
      <c r="AA174" s="1">
        <v>81.6146</v>
      </c>
      <c r="AB174" s="1">
        <v>19</v>
      </c>
      <c r="AC174" s="1"/>
      <c r="AD174" s="1"/>
      <c r="AE174" s="1"/>
      <c r="AF174" s="1">
        <v>0</v>
      </c>
      <c r="AG174" s="1">
        <v>0</v>
      </c>
      <c r="AH174" s="2">
        <v>43946.7571296296</v>
      </c>
      <c r="AI174" s="1"/>
      <c r="AJ174" s="1"/>
      <c r="AK174" s="1">
        <v>0</v>
      </c>
      <c r="AL174" s="1">
        <v>0</v>
      </c>
      <c r="AM174" s="2">
        <v>43953.6919097222</v>
      </c>
      <c r="AN174" s="1"/>
      <c r="AO174" s="1"/>
      <c r="AP174" s="1">
        <v>0</v>
      </c>
      <c r="AQ174" s="1">
        <v>0</v>
      </c>
      <c r="AR174" s="2">
        <v>43967.487650463</v>
      </c>
      <c r="AS174" s="1">
        <v>5</v>
      </c>
      <c r="AT174" s="1">
        <v>0</v>
      </c>
      <c r="AU174" s="1">
        <v>65</v>
      </c>
      <c r="AV174" s="1">
        <v>13</v>
      </c>
      <c r="AW174" s="1"/>
      <c r="AX174" s="1">
        <v>0</v>
      </c>
      <c r="AY174" s="1">
        <v>0</v>
      </c>
      <c r="AZ174" s="1">
        <v>6.66667</v>
      </c>
      <c r="BA174" s="1">
        <v>1</v>
      </c>
      <c r="BB174" s="1"/>
      <c r="BC174" s="1">
        <v>0</v>
      </c>
      <c r="BD174" s="1">
        <v>0</v>
      </c>
      <c r="BE174" s="1">
        <v>0</v>
      </c>
      <c r="BF174" s="1">
        <v>0</v>
      </c>
      <c r="BG174" s="2">
        <v>43995.6599652778</v>
      </c>
      <c r="BH174" s="1">
        <v>0</v>
      </c>
      <c r="BI174" s="1">
        <v>0</v>
      </c>
      <c r="BJ174" s="1">
        <v>66.6667</v>
      </c>
      <c r="BK174" s="1">
        <v>10</v>
      </c>
      <c r="BL174" s="1">
        <v>1</v>
      </c>
      <c r="BM174" s="1">
        <v>466.0832</v>
      </c>
      <c r="BN174" s="1">
        <v>4</v>
      </c>
    </row>
    <row r="175" spans="1:66">
      <c r="A175" s="1">
        <v>18373212</v>
      </c>
      <c r="B175" s="1" t="s">
        <v>111</v>
      </c>
      <c r="C175" s="1" t="s">
        <v>397</v>
      </c>
      <c r="D175" s="2">
        <v>43889.9590625</v>
      </c>
      <c r="E175" s="1">
        <v>0</v>
      </c>
      <c r="F175" s="1">
        <v>0</v>
      </c>
      <c r="G175" s="1">
        <v>99.5347</v>
      </c>
      <c r="H175" s="1">
        <v>10</v>
      </c>
      <c r="I175" s="2">
        <v>43897.8316666667</v>
      </c>
      <c r="J175" s="1">
        <v>0</v>
      </c>
      <c r="K175" s="1">
        <v>0</v>
      </c>
      <c r="L175" s="1">
        <v>94.3522</v>
      </c>
      <c r="M175" s="1">
        <v>20</v>
      </c>
      <c r="N175" s="2">
        <v>43904.8277893519</v>
      </c>
      <c r="O175" s="1">
        <v>28</v>
      </c>
      <c r="P175" s="1">
        <v>1</v>
      </c>
      <c r="Q175" s="1">
        <v>64.2498</v>
      </c>
      <c r="R175" s="1">
        <v>13</v>
      </c>
      <c r="S175" s="2">
        <v>43918.495775463</v>
      </c>
      <c r="T175" s="1">
        <v>0</v>
      </c>
      <c r="U175" s="1">
        <v>0</v>
      </c>
      <c r="V175" s="1">
        <v>97.8015</v>
      </c>
      <c r="W175" s="1">
        <v>10</v>
      </c>
      <c r="X175" s="2">
        <v>43924.9203009259</v>
      </c>
      <c r="Y175" s="1">
        <v>0</v>
      </c>
      <c r="Z175" s="1">
        <v>0</v>
      </c>
      <c r="AA175" s="1">
        <v>97.1507</v>
      </c>
      <c r="AB175" s="1">
        <v>20</v>
      </c>
      <c r="AC175" s="2">
        <v>43931.976412037</v>
      </c>
      <c r="AD175" s="1">
        <v>0</v>
      </c>
      <c r="AE175" s="1">
        <v>0</v>
      </c>
      <c r="AF175" s="1">
        <v>99.5039999999999</v>
      </c>
      <c r="AG175" s="1">
        <v>20</v>
      </c>
      <c r="AH175" s="2">
        <v>43946.4760648148</v>
      </c>
      <c r="AI175" s="1">
        <v>0</v>
      </c>
      <c r="AJ175" s="1">
        <v>0</v>
      </c>
      <c r="AK175" s="1">
        <v>100</v>
      </c>
      <c r="AL175" s="1">
        <v>20</v>
      </c>
      <c r="AM175" s="2">
        <v>43953.0801041667</v>
      </c>
      <c r="AN175" s="1"/>
      <c r="AO175" s="1"/>
      <c r="AP175" s="1">
        <v>15</v>
      </c>
      <c r="AQ175" s="1">
        <v>3</v>
      </c>
      <c r="AR175" s="2">
        <v>43967.7110069444</v>
      </c>
      <c r="AS175" s="1">
        <v>0</v>
      </c>
      <c r="AT175" s="1">
        <v>0</v>
      </c>
      <c r="AU175" s="1">
        <v>100</v>
      </c>
      <c r="AV175" s="1">
        <v>20</v>
      </c>
      <c r="AW175" s="2">
        <v>43981.1494444444</v>
      </c>
      <c r="AX175" s="1">
        <v>0</v>
      </c>
      <c r="AY175" s="1">
        <v>0</v>
      </c>
      <c r="AZ175" s="1">
        <v>100</v>
      </c>
      <c r="BA175" s="1">
        <v>15</v>
      </c>
      <c r="BB175" s="2">
        <v>43990.0654398148</v>
      </c>
      <c r="BC175" s="1">
        <v>0</v>
      </c>
      <c r="BD175" s="1">
        <v>0</v>
      </c>
      <c r="BE175" s="1">
        <v>93.3333</v>
      </c>
      <c r="BF175" s="1">
        <v>14</v>
      </c>
      <c r="BG175" s="2">
        <v>43995.1403125</v>
      </c>
      <c r="BH175" s="1">
        <v>0</v>
      </c>
      <c r="BI175" s="1">
        <v>0</v>
      </c>
      <c r="BJ175" s="1">
        <v>93.3333</v>
      </c>
      <c r="BK175" s="1">
        <v>14</v>
      </c>
      <c r="BL175" s="1">
        <v>8</v>
      </c>
      <c r="BM175" s="1">
        <v>1054.2595</v>
      </c>
      <c r="BN175" s="1">
        <v>0</v>
      </c>
    </row>
    <row r="176" spans="1:66">
      <c r="A176" s="1">
        <v>18373214</v>
      </c>
      <c r="B176" s="1" t="s">
        <v>45</v>
      </c>
      <c r="C176" s="1" t="s">
        <v>397</v>
      </c>
      <c r="D176" s="2">
        <v>43888.5256018518</v>
      </c>
      <c r="E176" s="1">
        <v>0</v>
      </c>
      <c r="F176" s="1">
        <v>9</v>
      </c>
      <c r="G176" s="1">
        <v>100</v>
      </c>
      <c r="H176" s="1">
        <v>10</v>
      </c>
      <c r="I176" s="2">
        <v>43895.5424884259</v>
      </c>
      <c r="J176" s="1">
        <v>0</v>
      </c>
      <c r="K176" s="1">
        <v>7</v>
      </c>
      <c r="L176" s="1">
        <v>95.8988</v>
      </c>
      <c r="M176" s="1">
        <v>20</v>
      </c>
      <c r="N176" s="2">
        <v>43903.5580787037</v>
      </c>
      <c r="O176" s="1">
        <v>0</v>
      </c>
      <c r="P176" s="1">
        <v>9</v>
      </c>
      <c r="Q176" s="1">
        <v>94.1942</v>
      </c>
      <c r="R176" s="1">
        <v>19</v>
      </c>
      <c r="S176" s="2">
        <v>43916.6194907407</v>
      </c>
      <c r="T176" s="1">
        <v>0</v>
      </c>
      <c r="U176" s="1">
        <v>10</v>
      </c>
      <c r="V176" s="1">
        <v>95.3615</v>
      </c>
      <c r="W176" s="1">
        <v>10</v>
      </c>
      <c r="X176" s="2">
        <v>43923.6214699074</v>
      </c>
      <c r="Y176" s="1">
        <v>0</v>
      </c>
      <c r="Z176" s="1">
        <v>0</v>
      </c>
      <c r="AA176" s="1">
        <v>99.8883</v>
      </c>
      <c r="AB176" s="1">
        <v>20</v>
      </c>
      <c r="AC176" s="2">
        <v>43931.5066203704</v>
      </c>
      <c r="AD176" s="1">
        <v>0</v>
      </c>
      <c r="AE176" s="1">
        <v>1</v>
      </c>
      <c r="AF176" s="1">
        <v>99.9264</v>
      </c>
      <c r="AG176" s="1">
        <v>20</v>
      </c>
      <c r="AH176" s="2">
        <v>43944.5854050926</v>
      </c>
      <c r="AI176" s="1">
        <v>5</v>
      </c>
      <c r="AJ176" s="1">
        <v>29</v>
      </c>
      <c r="AK176" s="1">
        <v>20</v>
      </c>
      <c r="AL176" s="1">
        <v>4</v>
      </c>
      <c r="AM176" s="2">
        <v>43951.921087963</v>
      </c>
      <c r="AN176" s="1">
        <v>0</v>
      </c>
      <c r="AO176" s="1">
        <v>0</v>
      </c>
      <c r="AP176" s="1">
        <v>100</v>
      </c>
      <c r="AQ176" s="1">
        <v>20</v>
      </c>
      <c r="AR176" s="2">
        <v>43966.9690625</v>
      </c>
      <c r="AS176" s="1">
        <v>0</v>
      </c>
      <c r="AT176" s="1">
        <v>0</v>
      </c>
      <c r="AU176" s="1">
        <v>95</v>
      </c>
      <c r="AV176" s="1">
        <v>19</v>
      </c>
      <c r="AW176" s="2">
        <v>43980.024212963</v>
      </c>
      <c r="AX176" s="1">
        <v>0</v>
      </c>
      <c r="AY176" s="1">
        <v>0</v>
      </c>
      <c r="AZ176" s="1">
        <v>100</v>
      </c>
      <c r="BA176" s="1">
        <v>15</v>
      </c>
      <c r="BB176" s="2">
        <v>43988.9651273148</v>
      </c>
      <c r="BC176" s="1">
        <v>0</v>
      </c>
      <c r="BD176" s="1">
        <v>0</v>
      </c>
      <c r="BE176" s="1">
        <v>100</v>
      </c>
      <c r="BF176" s="1">
        <v>15</v>
      </c>
      <c r="BG176" s="2">
        <v>43994.8429398148</v>
      </c>
      <c r="BH176" s="1">
        <v>0</v>
      </c>
      <c r="BI176" s="1">
        <v>0</v>
      </c>
      <c r="BJ176" s="1">
        <v>100</v>
      </c>
      <c r="BK176" s="1">
        <v>15</v>
      </c>
      <c r="BL176" s="1">
        <v>9</v>
      </c>
      <c r="BM176" s="1">
        <v>1100.2692</v>
      </c>
      <c r="BN176" s="1">
        <v>0</v>
      </c>
    </row>
    <row r="177" spans="1:66">
      <c r="A177" s="1">
        <v>18373233</v>
      </c>
      <c r="B177" s="1" t="s">
        <v>75</v>
      </c>
      <c r="C177" s="1" t="s">
        <v>398</v>
      </c>
      <c r="D177" s="2">
        <v>43888.8386689815</v>
      </c>
      <c r="E177" s="1">
        <v>12</v>
      </c>
      <c r="F177" s="1">
        <v>2</v>
      </c>
      <c r="G177" s="1">
        <v>90</v>
      </c>
      <c r="H177" s="1">
        <v>9</v>
      </c>
      <c r="I177" s="2">
        <v>43896.7461111111</v>
      </c>
      <c r="J177" s="1">
        <v>2</v>
      </c>
      <c r="K177" s="1">
        <v>16</v>
      </c>
      <c r="L177" s="1">
        <v>77.6997</v>
      </c>
      <c r="M177" s="1">
        <v>16</v>
      </c>
      <c r="N177" s="2">
        <v>43903.4507986111</v>
      </c>
      <c r="O177" s="1">
        <v>6</v>
      </c>
      <c r="P177" s="1">
        <v>12</v>
      </c>
      <c r="Q177" s="1">
        <v>92.171</v>
      </c>
      <c r="R177" s="1">
        <v>20</v>
      </c>
      <c r="S177" s="2">
        <v>43916.6857407407</v>
      </c>
      <c r="T177" s="1">
        <v>1</v>
      </c>
      <c r="U177" s="1">
        <v>1</v>
      </c>
      <c r="V177" s="1">
        <v>96.0733</v>
      </c>
      <c r="W177" s="1">
        <v>10</v>
      </c>
      <c r="X177" s="2">
        <v>43923.8855324074</v>
      </c>
      <c r="Y177" s="1">
        <v>0</v>
      </c>
      <c r="Z177" s="1">
        <v>1</v>
      </c>
      <c r="AA177" s="1">
        <v>99.2539999999999</v>
      </c>
      <c r="AB177" s="1">
        <v>20</v>
      </c>
      <c r="AC177" s="2">
        <v>43931.5727083333</v>
      </c>
      <c r="AD177" s="1">
        <v>0</v>
      </c>
      <c r="AE177" s="1">
        <v>0</v>
      </c>
      <c r="AF177" s="1">
        <v>99.4266</v>
      </c>
      <c r="AG177" s="1">
        <v>20</v>
      </c>
      <c r="AH177" s="2">
        <v>43945.3897453704</v>
      </c>
      <c r="AI177" s="1">
        <v>0</v>
      </c>
      <c r="AJ177" s="1">
        <v>0</v>
      </c>
      <c r="AK177" s="1">
        <v>100</v>
      </c>
      <c r="AL177" s="1">
        <v>20</v>
      </c>
      <c r="AM177" s="2">
        <v>43951.9782986111</v>
      </c>
      <c r="AN177" s="1">
        <v>0</v>
      </c>
      <c r="AO177" s="1">
        <v>0</v>
      </c>
      <c r="AP177" s="1">
        <v>100</v>
      </c>
      <c r="AQ177" s="1">
        <v>20</v>
      </c>
      <c r="AR177" s="2">
        <v>43966.6489351852</v>
      </c>
      <c r="AS177" s="1">
        <v>0</v>
      </c>
      <c r="AT177" s="1">
        <v>0</v>
      </c>
      <c r="AU177" s="1">
        <v>100</v>
      </c>
      <c r="AV177" s="1">
        <v>20</v>
      </c>
      <c r="AW177" s="2">
        <v>43979.5094907407</v>
      </c>
      <c r="AX177" s="1">
        <v>0</v>
      </c>
      <c r="AY177" s="1">
        <v>0</v>
      </c>
      <c r="AZ177" s="1">
        <v>100</v>
      </c>
      <c r="BA177" s="1">
        <v>15</v>
      </c>
      <c r="BB177" s="2">
        <v>43987.7553587963</v>
      </c>
      <c r="BC177" s="1">
        <v>0</v>
      </c>
      <c r="BD177" s="1">
        <v>0</v>
      </c>
      <c r="BE177" s="1">
        <v>100</v>
      </c>
      <c r="BF177" s="1">
        <v>15</v>
      </c>
      <c r="BG177" s="2">
        <v>43994.3537962963</v>
      </c>
      <c r="BH177" s="1">
        <v>0</v>
      </c>
      <c r="BI177" s="1">
        <v>0</v>
      </c>
      <c r="BJ177" s="1">
        <v>93.3333</v>
      </c>
      <c r="BK177" s="1">
        <v>14</v>
      </c>
      <c r="BL177" s="1">
        <v>9</v>
      </c>
      <c r="BM177" s="1">
        <v>1147.9579</v>
      </c>
      <c r="BN177" s="1">
        <v>0</v>
      </c>
    </row>
    <row r="178" spans="1:66">
      <c r="A178" s="1">
        <v>18373235</v>
      </c>
      <c r="B178" s="1" t="s">
        <v>73</v>
      </c>
      <c r="C178" s="1" t="s">
        <v>392</v>
      </c>
      <c r="D178" s="2">
        <v>43888.5256018518</v>
      </c>
      <c r="E178" s="1">
        <v>0</v>
      </c>
      <c r="F178" s="1">
        <v>4</v>
      </c>
      <c r="G178" s="1">
        <v>100</v>
      </c>
      <c r="H178" s="1">
        <v>10</v>
      </c>
      <c r="I178" s="2">
        <v>43895.8384259259</v>
      </c>
      <c r="J178" s="1">
        <v>5</v>
      </c>
      <c r="K178" s="1">
        <v>3</v>
      </c>
      <c r="L178" s="1">
        <v>84.3522</v>
      </c>
      <c r="M178" s="1">
        <v>18</v>
      </c>
      <c r="N178" s="2">
        <v>43902.9392013889</v>
      </c>
      <c r="O178" s="1">
        <v>0</v>
      </c>
      <c r="P178" s="1">
        <v>15</v>
      </c>
      <c r="Q178" s="1">
        <v>94.6408</v>
      </c>
      <c r="R178" s="1">
        <v>20</v>
      </c>
      <c r="S178" s="2">
        <v>43916.5073842593</v>
      </c>
      <c r="T178" s="1">
        <v>0</v>
      </c>
      <c r="U178" s="1">
        <v>1</v>
      </c>
      <c r="V178" s="1">
        <v>95.6565</v>
      </c>
      <c r="W178" s="1">
        <v>10</v>
      </c>
      <c r="X178" s="2">
        <v>43923.5181944444</v>
      </c>
      <c r="Y178" s="1">
        <v>2</v>
      </c>
      <c r="Z178" s="1">
        <v>0</v>
      </c>
      <c r="AA178" s="1">
        <v>96.5421</v>
      </c>
      <c r="AB178" s="1">
        <v>20</v>
      </c>
      <c r="AC178" s="2">
        <v>43930.6499074074</v>
      </c>
      <c r="AD178" s="1">
        <v>0</v>
      </c>
      <c r="AE178" s="1">
        <v>1</v>
      </c>
      <c r="AF178" s="1">
        <v>97.2203</v>
      </c>
      <c r="AG178" s="1">
        <v>20</v>
      </c>
      <c r="AH178" s="2">
        <v>43944.7224652778</v>
      </c>
      <c r="AI178" s="1">
        <v>0</v>
      </c>
      <c r="AJ178" s="1">
        <v>0</v>
      </c>
      <c r="AK178" s="1">
        <v>100</v>
      </c>
      <c r="AL178" s="1">
        <v>20</v>
      </c>
      <c r="AM178" s="2">
        <v>43951.5240972222</v>
      </c>
      <c r="AN178" s="1">
        <v>7</v>
      </c>
      <c r="AO178" s="1">
        <v>3</v>
      </c>
      <c r="AP178" s="1">
        <v>95</v>
      </c>
      <c r="AQ178" s="1">
        <v>19</v>
      </c>
      <c r="AR178" s="2">
        <v>43965.5083101852</v>
      </c>
      <c r="AS178" s="1">
        <v>4</v>
      </c>
      <c r="AT178" s="1">
        <v>1</v>
      </c>
      <c r="AU178" s="1">
        <v>90</v>
      </c>
      <c r="AV178" s="1">
        <v>18</v>
      </c>
      <c r="AW178" s="2">
        <v>43979.5977777778</v>
      </c>
      <c r="AX178" s="1">
        <v>0</v>
      </c>
      <c r="AY178" s="1">
        <v>0</v>
      </c>
      <c r="AZ178" s="1">
        <v>93.3333</v>
      </c>
      <c r="BA178" s="1">
        <v>14</v>
      </c>
      <c r="BB178" s="2">
        <v>43986.6975578704</v>
      </c>
      <c r="BC178" s="1">
        <v>0</v>
      </c>
      <c r="BD178" s="1">
        <v>0</v>
      </c>
      <c r="BE178" s="1">
        <v>100</v>
      </c>
      <c r="BF178" s="1">
        <v>15</v>
      </c>
      <c r="BG178" s="2">
        <v>43993.5277546296</v>
      </c>
      <c r="BH178" s="1">
        <v>0</v>
      </c>
      <c r="BI178" s="1">
        <v>0</v>
      </c>
      <c r="BJ178" s="1">
        <v>93.3333</v>
      </c>
      <c r="BK178" s="1">
        <v>14</v>
      </c>
      <c r="BL178" s="1">
        <v>7</v>
      </c>
      <c r="BM178" s="1">
        <v>1140.07849999999</v>
      </c>
      <c r="BN178" s="1">
        <v>0</v>
      </c>
    </row>
    <row r="179" spans="1:66">
      <c r="A179" s="1">
        <v>18373248</v>
      </c>
      <c r="B179" s="1" t="s">
        <v>23</v>
      </c>
      <c r="C179" s="1" t="s">
        <v>397</v>
      </c>
      <c r="D179" s="2">
        <v>43888.544525463</v>
      </c>
      <c r="E179" s="1">
        <v>0</v>
      </c>
      <c r="F179" s="1">
        <v>0</v>
      </c>
      <c r="G179" s="1">
        <v>100</v>
      </c>
      <c r="H179" s="1">
        <v>10</v>
      </c>
      <c r="I179" s="2">
        <v>43895.9894444444</v>
      </c>
      <c r="J179" s="1">
        <v>4</v>
      </c>
      <c r="K179" s="1">
        <v>28</v>
      </c>
      <c r="L179" s="1">
        <v>81.3522</v>
      </c>
      <c r="M179" s="1">
        <v>17</v>
      </c>
      <c r="N179" s="2">
        <v>43902.562650463</v>
      </c>
      <c r="O179" s="1">
        <v>0</v>
      </c>
      <c r="P179" s="1">
        <v>5</v>
      </c>
      <c r="Q179" s="1">
        <v>100</v>
      </c>
      <c r="R179" s="1">
        <v>20</v>
      </c>
      <c r="S179" s="2">
        <v>43916.6105439815</v>
      </c>
      <c r="T179" s="1">
        <v>0</v>
      </c>
      <c r="U179" s="1">
        <v>1</v>
      </c>
      <c r="V179" s="1">
        <v>94.5865</v>
      </c>
      <c r="W179" s="1">
        <v>10</v>
      </c>
      <c r="X179" s="2">
        <v>43923.5050925926</v>
      </c>
      <c r="Y179" s="1">
        <v>0</v>
      </c>
      <c r="Z179" s="1">
        <v>1</v>
      </c>
      <c r="AA179" s="1">
        <v>99.7877</v>
      </c>
      <c r="AB179" s="1">
        <v>20</v>
      </c>
      <c r="AC179" s="2">
        <v>43930.9341203704</v>
      </c>
      <c r="AD179" s="1">
        <v>0</v>
      </c>
      <c r="AE179" s="1">
        <v>3</v>
      </c>
      <c r="AF179" s="1">
        <v>99.6755</v>
      </c>
      <c r="AG179" s="1">
        <v>20</v>
      </c>
      <c r="AH179" s="2">
        <v>43944.6677777778</v>
      </c>
      <c r="AI179" s="1">
        <v>0</v>
      </c>
      <c r="AJ179" s="1">
        <v>1</v>
      </c>
      <c r="AK179" s="1">
        <v>100</v>
      </c>
      <c r="AL179" s="1">
        <v>20</v>
      </c>
      <c r="AM179" s="2">
        <v>43951.500162037</v>
      </c>
      <c r="AN179" s="1">
        <v>0</v>
      </c>
      <c r="AO179" s="1">
        <v>4</v>
      </c>
      <c r="AP179" s="1">
        <v>100</v>
      </c>
      <c r="AQ179" s="1">
        <v>20</v>
      </c>
      <c r="AR179" s="2">
        <v>43965.7809259259</v>
      </c>
      <c r="AS179" s="1">
        <v>0</v>
      </c>
      <c r="AT179" s="1">
        <v>1</v>
      </c>
      <c r="AU179" s="1">
        <v>100</v>
      </c>
      <c r="AV179" s="1">
        <v>20</v>
      </c>
      <c r="AW179" s="2">
        <v>43979.6336574074</v>
      </c>
      <c r="AX179" s="1">
        <v>0</v>
      </c>
      <c r="AY179" s="1">
        <v>0</v>
      </c>
      <c r="AZ179" s="1">
        <v>93.3333</v>
      </c>
      <c r="BA179" s="1">
        <v>14</v>
      </c>
      <c r="BB179" s="2">
        <v>43986.931875</v>
      </c>
      <c r="BC179" s="1">
        <v>0</v>
      </c>
      <c r="BD179" s="1">
        <v>0</v>
      </c>
      <c r="BE179" s="1">
        <v>100</v>
      </c>
      <c r="BF179" s="1">
        <v>15</v>
      </c>
      <c r="BG179" s="2">
        <v>43993.6824189815</v>
      </c>
      <c r="BH179" s="1">
        <v>0</v>
      </c>
      <c r="BI179" s="1">
        <v>0</v>
      </c>
      <c r="BJ179" s="1">
        <v>100</v>
      </c>
      <c r="BK179" s="1">
        <v>15</v>
      </c>
      <c r="BL179" s="1">
        <v>10</v>
      </c>
      <c r="BM179" s="1">
        <v>1168.7352</v>
      </c>
      <c r="BN179" s="1">
        <v>0</v>
      </c>
    </row>
    <row r="180" spans="1:66">
      <c r="A180" s="1">
        <v>18373249</v>
      </c>
      <c r="B180" s="1" t="s">
        <v>27</v>
      </c>
      <c r="C180" s="1" t="s">
        <v>397</v>
      </c>
      <c r="D180" s="2">
        <v>43888.5136805556</v>
      </c>
      <c r="E180" s="1">
        <v>0</v>
      </c>
      <c r="F180" s="1">
        <v>0</v>
      </c>
      <c r="G180" s="1">
        <v>100</v>
      </c>
      <c r="H180" s="1">
        <v>10</v>
      </c>
      <c r="I180" s="2">
        <v>43895.5294560185</v>
      </c>
      <c r="J180" s="1">
        <v>5</v>
      </c>
      <c r="K180" s="1">
        <v>2</v>
      </c>
      <c r="L180" s="1">
        <v>95.8988</v>
      </c>
      <c r="M180" s="1">
        <v>20</v>
      </c>
      <c r="N180" s="2">
        <v>43902.5228587963</v>
      </c>
      <c r="O180" s="1">
        <v>2</v>
      </c>
      <c r="P180" s="1">
        <v>0</v>
      </c>
      <c r="Q180" s="1">
        <v>99.3427</v>
      </c>
      <c r="R180" s="1">
        <v>20</v>
      </c>
      <c r="S180" s="2">
        <v>43916.5592708333</v>
      </c>
      <c r="T180" s="1">
        <v>0</v>
      </c>
      <c r="U180" s="1">
        <v>0</v>
      </c>
      <c r="V180" s="1">
        <v>96.5595</v>
      </c>
      <c r="W180" s="1">
        <v>10</v>
      </c>
      <c r="X180" s="2">
        <v>43923.550787037</v>
      </c>
      <c r="Y180" s="1">
        <v>0</v>
      </c>
      <c r="Z180" s="1">
        <v>0</v>
      </c>
      <c r="AA180" s="1">
        <v>98.2712</v>
      </c>
      <c r="AB180" s="1">
        <v>20</v>
      </c>
      <c r="AC180" s="2">
        <v>43930.6046180556</v>
      </c>
      <c r="AD180" s="1">
        <v>0</v>
      </c>
      <c r="AE180" s="1">
        <v>1</v>
      </c>
      <c r="AF180" s="1">
        <v>98.5027</v>
      </c>
      <c r="AG180" s="1">
        <v>20</v>
      </c>
      <c r="AH180" s="2">
        <v>43944.5875925926</v>
      </c>
      <c r="AI180" s="1">
        <v>0</v>
      </c>
      <c r="AJ180" s="1">
        <v>0</v>
      </c>
      <c r="AK180" s="1">
        <v>100</v>
      </c>
      <c r="AL180" s="1">
        <v>20</v>
      </c>
      <c r="AM180" s="2">
        <v>43951.5069212963</v>
      </c>
      <c r="AN180" s="1">
        <v>0</v>
      </c>
      <c r="AO180" s="1">
        <v>13</v>
      </c>
      <c r="AP180" s="1">
        <v>100</v>
      </c>
      <c r="AQ180" s="1">
        <v>20</v>
      </c>
      <c r="AR180" s="2">
        <v>43965.5525347222</v>
      </c>
      <c r="AS180" s="1">
        <v>0</v>
      </c>
      <c r="AT180" s="1">
        <v>2</v>
      </c>
      <c r="AU180" s="1">
        <v>100</v>
      </c>
      <c r="AV180" s="1">
        <v>20</v>
      </c>
      <c r="AW180" s="2">
        <v>43979.6590393518</v>
      </c>
      <c r="AX180" s="1">
        <v>0</v>
      </c>
      <c r="AY180" s="1">
        <v>0</v>
      </c>
      <c r="AZ180" s="1">
        <v>100</v>
      </c>
      <c r="BA180" s="1">
        <v>15</v>
      </c>
      <c r="BB180" s="2">
        <v>43986.6929282407</v>
      </c>
      <c r="BC180" s="1">
        <v>0</v>
      </c>
      <c r="BD180" s="1">
        <v>0</v>
      </c>
      <c r="BE180" s="1">
        <v>100</v>
      </c>
      <c r="BF180" s="1">
        <v>15</v>
      </c>
      <c r="BG180" s="2">
        <v>43993.5154282407</v>
      </c>
      <c r="BH180" s="1">
        <v>0</v>
      </c>
      <c r="BI180" s="1">
        <v>0</v>
      </c>
      <c r="BJ180" s="1">
        <v>93.3333</v>
      </c>
      <c r="BK180" s="1">
        <v>14</v>
      </c>
      <c r="BL180" s="1">
        <v>11</v>
      </c>
      <c r="BM180" s="1">
        <v>1181.9082</v>
      </c>
      <c r="BN180" s="1">
        <v>0</v>
      </c>
    </row>
    <row r="181" spans="1:66">
      <c r="A181" s="1">
        <v>18373251</v>
      </c>
      <c r="B181" s="1" t="s">
        <v>94</v>
      </c>
      <c r="C181" s="1" t="s">
        <v>398</v>
      </c>
      <c r="D181" s="2">
        <v>43888.5211458333</v>
      </c>
      <c r="E181" s="1">
        <v>5</v>
      </c>
      <c r="F181" s="1">
        <v>2</v>
      </c>
      <c r="G181" s="1">
        <v>82.8841</v>
      </c>
      <c r="H181" s="1">
        <v>9</v>
      </c>
      <c r="I181" s="2">
        <v>43896.4551736111</v>
      </c>
      <c r="J181" s="1">
        <v>3</v>
      </c>
      <c r="K181" s="1">
        <v>1</v>
      </c>
      <c r="L181" s="1">
        <v>89.3522</v>
      </c>
      <c r="M181" s="1">
        <v>19</v>
      </c>
      <c r="N181" s="2">
        <v>43902.5946296296</v>
      </c>
      <c r="O181" s="1">
        <v>2</v>
      </c>
      <c r="P181" s="1">
        <v>16</v>
      </c>
      <c r="Q181" s="1">
        <v>95.2574</v>
      </c>
      <c r="R181" s="1">
        <v>20</v>
      </c>
      <c r="S181" s="2">
        <v>43917.0123032407</v>
      </c>
      <c r="T181" s="1">
        <v>0</v>
      </c>
      <c r="U181" s="1">
        <v>0</v>
      </c>
      <c r="V181" s="1">
        <v>97.2381</v>
      </c>
      <c r="W181" s="1">
        <v>10</v>
      </c>
      <c r="X181" s="2">
        <v>43923.5105787037</v>
      </c>
      <c r="Y181" s="1">
        <v>0</v>
      </c>
      <c r="Z181" s="1">
        <v>0</v>
      </c>
      <c r="AA181" s="1">
        <v>92.2596</v>
      </c>
      <c r="AB181" s="1">
        <v>20</v>
      </c>
      <c r="AC181" s="2">
        <v>43930.6838888889</v>
      </c>
      <c r="AD181" s="1">
        <v>0</v>
      </c>
      <c r="AE181" s="1">
        <v>3</v>
      </c>
      <c r="AF181" s="1">
        <v>94.8247</v>
      </c>
      <c r="AG181" s="1">
        <v>20</v>
      </c>
      <c r="AH181" s="2">
        <v>43944.5980324074</v>
      </c>
      <c r="AI181" s="1">
        <v>0</v>
      </c>
      <c r="AJ181" s="1">
        <v>0</v>
      </c>
      <c r="AK181" s="1">
        <v>100</v>
      </c>
      <c r="AL181" s="1">
        <v>20</v>
      </c>
      <c r="AM181" s="2">
        <v>43951.5286805556</v>
      </c>
      <c r="AN181" s="1">
        <v>7</v>
      </c>
      <c r="AO181" s="1">
        <v>2</v>
      </c>
      <c r="AP181" s="1">
        <v>100</v>
      </c>
      <c r="AQ181" s="1">
        <v>20</v>
      </c>
      <c r="AR181" s="2">
        <v>43965.7201388889</v>
      </c>
      <c r="AS181" s="1">
        <v>1</v>
      </c>
      <c r="AT181" s="1">
        <v>0</v>
      </c>
      <c r="AU181" s="1">
        <v>100</v>
      </c>
      <c r="AV181" s="1">
        <v>20</v>
      </c>
      <c r="AW181" s="2">
        <v>43979.9388425926</v>
      </c>
      <c r="AX181" s="1">
        <v>0</v>
      </c>
      <c r="AY181" s="1">
        <v>0</v>
      </c>
      <c r="AZ181" s="1">
        <v>93.3333</v>
      </c>
      <c r="BA181" s="1">
        <v>14</v>
      </c>
      <c r="BB181" s="2">
        <v>43986.7122337963</v>
      </c>
      <c r="BC181" s="1">
        <v>0</v>
      </c>
      <c r="BD181" s="1">
        <v>0</v>
      </c>
      <c r="BE181" s="1">
        <v>100</v>
      </c>
      <c r="BF181" s="1">
        <v>15</v>
      </c>
      <c r="BG181" s="2">
        <v>43993.6103587963</v>
      </c>
      <c r="BH181" s="1">
        <v>0</v>
      </c>
      <c r="BI181" s="1">
        <v>0</v>
      </c>
      <c r="BJ181" s="1">
        <v>100</v>
      </c>
      <c r="BK181" s="1">
        <v>15</v>
      </c>
      <c r="BL181" s="1">
        <v>9</v>
      </c>
      <c r="BM181" s="1">
        <v>1145.1494</v>
      </c>
      <c r="BN181" s="1">
        <v>0</v>
      </c>
    </row>
    <row r="182" spans="1:66">
      <c r="A182" s="1">
        <v>18373252</v>
      </c>
      <c r="B182" s="1" t="s">
        <v>169</v>
      </c>
      <c r="C182" s="1" t="s">
        <v>400</v>
      </c>
      <c r="D182" s="2">
        <v>43888.7054282407</v>
      </c>
      <c r="E182" s="1">
        <v>0</v>
      </c>
      <c r="F182" s="1">
        <v>4</v>
      </c>
      <c r="G182" s="1">
        <v>99.6908</v>
      </c>
      <c r="H182" s="1">
        <v>10</v>
      </c>
      <c r="I182" s="2">
        <v>43895.8142361111</v>
      </c>
      <c r="J182" s="1">
        <v>0</v>
      </c>
      <c r="K182" s="1">
        <v>0</v>
      </c>
      <c r="L182" s="1">
        <v>88.5453</v>
      </c>
      <c r="M182" s="1">
        <v>20</v>
      </c>
      <c r="N182" s="2">
        <v>43903.1211921296</v>
      </c>
      <c r="O182" s="1">
        <v>0</v>
      </c>
      <c r="P182" s="1">
        <v>1</v>
      </c>
      <c r="Q182" s="1">
        <v>94.6501</v>
      </c>
      <c r="R182" s="1">
        <v>20</v>
      </c>
      <c r="S182" s="2">
        <v>43916.8564351852</v>
      </c>
      <c r="T182" s="1">
        <v>0</v>
      </c>
      <c r="U182" s="1">
        <v>1</v>
      </c>
      <c r="V182" s="1">
        <v>93.3818</v>
      </c>
      <c r="W182" s="1">
        <v>10</v>
      </c>
      <c r="X182" s="2">
        <v>43923.513912037</v>
      </c>
      <c r="Y182" s="1">
        <v>0</v>
      </c>
      <c r="Z182" s="1">
        <v>0</v>
      </c>
      <c r="AA182" s="1">
        <v>94.7926</v>
      </c>
      <c r="AB182" s="1">
        <v>20</v>
      </c>
      <c r="AC182" s="2">
        <v>43931.4372337963</v>
      </c>
      <c r="AD182" s="1">
        <v>0</v>
      </c>
      <c r="AE182" s="1">
        <v>5</v>
      </c>
      <c r="AF182" s="1">
        <v>92.4638</v>
      </c>
      <c r="AG182" s="1">
        <v>20</v>
      </c>
      <c r="AH182" s="2">
        <v>43944.6001967593</v>
      </c>
      <c r="AI182" s="1">
        <v>6</v>
      </c>
      <c r="AJ182" s="1">
        <v>0</v>
      </c>
      <c r="AK182" s="1">
        <v>25</v>
      </c>
      <c r="AL182" s="1">
        <v>5</v>
      </c>
      <c r="AM182" s="2">
        <v>43951.5269328704</v>
      </c>
      <c r="AN182" s="1">
        <v>21</v>
      </c>
      <c r="AO182" s="1">
        <v>0</v>
      </c>
      <c r="AP182" s="1">
        <v>85</v>
      </c>
      <c r="AQ182" s="1">
        <v>17</v>
      </c>
      <c r="AR182" s="2">
        <v>43966.9194444444</v>
      </c>
      <c r="AS182" s="1">
        <v>0</v>
      </c>
      <c r="AT182" s="1">
        <v>0</v>
      </c>
      <c r="AU182" s="1">
        <v>100</v>
      </c>
      <c r="AV182" s="1">
        <v>20</v>
      </c>
      <c r="AW182" s="2">
        <v>43980.6965625</v>
      </c>
      <c r="AX182" s="1">
        <v>0</v>
      </c>
      <c r="AY182" s="1">
        <v>0</v>
      </c>
      <c r="AZ182" s="1">
        <v>40</v>
      </c>
      <c r="BA182" s="1">
        <v>6</v>
      </c>
      <c r="BB182" s="2">
        <v>43988.4774189815</v>
      </c>
      <c r="BC182" s="1">
        <v>0</v>
      </c>
      <c r="BD182" s="1">
        <v>0</v>
      </c>
      <c r="BE182" s="1">
        <v>93.3333</v>
      </c>
      <c r="BF182" s="1">
        <v>14</v>
      </c>
      <c r="BG182" s="2">
        <v>43994.5477083333</v>
      </c>
      <c r="BH182" s="1">
        <v>0</v>
      </c>
      <c r="BI182" s="1">
        <v>0</v>
      </c>
      <c r="BJ182" s="1">
        <v>86.6667</v>
      </c>
      <c r="BK182" s="1">
        <v>13</v>
      </c>
      <c r="BL182" s="1">
        <v>7</v>
      </c>
      <c r="BM182" s="1">
        <v>993.5244</v>
      </c>
      <c r="BN182" s="1">
        <v>0</v>
      </c>
    </row>
    <row r="183" spans="1:66">
      <c r="A183" s="1">
        <v>18373256</v>
      </c>
      <c r="B183" s="1" t="s">
        <v>251</v>
      </c>
      <c r="C183" s="1" t="s">
        <v>397</v>
      </c>
      <c r="D183" s="2">
        <v>43888.7393171296</v>
      </c>
      <c r="E183" s="1">
        <v>9</v>
      </c>
      <c r="F183" s="1">
        <v>4</v>
      </c>
      <c r="G183" s="1">
        <v>94.5129999999999</v>
      </c>
      <c r="H183" s="1">
        <v>10</v>
      </c>
      <c r="I183" s="2">
        <v>43896.4397337963</v>
      </c>
      <c r="J183" s="1">
        <v>3</v>
      </c>
      <c r="K183" s="1">
        <v>7</v>
      </c>
      <c r="L183" s="1">
        <v>73.0746</v>
      </c>
      <c r="M183" s="1">
        <v>16</v>
      </c>
      <c r="N183" s="2">
        <v>43904.7814699074</v>
      </c>
      <c r="O183" s="1">
        <v>23</v>
      </c>
      <c r="P183" s="1">
        <v>2</v>
      </c>
      <c r="Q183" s="1">
        <v>90.5389</v>
      </c>
      <c r="R183" s="1">
        <v>19</v>
      </c>
      <c r="S183" s="2">
        <v>43918.4150578704</v>
      </c>
      <c r="T183" s="1">
        <v>0</v>
      </c>
      <c r="U183" s="1">
        <v>0</v>
      </c>
      <c r="V183" s="1">
        <v>56.6049</v>
      </c>
      <c r="W183" s="1">
        <v>7</v>
      </c>
      <c r="X183" s="2">
        <v>43923.580625</v>
      </c>
      <c r="Y183" s="1">
        <v>1</v>
      </c>
      <c r="Z183" s="1">
        <v>0</v>
      </c>
      <c r="AA183" s="1">
        <v>62.4739</v>
      </c>
      <c r="AB183" s="1">
        <v>15</v>
      </c>
      <c r="AC183" s="2">
        <v>43931.8813310185</v>
      </c>
      <c r="AD183" s="1">
        <v>2</v>
      </c>
      <c r="AE183" s="1">
        <v>0</v>
      </c>
      <c r="AF183" s="1">
        <v>80.3621</v>
      </c>
      <c r="AG183" s="1">
        <v>20</v>
      </c>
      <c r="AH183" s="2">
        <v>43945.5309027778</v>
      </c>
      <c r="AI183" s="1"/>
      <c r="AJ183" s="1"/>
      <c r="AK183" s="1">
        <v>5</v>
      </c>
      <c r="AL183" s="1">
        <v>1</v>
      </c>
      <c r="AM183" s="2">
        <v>43951.5156481481</v>
      </c>
      <c r="AN183" s="1">
        <v>5</v>
      </c>
      <c r="AO183" s="1">
        <v>0</v>
      </c>
      <c r="AP183" s="1">
        <v>85</v>
      </c>
      <c r="AQ183" s="1">
        <v>17</v>
      </c>
      <c r="AR183" s="2">
        <v>43965.711712963</v>
      </c>
      <c r="AS183" s="1">
        <v>4</v>
      </c>
      <c r="AT183" s="1">
        <v>0</v>
      </c>
      <c r="AU183" s="1">
        <v>50</v>
      </c>
      <c r="AV183" s="1">
        <v>10</v>
      </c>
      <c r="AW183" s="1"/>
      <c r="AX183" s="1">
        <v>0</v>
      </c>
      <c r="AY183" s="1">
        <v>0</v>
      </c>
      <c r="AZ183" s="1">
        <v>13.3333</v>
      </c>
      <c r="BA183" s="1">
        <v>2</v>
      </c>
      <c r="BB183" s="2">
        <v>43990.5575115741</v>
      </c>
      <c r="BC183" s="1">
        <v>0</v>
      </c>
      <c r="BD183" s="1">
        <v>0</v>
      </c>
      <c r="BE183" s="1">
        <v>93.3333</v>
      </c>
      <c r="BF183" s="1">
        <v>14</v>
      </c>
      <c r="BG183" s="1"/>
      <c r="BH183" s="1">
        <v>0</v>
      </c>
      <c r="BI183" s="1">
        <v>0</v>
      </c>
      <c r="BJ183" s="1">
        <v>60</v>
      </c>
      <c r="BK183" s="1">
        <v>9</v>
      </c>
      <c r="BL183" s="1">
        <v>2</v>
      </c>
      <c r="BM183" s="1">
        <v>690.9007</v>
      </c>
      <c r="BN183" s="1">
        <v>2</v>
      </c>
    </row>
    <row r="184" spans="1:66">
      <c r="A184" s="1">
        <v>18373287</v>
      </c>
      <c r="B184" s="1" t="s">
        <v>122</v>
      </c>
      <c r="C184" s="1" t="s">
        <v>392</v>
      </c>
      <c r="D184" s="2">
        <v>43888.6061458333</v>
      </c>
      <c r="E184" s="1">
        <v>0</v>
      </c>
      <c r="F184" s="1">
        <v>2</v>
      </c>
      <c r="G184" s="1">
        <v>100</v>
      </c>
      <c r="H184" s="1">
        <v>10</v>
      </c>
      <c r="I184" s="2">
        <v>43895.8669097222</v>
      </c>
      <c r="J184" s="1">
        <v>0</v>
      </c>
      <c r="K184" s="1">
        <v>15</v>
      </c>
      <c r="L184" s="1">
        <v>94.2427</v>
      </c>
      <c r="M184" s="1">
        <v>20</v>
      </c>
      <c r="N184" s="2">
        <v>43902.9450231481</v>
      </c>
      <c r="O184" s="1">
        <v>0</v>
      </c>
      <c r="P184" s="1">
        <v>21</v>
      </c>
      <c r="Q184" s="1">
        <v>93.0253</v>
      </c>
      <c r="R184" s="1">
        <v>20</v>
      </c>
      <c r="S184" s="2">
        <v>43916.5689814815</v>
      </c>
      <c r="T184" s="1">
        <v>0</v>
      </c>
      <c r="U184" s="1">
        <v>0</v>
      </c>
      <c r="V184" s="1">
        <v>99.216</v>
      </c>
      <c r="W184" s="1">
        <v>10</v>
      </c>
      <c r="X184" s="2">
        <v>43923.5073842593</v>
      </c>
      <c r="Y184" s="1">
        <v>0</v>
      </c>
      <c r="Z184" s="1">
        <v>5</v>
      </c>
      <c r="AA184" s="1">
        <v>94.7455</v>
      </c>
      <c r="AB184" s="1">
        <v>20</v>
      </c>
      <c r="AC184" s="2">
        <v>43930.5535763889</v>
      </c>
      <c r="AD184" s="1">
        <v>0</v>
      </c>
      <c r="AE184" s="1">
        <v>9</v>
      </c>
      <c r="AF184" s="1">
        <v>98.728</v>
      </c>
      <c r="AG184" s="1">
        <v>20</v>
      </c>
      <c r="AH184" s="2">
        <v>43944.5923958333</v>
      </c>
      <c r="AI184" s="1">
        <v>0</v>
      </c>
      <c r="AJ184" s="1">
        <v>0</v>
      </c>
      <c r="AK184" s="1">
        <v>100</v>
      </c>
      <c r="AL184" s="1">
        <v>20</v>
      </c>
      <c r="AM184" s="2">
        <v>43951.5503935185</v>
      </c>
      <c r="AN184" s="1">
        <v>0</v>
      </c>
      <c r="AO184" s="1">
        <v>1</v>
      </c>
      <c r="AP184" s="1">
        <v>100</v>
      </c>
      <c r="AQ184" s="1">
        <v>20</v>
      </c>
      <c r="AR184" s="2">
        <v>43966.4545138889</v>
      </c>
      <c r="AS184" s="1">
        <v>0</v>
      </c>
      <c r="AT184" s="1">
        <v>26</v>
      </c>
      <c r="AU184" s="1">
        <v>50</v>
      </c>
      <c r="AV184" s="1">
        <v>10</v>
      </c>
      <c r="AW184" s="2">
        <v>43979.668275463</v>
      </c>
      <c r="AX184" s="1">
        <v>0</v>
      </c>
      <c r="AY184" s="1">
        <v>0</v>
      </c>
      <c r="AZ184" s="1">
        <v>93.3333</v>
      </c>
      <c r="BA184" s="1">
        <v>14</v>
      </c>
      <c r="BB184" s="2">
        <v>43987.3634027778</v>
      </c>
      <c r="BC184" s="1">
        <v>0</v>
      </c>
      <c r="BD184" s="1">
        <v>0</v>
      </c>
      <c r="BE184" s="1">
        <v>100</v>
      </c>
      <c r="BF184" s="1">
        <v>15</v>
      </c>
      <c r="BG184" s="2">
        <v>43993.5075</v>
      </c>
      <c r="BH184" s="1">
        <v>0</v>
      </c>
      <c r="BI184" s="1">
        <v>0</v>
      </c>
      <c r="BJ184" s="1">
        <v>93.3333</v>
      </c>
      <c r="BK184" s="1">
        <v>14</v>
      </c>
      <c r="BL184" s="1">
        <v>9</v>
      </c>
      <c r="BM184" s="1">
        <v>1116.6241</v>
      </c>
      <c r="BN184" s="1">
        <v>0</v>
      </c>
    </row>
    <row r="185" spans="1:66">
      <c r="A185" s="1">
        <v>18373292</v>
      </c>
      <c r="B185" s="1" t="s">
        <v>162</v>
      </c>
      <c r="C185" s="1" t="s">
        <v>393</v>
      </c>
      <c r="D185" s="2">
        <v>43888.5606481481</v>
      </c>
      <c r="E185" s="1">
        <v>13</v>
      </c>
      <c r="F185" s="1">
        <v>1</v>
      </c>
      <c r="G185" s="1">
        <v>99.479</v>
      </c>
      <c r="H185" s="1">
        <v>10</v>
      </c>
      <c r="I185" s="2">
        <v>43895.9926851852</v>
      </c>
      <c r="J185" s="1">
        <v>0</v>
      </c>
      <c r="K185" s="1">
        <v>8</v>
      </c>
      <c r="L185" s="1">
        <v>87.815</v>
      </c>
      <c r="M185" s="1">
        <v>19</v>
      </c>
      <c r="N185" s="2">
        <v>43903.4044212963</v>
      </c>
      <c r="O185" s="1">
        <v>38</v>
      </c>
      <c r="P185" s="1">
        <v>13</v>
      </c>
      <c r="Q185" s="1">
        <v>48</v>
      </c>
      <c r="R185" s="1">
        <v>10</v>
      </c>
      <c r="S185" s="2">
        <v>43916.7448263889</v>
      </c>
      <c r="T185" s="1">
        <v>0</v>
      </c>
      <c r="U185" s="1">
        <v>0</v>
      </c>
      <c r="V185" s="1">
        <v>95.2845</v>
      </c>
      <c r="W185" s="1">
        <v>10</v>
      </c>
      <c r="X185" s="2">
        <v>43923.5424421296</v>
      </c>
      <c r="Y185" s="1">
        <v>0</v>
      </c>
      <c r="Z185" s="1">
        <v>0</v>
      </c>
      <c r="AA185" s="1">
        <v>98.1242</v>
      </c>
      <c r="AB185" s="1">
        <v>20</v>
      </c>
      <c r="AC185" s="2">
        <v>43930.7254166667</v>
      </c>
      <c r="AD185" s="1">
        <v>0</v>
      </c>
      <c r="AE185" s="1">
        <v>4</v>
      </c>
      <c r="AF185" s="1">
        <v>99.6055</v>
      </c>
      <c r="AG185" s="1">
        <v>20</v>
      </c>
      <c r="AH185" s="2">
        <v>43944.5436226852</v>
      </c>
      <c r="AI185" s="1">
        <v>0</v>
      </c>
      <c r="AJ185" s="1">
        <v>0</v>
      </c>
      <c r="AK185" s="1">
        <v>20</v>
      </c>
      <c r="AL185" s="1">
        <v>4</v>
      </c>
      <c r="AM185" s="2">
        <v>43951.5128703704</v>
      </c>
      <c r="AN185" s="1">
        <v>1</v>
      </c>
      <c r="AO185" s="1">
        <v>4</v>
      </c>
      <c r="AP185" s="1">
        <v>95</v>
      </c>
      <c r="AQ185" s="1">
        <v>19</v>
      </c>
      <c r="AR185" s="2">
        <v>43966.4362962963</v>
      </c>
      <c r="AS185" s="1">
        <v>0</v>
      </c>
      <c r="AT185" s="1">
        <v>0</v>
      </c>
      <c r="AU185" s="1">
        <v>100</v>
      </c>
      <c r="AV185" s="1">
        <v>20</v>
      </c>
      <c r="AW185" s="2">
        <v>43979.9527546296</v>
      </c>
      <c r="AX185" s="1">
        <v>0</v>
      </c>
      <c r="AY185" s="1">
        <v>0</v>
      </c>
      <c r="AZ185" s="1">
        <v>93.3333</v>
      </c>
      <c r="BA185" s="1">
        <v>14</v>
      </c>
      <c r="BB185" s="2">
        <v>43988.6878009259</v>
      </c>
      <c r="BC185" s="1">
        <v>0</v>
      </c>
      <c r="BD185" s="1">
        <v>0</v>
      </c>
      <c r="BE185" s="1">
        <v>93.3333</v>
      </c>
      <c r="BF185" s="1">
        <v>14</v>
      </c>
      <c r="BG185" s="2">
        <v>43993.7355902778</v>
      </c>
      <c r="BH185" s="1">
        <v>0</v>
      </c>
      <c r="BI185" s="1">
        <v>0</v>
      </c>
      <c r="BJ185" s="1">
        <v>86.6667</v>
      </c>
      <c r="BK185" s="1">
        <v>13</v>
      </c>
      <c r="BL185" s="1">
        <v>5</v>
      </c>
      <c r="BM185" s="1">
        <v>1016.6415</v>
      </c>
      <c r="BN185" s="1">
        <v>0</v>
      </c>
    </row>
    <row r="186" spans="1:66">
      <c r="A186" s="1">
        <v>18373293</v>
      </c>
      <c r="B186" s="1" t="s">
        <v>35</v>
      </c>
      <c r="C186" s="1" t="s">
        <v>398</v>
      </c>
      <c r="D186" s="2">
        <v>43888.500162037</v>
      </c>
      <c r="E186" s="1">
        <v>0</v>
      </c>
      <c r="F186" s="1">
        <v>2</v>
      </c>
      <c r="G186" s="1">
        <v>100</v>
      </c>
      <c r="H186" s="1">
        <v>10</v>
      </c>
      <c r="I186" s="2">
        <v>43895.8600925926</v>
      </c>
      <c r="J186" s="1">
        <v>0</v>
      </c>
      <c r="K186" s="1">
        <v>8</v>
      </c>
      <c r="L186" s="1">
        <v>95.9501</v>
      </c>
      <c r="M186" s="1">
        <v>20</v>
      </c>
      <c r="N186" s="2">
        <v>43902.6220023148</v>
      </c>
      <c r="O186" s="1">
        <v>0</v>
      </c>
      <c r="P186" s="1">
        <v>5</v>
      </c>
      <c r="Q186" s="1">
        <v>94.2565</v>
      </c>
      <c r="R186" s="1">
        <v>19</v>
      </c>
      <c r="S186" s="2">
        <v>43916.5506018518</v>
      </c>
      <c r="T186" s="1">
        <v>0</v>
      </c>
      <c r="U186" s="1">
        <v>1</v>
      </c>
      <c r="V186" s="1">
        <v>96.5344</v>
      </c>
      <c r="W186" s="1">
        <v>10</v>
      </c>
      <c r="X186" s="2">
        <v>43923.506712963</v>
      </c>
      <c r="Y186" s="1">
        <v>1</v>
      </c>
      <c r="Z186" s="1">
        <v>2</v>
      </c>
      <c r="AA186" s="1">
        <v>99.5101</v>
      </c>
      <c r="AB186" s="1">
        <v>20</v>
      </c>
      <c r="AC186" s="2">
        <v>43930.5510185185</v>
      </c>
      <c r="AD186" s="1">
        <v>0</v>
      </c>
      <c r="AE186" s="1">
        <v>4</v>
      </c>
      <c r="AF186" s="1">
        <v>97.481</v>
      </c>
      <c r="AG186" s="1">
        <v>20</v>
      </c>
      <c r="AH186" s="2">
        <v>43944.5438194444</v>
      </c>
      <c r="AI186" s="1">
        <v>0</v>
      </c>
      <c r="AJ186" s="1">
        <v>0</v>
      </c>
      <c r="AK186" s="1">
        <v>100</v>
      </c>
      <c r="AL186" s="1">
        <v>20</v>
      </c>
      <c r="AM186" s="2">
        <v>43951.5034143518</v>
      </c>
      <c r="AN186" s="1">
        <v>0</v>
      </c>
      <c r="AO186" s="1">
        <v>2</v>
      </c>
      <c r="AP186" s="1">
        <v>100</v>
      </c>
      <c r="AQ186" s="1">
        <v>20</v>
      </c>
      <c r="AR186" s="2">
        <v>43965.5566435185</v>
      </c>
      <c r="AS186" s="1">
        <v>0</v>
      </c>
      <c r="AT186" s="1">
        <v>1</v>
      </c>
      <c r="AU186" s="1">
        <v>100</v>
      </c>
      <c r="AV186" s="1">
        <v>20</v>
      </c>
      <c r="AW186" s="2">
        <v>43979.6793518519</v>
      </c>
      <c r="AX186" s="1">
        <v>0</v>
      </c>
      <c r="AY186" s="1">
        <v>0</v>
      </c>
      <c r="AZ186" s="1">
        <v>93.3333</v>
      </c>
      <c r="BA186" s="1">
        <v>14</v>
      </c>
      <c r="BB186" s="2">
        <v>43986.7006597222</v>
      </c>
      <c r="BC186" s="1">
        <v>0</v>
      </c>
      <c r="BD186" s="1">
        <v>0</v>
      </c>
      <c r="BE186" s="1">
        <v>100</v>
      </c>
      <c r="BF186" s="1">
        <v>15</v>
      </c>
      <c r="BG186" s="2">
        <v>43993.5037962963</v>
      </c>
      <c r="BH186" s="1">
        <v>0</v>
      </c>
      <c r="BI186" s="1">
        <v>0</v>
      </c>
      <c r="BJ186" s="1">
        <v>100</v>
      </c>
      <c r="BK186" s="1">
        <v>15</v>
      </c>
      <c r="BL186" s="1">
        <v>10</v>
      </c>
      <c r="BM186" s="1">
        <v>1177.0654</v>
      </c>
      <c r="BN186" s="1">
        <v>0</v>
      </c>
    </row>
    <row r="187" spans="1:66">
      <c r="A187" s="1">
        <v>18373298</v>
      </c>
      <c r="B187" s="1" t="s">
        <v>137</v>
      </c>
      <c r="C187" s="1" t="s">
        <v>393</v>
      </c>
      <c r="D187" s="2">
        <v>43888.5255324074</v>
      </c>
      <c r="E187" s="1">
        <v>5</v>
      </c>
      <c r="F187" s="1">
        <v>3</v>
      </c>
      <c r="G187" s="1">
        <v>90</v>
      </c>
      <c r="H187" s="1">
        <v>9</v>
      </c>
      <c r="I187" s="2">
        <v>43895.8629050926</v>
      </c>
      <c r="J187" s="1">
        <v>0</v>
      </c>
      <c r="K187" s="1">
        <v>7</v>
      </c>
      <c r="L187" s="1">
        <v>95.8749</v>
      </c>
      <c r="M187" s="1">
        <v>20</v>
      </c>
      <c r="N187" s="2">
        <v>43903.6050925926</v>
      </c>
      <c r="O187" s="1">
        <v>1</v>
      </c>
      <c r="P187" s="1">
        <v>35</v>
      </c>
      <c r="Q187" s="1">
        <v>76.4925</v>
      </c>
      <c r="R187" s="1">
        <v>16</v>
      </c>
      <c r="S187" s="2">
        <v>43917.5848611111</v>
      </c>
      <c r="T187" s="1">
        <v>0</v>
      </c>
      <c r="U187" s="1">
        <v>3</v>
      </c>
      <c r="V187" s="1">
        <v>83.5989</v>
      </c>
      <c r="W187" s="1">
        <v>10</v>
      </c>
      <c r="X187" s="2">
        <v>43923.5634837963</v>
      </c>
      <c r="Y187" s="1">
        <v>0</v>
      </c>
      <c r="Z187" s="1">
        <v>0</v>
      </c>
      <c r="AA187" s="1">
        <v>99.2084</v>
      </c>
      <c r="AB187" s="1">
        <v>20</v>
      </c>
      <c r="AC187" s="2">
        <v>43930.5704398148</v>
      </c>
      <c r="AD187" s="1">
        <v>2</v>
      </c>
      <c r="AE187" s="1">
        <v>2</v>
      </c>
      <c r="AF187" s="1">
        <v>99.4222</v>
      </c>
      <c r="AG187" s="1">
        <v>20</v>
      </c>
      <c r="AH187" s="2">
        <v>43944.544212963</v>
      </c>
      <c r="AI187" s="1"/>
      <c r="AJ187" s="1"/>
      <c r="AK187" s="1">
        <v>5</v>
      </c>
      <c r="AL187" s="1">
        <v>1</v>
      </c>
      <c r="AM187" s="2">
        <v>43951.5218402778</v>
      </c>
      <c r="AN187" s="1">
        <v>0</v>
      </c>
      <c r="AO187" s="1">
        <v>2</v>
      </c>
      <c r="AP187" s="1">
        <v>100</v>
      </c>
      <c r="AQ187" s="1">
        <v>20</v>
      </c>
      <c r="AR187" s="2">
        <v>43965.842349537</v>
      </c>
      <c r="AS187" s="1">
        <v>0</v>
      </c>
      <c r="AT187" s="1">
        <v>2</v>
      </c>
      <c r="AU187" s="1">
        <v>85</v>
      </c>
      <c r="AV187" s="1">
        <v>17</v>
      </c>
      <c r="AW187" s="2">
        <v>43979.585775463</v>
      </c>
      <c r="AX187" s="1">
        <v>0</v>
      </c>
      <c r="AY187" s="1">
        <v>0</v>
      </c>
      <c r="AZ187" s="1">
        <v>93.3333</v>
      </c>
      <c r="BA187" s="1">
        <v>14</v>
      </c>
      <c r="BB187" s="2">
        <v>43986.860150463</v>
      </c>
      <c r="BC187" s="1">
        <v>0</v>
      </c>
      <c r="BD187" s="1">
        <v>0</v>
      </c>
      <c r="BE187" s="1">
        <v>100</v>
      </c>
      <c r="BF187" s="1">
        <v>15</v>
      </c>
      <c r="BG187" s="2">
        <v>43993.5202430556</v>
      </c>
      <c r="BH187" s="1">
        <v>0</v>
      </c>
      <c r="BI187" s="1">
        <v>0</v>
      </c>
      <c r="BJ187" s="1">
        <v>100</v>
      </c>
      <c r="BK187" s="1">
        <v>15</v>
      </c>
      <c r="BL187" s="1">
        <v>7</v>
      </c>
      <c r="BM187" s="1">
        <v>1027.9302</v>
      </c>
      <c r="BN187" s="1">
        <v>0</v>
      </c>
    </row>
    <row r="188" spans="1:66">
      <c r="A188" s="1">
        <v>18373301</v>
      </c>
      <c r="B188" s="1" t="s">
        <v>156</v>
      </c>
      <c r="C188" s="1" t="s">
        <v>400</v>
      </c>
      <c r="D188" s="2">
        <v>43890.5869328704</v>
      </c>
      <c r="E188" s="1">
        <v>0</v>
      </c>
      <c r="F188" s="1">
        <v>0</v>
      </c>
      <c r="G188" s="1">
        <v>100</v>
      </c>
      <c r="H188" s="1">
        <v>10</v>
      </c>
      <c r="I188" s="2">
        <v>43897.4957060185</v>
      </c>
      <c r="J188" s="1">
        <v>2</v>
      </c>
      <c r="K188" s="1">
        <v>0</v>
      </c>
      <c r="L188" s="1">
        <v>94.3522</v>
      </c>
      <c r="M188" s="1">
        <v>20</v>
      </c>
      <c r="N188" s="2">
        <v>43904.6301851852</v>
      </c>
      <c r="O188" s="1">
        <v>5</v>
      </c>
      <c r="P188" s="1">
        <v>1</v>
      </c>
      <c r="Q188" s="1">
        <v>84.4555</v>
      </c>
      <c r="R188" s="1">
        <v>17</v>
      </c>
      <c r="S188" s="2">
        <v>43918.2890277778</v>
      </c>
      <c r="T188" s="1">
        <v>0</v>
      </c>
      <c r="U188" s="1">
        <v>0</v>
      </c>
      <c r="V188" s="1">
        <v>86.9303</v>
      </c>
      <c r="W188" s="1">
        <v>10</v>
      </c>
      <c r="X188" s="2">
        <v>43925.5711458333</v>
      </c>
      <c r="Y188" s="1">
        <v>2</v>
      </c>
      <c r="Z188" s="1">
        <v>0</v>
      </c>
      <c r="AA188" s="1">
        <v>58.6185</v>
      </c>
      <c r="AB188" s="1">
        <v>12</v>
      </c>
      <c r="AC188" s="2">
        <v>43932.8622685185</v>
      </c>
      <c r="AD188" s="1">
        <v>2</v>
      </c>
      <c r="AE188" s="1">
        <v>0</v>
      </c>
      <c r="AF188" s="1">
        <v>89.7439</v>
      </c>
      <c r="AG188" s="1">
        <v>18</v>
      </c>
      <c r="AH188" s="2">
        <v>43945.9128819444</v>
      </c>
      <c r="AI188" s="1">
        <v>0</v>
      </c>
      <c r="AJ188" s="1">
        <v>0</v>
      </c>
      <c r="AK188" s="1">
        <v>100</v>
      </c>
      <c r="AL188" s="1">
        <v>20</v>
      </c>
      <c r="AM188" s="2">
        <v>43953.8749652778</v>
      </c>
      <c r="AN188" s="1"/>
      <c r="AO188" s="1"/>
      <c r="AP188" s="1">
        <v>15</v>
      </c>
      <c r="AQ188" s="1">
        <v>3</v>
      </c>
      <c r="AR188" s="2">
        <v>43967.8928009259</v>
      </c>
      <c r="AS188" s="1">
        <v>11</v>
      </c>
      <c r="AT188" s="1">
        <v>0</v>
      </c>
      <c r="AU188" s="1">
        <v>30</v>
      </c>
      <c r="AV188" s="1">
        <v>6</v>
      </c>
      <c r="AW188" s="2">
        <v>43981.8646759259</v>
      </c>
      <c r="AX188" s="1">
        <v>0</v>
      </c>
      <c r="AY188" s="1">
        <v>0</v>
      </c>
      <c r="AZ188" s="1">
        <v>100</v>
      </c>
      <c r="BA188" s="1">
        <v>15</v>
      </c>
      <c r="BB188" s="2">
        <v>43990.8975810185</v>
      </c>
      <c r="BC188" s="1">
        <v>0</v>
      </c>
      <c r="BD188" s="1">
        <v>0</v>
      </c>
      <c r="BE188" s="1">
        <v>100</v>
      </c>
      <c r="BF188" s="1">
        <v>15</v>
      </c>
      <c r="BG188" s="2">
        <v>43995.8313888889</v>
      </c>
      <c r="BH188" s="1">
        <v>0</v>
      </c>
      <c r="BI188" s="1">
        <v>0</v>
      </c>
      <c r="BJ188" s="1">
        <v>93.3333</v>
      </c>
      <c r="BK188" s="1">
        <v>14</v>
      </c>
      <c r="BL188" s="1">
        <v>6</v>
      </c>
      <c r="BM188" s="1">
        <v>952.433699999999</v>
      </c>
      <c r="BN188" s="1">
        <v>0</v>
      </c>
    </row>
    <row r="189" spans="1:66">
      <c r="A189" s="1">
        <v>18373304</v>
      </c>
      <c r="B189" s="1" t="s">
        <v>219</v>
      </c>
      <c r="C189" s="1" t="s">
        <v>400</v>
      </c>
      <c r="D189" s="2">
        <v>43888.7518981481</v>
      </c>
      <c r="E189" s="1">
        <v>0</v>
      </c>
      <c r="F189" s="1">
        <v>0</v>
      </c>
      <c r="G189" s="1">
        <v>100</v>
      </c>
      <c r="H189" s="1">
        <v>10</v>
      </c>
      <c r="I189" s="2">
        <v>43896.9541203704</v>
      </c>
      <c r="J189" s="1">
        <v>0</v>
      </c>
      <c r="K189" s="1">
        <v>2</v>
      </c>
      <c r="L189" s="1">
        <v>95.3267</v>
      </c>
      <c r="M189" s="1">
        <v>20</v>
      </c>
      <c r="N189" s="2">
        <v>43904.8854861111</v>
      </c>
      <c r="O189" s="1">
        <v>21</v>
      </c>
      <c r="P189" s="1">
        <v>19</v>
      </c>
      <c r="Q189" s="1">
        <v>72.3349</v>
      </c>
      <c r="R189" s="1">
        <v>16</v>
      </c>
      <c r="S189" s="2">
        <v>43917.9312037037</v>
      </c>
      <c r="T189" s="1">
        <v>0</v>
      </c>
      <c r="U189" s="1">
        <v>0</v>
      </c>
      <c r="V189" s="1">
        <v>84.4052</v>
      </c>
      <c r="W189" s="1">
        <v>10</v>
      </c>
      <c r="X189" s="2">
        <v>43925.6109375</v>
      </c>
      <c r="Y189" s="1">
        <v>0</v>
      </c>
      <c r="Z189" s="1">
        <v>0</v>
      </c>
      <c r="AA189" s="1">
        <v>76</v>
      </c>
      <c r="AB189" s="1">
        <v>19</v>
      </c>
      <c r="AC189" s="2">
        <v>43931.8978703704</v>
      </c>
      <c r="AD189" s="1">
        <v>2</v>
      </c>
      <c r="AE189" s="1">
        <v>0</v>
      </c>
      <c r="AF189" s="1">
        <v>88.9656</v>
      </c>
      <c r="AG189" s="1">
        <v>18</v>
      </c>
      <c r="AH189" s="2">
        <v>43946.7835069444</v>
      </c>
      <c r="AI189" s="1"/>
      <c r="AJ189" s="1"/>
      <c r="AK189" s="1">
        <v>0</v>
      </c>
      <c r="AL189" s="1">
        <v>0</v>
      </c>
      <c r="AM189" s="2">
        <v>43953.6058101852</v>
      </c>
      <c r="AN189" s="1"/>
      <c r="AO189" s="1"/>
      <c r="AP189" s="1">
        <v>15</v>
      </c>
      <c r="AQ189" s="1">
        <v>3</v>
      </c>
      <c r="AR189" s="2">
        <v>43967.8194907407</v>
      </c>
      <c r="AS189" s="1"/>
      <c r="AT189" s="1"/>
      <c r="AU189" s="1">
        <v>25</v>
      </c>
      <c r="AV189" s="1">
        <v>5</v>
      </c>
      <c r="AW189" s="2">
        <v>43981.8035648148</v>
      </c>
      <c r="AX189" s="1">
        <v>0</v>
      </c>
      <c r="AY189" s="1">
        <v>0</v>
      </c>
      <c r="AZ189" s="1">
        <v>86.6667</v>
      </c>
      <c r="BA189" s="1">
        <v>13</v>
      </c>
      <c r="BB189" s="2">
        <v>43990.5238657407</v>
      </c>
      <c r="BC189" s="1">
        <v>0</v>
      </c>
      <c r="BD189" s="1">
        <v>0</v>
      </c>
      <c r="BE189" s="1">
        <v>93.3333</v>
      </c>
      <c r="BF189" s="1">
        <v>14</v>
      </c>
      <c r="BG189" s="2">
        <v>43995.8144791667</v>
      </c>
      <c r="BH189" s="1">
        <v>0</v>
      </c>
      <c r="BI189" s="1">
        <v>0</v>
      </c>
      <c r="BJ189" s="1">
        <v>93.3333</v>
      </c>
      <c r="BK189" s="1">
        <v>14</v>
      </c>
      <c r="BL189" s="1">
        <v>3</v>
      </c>
      <c r="BM189" s="1">
        <v>830.3657</v>
      </c>
      <c r="BN189" s="1">
        <v>0</v>
      </c>
    </row>
    <row r="190" spans="1:66">
      <c r="A190" s="1">
        <v>18373310</v>
      </c>
      <c r="B190" s="1" t="s">
        <v>74</v>
      </c>
      <c r="C190" s="1" t="s">
        <v>398</v>
      </c>
      <c r="D190" s="2">
        <v>43890.3123842593</v>
      </c>
      <c r="E190" s="1">
        <v>0</v>
      </c>
      <c r="F190" s="1">
        <v>1</v>
      </c>
      <c r="G190" s="1">
        <v>100</v>
      </c>
      <c r="H190" s="1">
        <v>10</v>
      </c>
      <c r="I190" s="2">
        <v>43897.7553009259</v>
      </c>
      <c r="J190" s="1">
        <v>0</v>
      </c>
      <c r="K190" s="1">
        <v>3</v>
      </c>
      <c r="L190" s="1">
        <v>96.4526</v>
      </c>
      <c r="M190" s="1">
        <v>20</v>
      </c>
      <c r="N190" s="2">
        <v>43904.61625</v>
      </c>
      <c r="O190" s="1">
        <v>2</v>
      </c>
      <c r="P190" s="1">
        <v>12</v>
      </c>
      <c r="Q190" s="1">
        <v>90</v>
      </c>
      <c r="R190" s="1">
        <v>18</v>
      </c>
      <c r="S190" s="2">
        <v>43918.5649074074</v>
      </c>
      <c r="T190" s="1">
        <v>0</v>
      </c>
      <c r="U190" s="1">
        <v>0</v>
      </c>
      <c r="V190" s="1">
        <v>89.2022</v>
      </c>
      <c r="W190" s="1">
        <v>9</v>
      </c>
      <c r="X190" s="2">
        <v>43923.896712963</v>
      </c>
      <c r="Y190" s="1">
        <v>6</v>
      </c>
      <c r="Z190" s="1">
        <v>2</v>
      </c>
      <c r="AA190" s="1">
        <v>78.6342</v>
      </c>
      <c r="AB190" s="1">
        <v>16</v>
      </c>
      <c r="AC190" s="2">
        <v>43931.9084490741</v>
      </c>
      <c r="AD190" s="1">
        <v>16</v>
      </c>
      <c r="AE190" s="1">
        <v>4</v>
      </c>
      <c r="AF190" s="1">
        <v>99.6236</v>
      </c>
      <c r="AG190" s="1">
        <v>20</v>
      </c>
      <c r="AH190" s="2">
        <v>43944.7730324074</v>
      </c>
      <c r="AI190" s="1">
        <v>0</v>
      </c>
      <c r="AJ190" s="1">
        <v>1</v>
      </c>
      <c r="AK190" s="1">
        <v>100</v>
      </c>
      <c r="AL190" s="1">
        <v>20</v>
      </c>
      <c r="AM190" s="2">
        <v>43952.4311111111</v>
      </c>
      <c r="AN190" s="1">
        <v>0</v>
      </c>
      <c r="AO190" s="1">
        <v>3</v>
      </c>
      <c r="AP190" s="1">
        <v>100</v>
      </c>
      <c r="AQ190" s="1">
        <v>20</v>
      </c>
      <c r="AR190" s="2">
        <v>43966.6764583333</v>
      </c>
      <c r="AS190" s="1">
        <v>2</v>
      </c>
      <c r="AT190" s="1">
        <v>5</v>
      </c>
      <c r="AU190" s="1">
        <v>85</v>
      </c>
      <c r="AV190" s="1">
        <v>17</v>
      </c>
      <c r="AW190" s="2">
        <v>43981.3048263889</v>
      </c>
      <c r="AX190" s="1">
        <v>0</v>
      </c>
      <c r="AY190" s="1">
        <v>0</v>
      </c>
      <c r="AZ190" s="1">
        <v>100</v>
      </c>
      <c r="BA190" s="1">
        <v>15</v>
      </c>
      <c r="BB190" s="2">
        <v>43990.6249074074</v>
      </c>
      <c r="BC190" s="1">
        <v>0</v>
      </c>
      <c r="BD190" s="1">
        <v>0</v>
      </c>
      <c r="BE190" s="1">
        <v>100</v>
      </c>
      <c r="BF190" s="1">
        <v>15</v>
      </c>
      <c r="BG190" s="2">
        <v>43994.7897453704</v>
      </c>
      <c r="BH190" s="1">
        <v>0</v>
      </c>
      <c r="BI190" s="1">
        <v>0</v>
      </c>
      <c r="BJ190" s="1">
        <v>93.3333</v>
      </c>
      <c r="BK190" s="1">
        <v>14</v>
      </c>
      <c r="BL190" s="1">
        <v>7</v>
      </c>
      <c r="BM190" s="1">
        <v>1132.2459</v>
      </c>
      <c r="BN190" s="1">
        <v>0</v>
      </c>
    </row>
    <row r="191" spans="1:66">
      <c r="A191" s="1">
        <v>18373317</v>
      </c>
      <c r="B191" s="1" t="s">
        <v>83</v>
      </c>
      <c r="C191" s="1" t="s">
        <v>400</v>
      </c>
      <c r="D191" s="2">
        <v>43888.507037037</v>
      </c>
      <c r="E191" s="1">
        <v>0</v>
      </c>
      <c r="F191" s="1">
        <v>0</v>
      </c>
      <c r="G191" s="1">
        <v>99.6908</v>
      </c>
      <c r="H191" s="1">
        <v>10</v>
      </c>
      <c r="I191" s="2">
        <v>43895.5812384259</v>
      </c>
      <c r="J191" s="1">
        <v>0</v>
      </c>
      <c r="K191" s="1">
        <v>0</v>
      </c>
      <c r="L191" s="1">
        <v>89.3522</v>
      </c>
      <c r="M191" s="1">
        <v>19</v>
      </c>
      <c r="N191" s="2">
        <v>43902.6162037037</v>
      </c>
      <c r="O191" s="1">
        <v>0</v>
      </c>
      <c r="P191" s="1">
        <v>2</v>
      </c>
      <c r="Q191" s="1">
        <v>100</v>
      </c>
      <c r="R191" s="1">
        <v>20</v>
      </c>
      <c r="S191" s="2">
        <v>43916.6513541667</v>
      </c>
      <c r="T191" s="1">
        <v>0</v>
      </c>
      <c r="U191" s="1">
        <v>1</v>
      </c>
      <c r="V191" s="1">
        <v>97.7437</v>
      </c>
      <c r="W191" s="1">
        <v>10</v>
      </c>
      <c r="X191" s="2">
        <v>43923.5205439815</v>
      </c>
      <c r="Y191" s="1">
        <v>0</v>
      </c>
      <c r="Z191" s="1">
        <v>0</v>
      </c>
      <c r="AA191" s="1">
        <v>99.6731</v>
      </c>
      <c r="AB191" s="1">
        <v>20</v>
      </c>
      <c r="AC191" s="2">
        <v>43930.5542476852</v>
      </c>
      <c r="AD191" s="1">
        <v>0</v>
      </c>
      <c r="AE191" s="1">
        <v>1</v>
      </c>
      <c r="AF191" s="1">
        <v>99.704</v>
      </c>
      <c r="AG191" s="1">
        <v>20</v>
      </c>
      <c r="AH191" s="2">
        <v>43944.6097685185</v>
      </c>
      <c r="AI191" s="1">
        <v>0</v>
      </c>
      <c r="AJ191" s="1">
        <v>0</v>
      </c>
      <c r="AK191" s="1">
        <v>100</v>
      </c>
      <c r="AL191" s="1">
        <v>20</v>
      </c>
      <c r="AM191" s="2">
        <v>43951.5231597222</v>
      </c>
      <c r="AN191" s="1">
        <v>14</v>
      </c>
      <c r="AO191" s="1">
        <v>15</v>
      </c>
      <c r="AP191" s="1">
        <v>20</v>
      </c>
      <c r="AQ191" s="1">
        <v>4</v>
      </c>
      <c r="AR191" s="2">
        <v>43965.6833333333</v>
      </c>
      <c r="AS191" s="1">
        <v>3</v>
      </c>
      <c r="AT191" s="1">
        <v>2</v>
      </c>
      <c r="AU191" s="1">
        <v>75</v>
      </c>
      <c r="AV191" s="1">
        <v>15</v>
      </c>
      <c r="AW191" s="2">
        <v>43979.8116898148</v>
      </c>
      <c r="AX191" s="1">
        <v>0</v>
      </c>
      <c r="AY191" s="1">
        <v>0</v>
      </c>
      <c r="AZ191" s="1">
        <v>93.3333</v>
      </c>
      <c r="BA191" s="1">
        <v>14</v>
      </c>
      <c r="BB191" s="2">
        <v>43986.7768634259</v>
      </c>
      <c r="BC191" s="1">
        <v>0</v>
      </c>
      <c r="BD191" s="1">
        <v>0</v>
      </c>
      <c r="BE191" s="1">
        <v>100</v>
      </c>
      <c r="BF191" s="1">
        <v>15</v>
      </c>
      <c r="BG191" s="2">
        <v>43993.5975925926</v>
      </c>
      <c r="BH191" s="1">
        <v>0</v>
      </c>
      <c r="BI191" s="1">
        <v>0</v>
      </c>
      <c r="BJ191" s="1">
        <v>93.3333</v>
      </c>
      <c r="BK191" s="1">
        <v>14</v>
      </c>
      <c r="BL191" s="1">
        <v>7</v>
      </c>
      <c r="BM191" s="1">
        <v>1067.83039999999</v>
      </c>
      <c r="BN191" s="1">
        <v>0</v>
      </c>
    </row>
    <row r="192" spans="1:66">
      <c r="A192" s="1">
        <v>18373326</v>
      </c>
      <c r="B192" s="1" t="s">
        <v>225</v>
      </c>
      <c r="C192" s="1" t="s">
        <v>397</v>
      </c>
      <c r="D192" s="2">
        <v>43890.5597453704</v>
      </c>
      <c r="E192" s="1">
        <v>0</v>
      </c>
      <c r="F192" s="1">
        <v>0</v>
      </c>
      <c r="G192" s="1">
        <v>100</v>
      </c>
      <c r="H192" s="1">
        <v>10</v>
      </c>
      <c r="I192" s="2">
        <v>43897.6892361111</v>
      </c>
      <c r="J192" s="1">
        <v>0</v>
      </c>
      <c r="K192" s="1">
        <v>0</v>
      </c>
      <c r="L192" s="1">
        <v>94.2427</v>
      </c>
      <c r="M192" s="1">
        <v>20</v>
      </c>
      <c r="N192" s="2">
        <v>43904.8062615741</v>
      </c>
      <c r="O192" s="1">
        <v>18</v>
      </c>
      <c r="P192" s="1">
        <v>20</v>
      </c>
      <c r="Q192" s="1">
        <v>77.4075</v>
      </c>
      <c r="R192" s="1">
        <v>16</v>
      </c>
      <c r="S192" s="2">
        <v>43917.9836458333</v>
      </c>
      <c r="T192" s="1">
        <v>1</v>
      </c>
      <c r="U192" s="1">
        <v>0</v>
      </c>
      <c r="V192" s="1">
        <v>80</v>
      </c>
      <c r="W192" s="1">
        <v>10</v>
      </c>
      <c r="X192" s="2">
        <v>43923.5317476852</v>
      </c>
      <c r="Y192" s="1"/>
      <c r="Z192" s="1"/>
      <c r="AA192" s="1">
        <v>0</v>
      </c>
      <c r="AB192" s="1">
        <v>0</v>
      </c>
      <c r="AC192" s="2">
        <v>43932.5268402778</v>
      </c>
      <c r="AD192" s="1">
        <v>0</v>
      </c>
      <c r="AE192" s="1">
        <v>0</v>
      </c>
      <c r="AF192" s="1">
        <v>81.6323</v>
      </c>
      <c r="AG192" s="1">
        <v>20</v>
      </c>
      <c r="AH192" s="2">
        <v>43944.9685069444</v>
      </c>
      <c r="AI192" s="1"/>
      <c r="AJ192" s="1"/>
      <c r="AK192" s="1">
        <v>5</v>
      </c>
      <c r="AL192" s="1">
        <v>1</v>
      </c>
      <c r="AM192" s="2">
        <v>43953.4876388889</v>
      </c>
      <c r="AN192" s="1"/>
      <c r="AO192" s="1"/>
      <c r="AP192" s="1">
        <v>0</v>
      </c>
      <c r="AQ192" s="1">
        <v>0</v>
      </c>
      <c r="AR192" s="2">
        <v>43967.4790509259</v>
      </c>
      <c r="AS192" s="1">
        <v>5</v>
      </c>
      <c r="AT192" s="1">
        <v>0</v>
      </c>
      <c r="AU192" s="1">
        <v>75</v>
      </c>
      <c r="AV192" s="1">
        <v>15</v>
      </c>
      <c r="AW192" s="2">
        <v>43981.5732291667</v>
      </c>
      <c r="AX192" s="1">
        <v>0</v>
      </c>
      <c r="AY192" s="1">
        <v>0</v>
      </c>
      <c r="AZ192" s="1">
        <v>66.6667</v>
      </c>
      <c r="BA192" s="1">
        <v>10</v>
      </c>
      <c r="BB192" s="2">
        <v>43989.7492013889</v>
      </c>
      <c r="BC192" s="1">
        <v>0</v>
      </c>
      <c r="BD192" s="1">
        <v>0</v>
      </c>
      <c r="BE192" s="1">
        <v>93.3333</v>
      </c>
      <c r="BF192" s="1">
        <v>14</v>
      </c>
      <c r="BG192" s="2">
        <v>43995.781400463</v>
      </c>
      <c r="BH192" s="1">
        <v>0</v>
      </c>
      <c r="BI192" s="1">
        <v>0</v>
      </c>
      <c r="BJ192" s="1">
        <v>66.6667</v>
      </c>
      <c r="BK192" s="1">
        <v>10</v>
      </c>
      <c r="BL192" s="1">
        <v>4</v>
      </c>
      <c r="BM192" s="1">
        <v>739.9492</v>
      </c>
      <c r="BN192" s="1">
        <v>0</v>
      </c>
    </row>
    <row r="193" spans="1:66">
      <c r="A193" s="1">
        <v>18373330</v>
      </c>
      <c r="B193" s="1" t="s">
        <v>121</v>
      </c>
      <c r="C193" s="1" t="s">
        <v>393</v>
      </c>
      <c r="D193" s="2">
        <v>43888.8599652778</v>
      </c>
      <c r="E193" s="1">
        <v>12</v>
      </c>
      <c r="F193" s="1">
        <v>2</v>
      </c>
      <c r="G193" s="1">
        <v>99.5347</v>
      </c>
      <c r="H193" s="1">
        <v>10</v>
      </c>
      <c r="I193" s="2">
        <v>43897.9162731481</v>
      </c>
      <c r="J193" s="1">
        <v>2</v>
      </c>
      <c r="K193" s="1">
        <v>0</v>
      </c>
      <c r="L193" s="1">
        <v>92.5551</v>
      </c>
      <c r="M193" s="1">
        <v>20</v>
      </c>
      <c r="N193" s="2">
        <v>43904.8535648148</v>
      </c>
      <c r="O193" s="1">
        <v>11</v>
      </c>
      <c r="P193" s="1">
        <v>8</v>
      </c>
      <c r="Q193" s="1">
        <v>90</v>
      </c>
      <c r="R193" s="1">
        <v>18</v>
      </c>
      <c r="S193" s="2">
        <v>43917.5293402778</v>
      </c>
      <c r="T193" s="1">
        <v>1</v>
      </c>
      <c r="U193" s="1">
        <v>0</v>
      </c>
      <c r="V193" s="1">
        <v>83.9085</v>
      </c>
      <c r="W193" s="1">
        <v>9</v>
      </c>
      <c r="X193" s="2">
        <v>43925.7631134259</v>
      </c>
      <c r="Y193" s="1">
        <v>1</v>
      </c>
      <c r="Z193" s="1">
        <v>0</v>
      </c>
      <c r="AA193" s="1">
        <v>94.476</v>
      </c>
      <c r="AB193" s="1">
        <v>20</v>
      </c>
      <c r="AC193" s="2">
        <v>43932.5903935185</v>
      </c>
      <c r="AD193" s="1">
        <v>1</v>
      </c>
      <c r="AE193" s="1">
        <v>3</v>
      </c>
      <c r="AF193" s="1">
        <v>92.0883</v>
      </c>
      <c r="AG193" s="1">
        <v>20</v>
      </c>
      <c r="AH193" s="2">
        <v>43944.608900463</v>
      </c>
      <c r="AI193" s="1">
        <v>0</v>
      </c>
      <c r="AJ193" s="1">
        <v>0</v>
      </c>
      <c r="AK193" s="1">
        <v>100</v>
      </c>
      <c r="AL193" s="1">
        <v>20</v>
      </c>
      <c r="AM193" s="2">
        <v>43951.6061342593</v>
      </c>
      <c r="AN193" s="1">
        <v>18</v>
      </c>
      <c r="AO193" s="1">
        <v>8</v>
      </c>
      <c r="AP193" s="1">
        <v>15</v>
      </c>
      <c r="AQ193" s="1">
        <v>3</v>
      </c>
      <c r="AR193" s="2">
        <v>43967.8811111111</v>
      </c>
      <c r="AS193" s="1">
        <v>2</v>
      </c>
      <c r="AT193" s="1">
        <v>0</v>
      </c>
      <c r="AU193" s="1">
        <v>75</v>
      </c>
      <c r="AV193" s="1">
        <v>15</v>
      </c>
      <c r="AW193" s="2">
        <v>43981.743900463</v>
      </c>
      <c r="AX193" s="1">
        <v>0</v>
      </c>
      <c r="AY193" s="1">
        <v>0</v>
      </c>
      <c r="AZ193" s="1">
        <v>93.3333</v>
      </c>
      <c r="BA193" s="1">
        <v>14</v>
      </c>
      <c r="BB193" s="2">
        <v>43990.7168518519</v>
      </c>
      <c r="BC193" s="1">
        <v>0</v>
      </c>
      <c r="BD193" s="1">
        <v>0</v>
      </c>
      <c r="BE193" s="1">
        <v>93.3333</v>
      </c>
      <c r="BF193" s="1">
        <v>14</v>
      </c>
      <c r="BG193" s="2">
        <v>43995.7894097222</v>
      </c>
      <c r="BH193" s="1">
        <v>0</v>
      </c>
      <c r="BI193" s="1">
        <v>0</v>
      </c>
      <c r="BJ193" s="1">
        <v>93.3333</v>
      </c>
      <c r="BK193" s="1">
        <v>14</v>
      </c>
      <c r="BL193" s="1">
        <v>5</v>
      </c>
      <c r="BM193" s="1">
        <v>1022.5625</v>
      </c>
      <c r="BN193" s="1">
        <v>0</v>
      </c>
    </row>
    <row r="194" spans="1:66">
      <c r="A194" s="1">
        <v>18373336</v>
      </c>
      <c r="B194" s="1" t="s">
        <v>170</v>
      </c>
      <c r="C194" s="1" t="s">
        <v>400</v>
      </c>
      <c r="D194" s="2">
        <v>43888.5196643519</v>
      </c>
      <c r="E194" s="1">
        <v>0</v>
      </c>
      <c r="F194" s="1">
        <v>1</v>
      </c>
      <c r="G194" s="1">
        <v>100</v>
      </c>
      <c r="H194" s="1">
        <v>10</v>
      </c>
      <c r="I194" s="2">
        <v>43896.8283564815</v>
      </c>
      <c r="J194" s="1">
        <v>0</v>
      </c>
      <c r="K194" s="1">
        <v>1</v>
      </c>
      <c r="L194" s="1">
        <v>94.3853</v>
      </c>
      <c r="M194" s="1">
        <v>20</v>
      </c>
      <c r="N194" s="1"/>
      <c r="O194" s="1"/>
      <c r="P194" s="1"/>
      <c r="Q194" s="1">
        <v>40</v>
      </c>
      <c r="R194" s="1">
        <v>8</v>
      </c>
      <c r="S194" s="2">
        <v>43917.8863425926</v>
      </c>
      <c r="T194" s="1">
        <v>0</v>
      </c>
      <c r="U194" s="1">
        <v>0</v>
      </c>
      <c r="V194" s="1">
        <v>91.7961</v>
      </c>
      <c r="W194" s="1">
        <v>10</v>
      </c>
      <c r="X194" s="2">
        <v>43924.8192592593</v>
      </c>
      <c r="Y194" s="1">
        <v>0</v>
      </c>
      <c r="Z194" s="1">
        <v>1</v>
      </c>
      <c r="AA194" s="1">
        <v>87.3569</v>
      </c>
      <c r="AB194" s="1">
        <v>20</v>
      </c>
      <c r="AC194" s="2">
        <v>43931.717025463</v>
      </c>
      <c r="AD194" s="1">
        <v>7</v>
      </c>
      <c r="AE194" s="1">
        <v>3</v>
      </c>
      <c r="AF194" s="1">
        <v>83.7117</v>
      </c>
      <c r="AG194" s="1">
        <v>17</v>
      </c>
      <c r="AH194" s="2">
        <v>43944.6027083333</v>
      </c>
      <c r="AI194" s="1"/>
      <c r="AJ194" s="1"/>
      <c r="AK194" s="1">
        <v>0</v>
      </c>
      <c r="AL194" s="1">
        <v>0</v>
      </c>
      <c r="AM194" s="2">
        <v>43952.5608680556</v>
      </c>
      <c r="AN194" s="1">
        <v>0</v>
      </c>
      <c r="AO194" s="1">
        <v>4</v>
      </c>
      <c r="AP194" s="1">
        <v>100</v>
      </c>
      <c r="AQ194" s="1">
        <v>20</v>
      </c>
      <c r="AR194" s="2">
        <v>43967.4857291667</v>
      </c>
      <c r="AS194" s="1">
        <v>0</v>
      </c>
      <c r="AT194" s="1">
        <v>0</v>
      </c>
      <c r="AU194" s="1">
        <v>95</v>
      </c>
      <c r="AV194" s="1">
        <v>19</v>
      </c>
      <c r="AW194" s="2">
        <v>43980.894224537</v>
      </c>
      <c r="AX194" s="1">
        <v>0</v>
      </c>
      <c r="AY194" s="1">
        <v>0</v>
      </c>
      <c r="AZ194" s="1">
        <v>86.6667</v>
      </c>
      <c r="BA194" s="1">
        <v>13</v>
      </c>
      <c r="BB194" s="2">
        <v>43989.5643287037</v>
      </c>
      <c r="BC194" s="1">
        <v>0</v>
      </c>
      <c r="BD194" s="1">
        <v>0</v>
      </c>
      <c r="BE194" s="1">
        <v>93.3333</v>
      </c>
      <c r="BF194" s="1">
        <v>14</v>
      </c>
      <c r="BG194" s="2">
        <v>43993.7968055556</v>
      </c>
      <c r="BH194" s="1">
        <v>0</v>
      </c>
      <c r="BI194" s="1">
        <v>0</v>
      </c>
      <c r="BJ194" s="1">
        <v>100</v>
      </c>
      <c r="BK194" s="1">
        <v>15</v>
      </c>
      <c r="BL194" s="1">
        <v>6</v>
      </c>
      <c r="BM194" s="1">
        <v>932.25</v>
      </c>
      <c r="BN194" s="1">
        <v>1</v>
      </c>
    </row>
    <row r="195" spans="1:66">
      <c r="A195" s="1">
        <v>18373339</v>
      </c>
      <c r="B195" s="1" t="s">
        <v>100</v>
      </c>
      <c r="C195" s="1" t="s">
        <v>393</v>
      </c>
      <c r="D195" s="2">
        <v>43888.8583796296</v>
      </c>
      <c r="E195" s="1">
        <v>0</v>
      </c>
      <c r="F195" s="1">
        <v>4</v>
      </c>
      <c r="G195" s="1">
        <v>100</v>
      </c>
      <c r="H195" s="1">
        <v>10</v>
      </c>
      <c r="I195" s="2">
        <v>43896.9931481481</v>
      </c>
      <c r="J195" s="1">
        <v>0</v>
      </c>
      <c r="K195" s="1">
        <v>2</v>
      </c>
      <c r="L195" s="1">
        <v>95.9501</v>
      </c>
      <c r="M195" s="1">
        <v>20</v>
      </c>
      <c r="N195" s="2">
        <v>43904.6313194444</v>
      </c>
      <c r="O195" s="1">
        <v>20</v>
      </c>
      <c r="P195" s="1">
        <v>10</v>
      </c>
      <c r="Q195" s="1">
        <v>71.2271</v>
      </c>
      <c r="R195" s="1">
        <v>16</v>
      </c>
      <c r="S195" s="2">
        <v>43917.939375</v>
      </c>
      <c r="T195" s="1">
        <v>0</v>
      </c>
      <c r="U195" s="1">
        <v>0</v>
      </c>
      <c r="V195" s="1">
        <v>93.3741</v>
      </c>
      <c r="W195" s="1">
        <v>10</v>
      </c>
      <c r="X195" s="2">
        <v>43924.4891203704</v>
      </c>
      <c r="Y195" s="1">
        <v>0</v>
      </c>
      <c r="Z195" s="1">
        <v>0</v>
      </c>
      <c r="AA195" s="1">
        <v>98.1161</v>
      </c>
      <c r="AB195" s="1">
        <v>20</v>
      </c>
      <c r="AC195" s="2">
        <v>43931.7839814815</v>
      </c>
      <c r="AD195" s="1">
        <v>0</v>
      </c>
      <c r="AE195" s="1">
        <v>0</v>
      </c>
      <c r="AF195" s="1">
        <v>92.273</v>
      </c>
      <c r="AG195" s="1">
        <v>20</v>
      </c>
      <c r="AH195" s="2">
        <v>43944.7906018519</v>
      </c>
      <c r="AI195" s="1">
        <v>0</v>
      </c>
      <c r="AJ195" s="1">
        <v>0</v>
      </c>
      <c r="AK195" s="1">
        <v>100</v>
      </c>
      <c r="AL195" s="1">
        <v>20</v>
      </c>
      <c r="AM195" s="2">
        <v>43951.5413078704</v>
      </c>
      <c r="AN195" s="1">
        <v>0</v>
      </c>
      <c r="AO195" s="1">
        <v>0</v>
      </c>
      <c r="AP195" s="1">
        <v>100</v>
      </c>
      <c r="AQ195" s="1">
        <v>20</v>
      </c>
      <c r="AR195" s="2">
        <v>43965.7726851852</v>
      </c>
      <c r="AS195" s="1">
        <v>1</v>
      </c>
      <c r="AT195" s="1">
        <v>0</v>
      </c>
      <c r="AU195" s="1">
        <v>100</v>
      </c>
      <c r="AV195" s="1">
        <v>20</v>
      </c>
      <c r="AW195" s="2">
        <v>43979.703900463</v>
      </c>
      <c r="AX195" s="1">
        <v>0</v>
      </c>
      <c r="AY195" s="1">
        <v>0</v>
      </c>
      <c r="AZ195" s="1">
        <v>40</v>
      </c>
      <c r="BA195" s="1">
        <v>6</v>
      </c>
      <c r="BB195" s="2">
        <v>43988.7485069444</v>
      </c>
      <c r="BC195" s="1">
        <v>0</v>
      </c>
      <c r="BD195" s="1">
        <v>0</v>
      </c>
      <c r="BE195" s="1">
        <v>100</v>
      </c>
      <c r="BF195" s="1">
        <v>15</v>
      </c>
      <c r="BG195" s="2">
        <v>43994.4255902778</v>
      </c>
      <c r="BH195" s="1">
        <v>0</v>
      </c>
      <c r="BI195" s="1">
        <v>0</v>
      </c>
      <c r="BJ195" s="1">
        <v>100</v>
      </c>
      <c r="BK195" s="1">
        <v>15</v>
      </c>
      <c r="BL195" s="1">
        <v>10</v>
      </c>
      <c r="BM195" s="1">
        <v>1090.9404</v>
      </c>
      <c r="BN195" s="1">
        <v>0</v>
      </c>
    </row>
    <row r="196" spans="1:66">
      <c r="A196" s="1">
        <v>18373342</v>
      </c>
      <c r="B196" s="1" t="s">
        <v>237</v>
      </c>
      <c r="C196" s="1" t="s">
        <v>393</v>
      </c>
      <c r="D196" s="2">
        <v>43890.8561111111</v>
      </c>
      <c r="E196" s="1">
        <v>4</v>
      </c>
      <c r="F196" s="1">
        <v>4</v>
      </c>
      <c r="G196" s="1">
        <v>50</v>
      </c>
      <c r="H196" s="1">
        <v>5</v>
      </c>
      <c r="I196" s="2">
        <v>43896.8324884259</v>
      </c>
      <c r="J196" s="1">
        <v>3</v>
      </c>
      <c r="K196" s="1">
        <v>0</v>
      </c>
      <c r="L196" s="1">
        <v>79.6315</v>
      </c>
      <c r="M196" s="1">
        <v>18</v>
      </c>
      <c r="N196" s="2">
        <v>43904.8964583333</v>
      </c>
      <c r="O196" s="1">
        <v>7</v>
      </c>
      <c r="P196" s="1">
        <v>4</v>
      </c>
      <c r="Q196" s="1">
        <v>76.0292</v>
      </c>
      <c r="R196" s="1">
        <v>16</v>
      </c>
      <c r="S196" s="2">
        <v>43918.6366782407</v>
      </c>
      <c r="T196" s="1">
        <v>0</v>
      </c>
      <c r="U196" s="1">
        <v>0</v>
      </c>
      <c r="V196" s="1">
        <v>83.0088</v>
      </c>
      <c r="W196" s="1">
        <v>10</v>
      </c>
      <c r="X196" s="2">
        <v>43923.7207523148</v>
      </c>
      <c r="Y196" s="1">
        <v>0</v>
      </c>
      <c r="Z196" s="1">
        <v>0</v>
      </c>
      <c r="AA196" s="1">
        <v>82.9226</v>
      </c>
      <c r="AB196" s="1">
        <v>20</v>
      </c>
      <c r="AC196" s="2">
        <v>43931.8027546296</v>
      </c>
      <c r="AD196" s="1">
        <v>2</v>
      </c>
      <c r="AE196" s="1">
        <v>0</v>
      </c>
      <c r="AF196" s="1">
        <v>52.1975</v>
      </c>
      <c r="AG196" s="1">
        <v>13</v>
      </c>
      <c r="AH196" s="2">
        <v>43945.4721643518</v>
      </c>
      <c r="AI196" s="1">
        <v>1</v>
      </c>
      <c r="AJ196" s="1">
        <v>0</v>
      </c>
      <c r="AK196" s="1">
        <v>100</v>
      </c>
      <c r="AL196" s="1">
        <v>20</v>
      </c>
      <c r="AM196" s="2">
        <v>43952.4382407407</v>
      </c>
      <c r="AN196" s="1"/>
      <c r="AO196" s="1"/>
      <c r="AP196" s="1">
        <v>0</v>
      </c>
      <c r="AQ196" s="1">
        <v>0</v>
      </c>
      <c r="AR196" s="2">
        <v>43967.7229282407</v>
      </c>
      <c r="AS196" s="1"/>
      <c r="AT196" s="1"/>
      <c r="AU196" s="1">
        <v>10</v>
      </c>
      <c r="AV196" s="1">
        <v>2</v>
      </c>
      <c r="AW196" s="2">
        <v>43981.5530671296</v>
      </c>
      <c r="AX196" s="1">
        <v>0</v>
      </c>
      <c r="AY196" s="1">
        <v>0</v>
      </c>
      <c r="AZ196" s="1">
        <v>60</v>
      </c>
      <c r="BA196" s="1">
        <v>9</v>
      </c>
      <c r="BB196" s="2">
        <v>43989.921712963</v>
      </c>
      <c r="BC196" s="1">
        <v>0</v>
      </c>
      <c r="BD196" s="1">
        <v>0</v>
      </c>
      <c r="BE196" s="1">
        <v>93.3333</v>
      </c>
      <c r="BF196" s="1">
        <v>14</v>
      </c>
      <c r="BG196" s="2">
        <v>43995.8105208333</v>
      </c>
      <c r="BH196" s="1">
        <v>0</v>
      </c>
      <c r="BI196" s="1">
        <v>0</v>
      </c>
      <c r="BJ196" s="1">
        <v>93.3333</v>
      </c>
      <c r="BK196" s="1">
        <v>14</v>
      </c>
      <c r="BL196" s="1">
        <v>3</v>
      </c>
      <c r="BM196" s="1">
        <v>780.4562</v>
      </c>
      <c r="BN196" s="1">
        <v>0</v>
      </c>
    </row>
    <row r="197" spans="1:66">
      <c r="A197" s="1">
        <v>18373357</v>
      </c>
      <c r="B197" s="1" t="s">
        <v>195</v>
      </c>
      <c r="C197" s="1" t="s">
        <v>398</v>
      </c>
      <c r="D197" s="2">
        <v>43890.6463888889</v>
      </c>
      <c r="E197" s="1">
        <v>0</v>
      </c>
      <c r="F197" s="1">
        <v>0</v>
      </c>
      <c r="G197" s="1">
        <v>97.891</v>
      </c>
      <c r="H197" s="1">
        <v>10</v>
      </c>
      <c r="I197" s="2">
        <v>43897.4509143519</v>
      </c>
      <c r="J197" s="1">
        <v>8</v>
      </c>
      <c r="K197" s="1">
        <v>0</v>
      </c>
      <c r="L197" s="1">
        <v>89.3522</v>
      </c>
      <c r="M197" s="1">
        <v>19</v>
      </c>
      <c r="N197" s="1"/>
      <c r="O197" s="1"/>
      <c r="P197" s="1"/>
      <c r="Q197" s="1">
        <v>35</v>
      </c>
      <c r="R197" s="1">
        <v>7</v>
      </c>
      <c r="S197" s="2">
        <v>43918.0574189815</v>
      </c>
      <c r="T197" s="1">
        <v>0</v>
      </c>
      <c r="U197" s="1">
        <v>0</v>
      </c>
      <c r="V197" s="1">
        <v>94.3611</v>
      </c>
      <c r="W197" s="1">
        <v>10</v>
      </c>
      <c r="X197" s="2">
        <v>43923.6771527778</v>
      </c>
      <c r="Y197" s="1">
        <v>0</v>
      </c>
      <c r="Z197" s="1">
        <v>0</v>
      </c>
      <c r="AA197" s="1">
        <v>99.2626</v>
      </c>
      <c r="AB197" s="1">
        <v>20</v>
      </c>
      <c r="AC197" s="2">
        <v>43932.5962615741</v>
      </c>
      <c r="AD197" s="1">
        <v>7</v>
      </c>
      <c r="AE197" s="1">
        <v>2</v>
      </c>
      <c r="AF197" s="1">
        <v>35.9153</v>
      </c>
      <c r="AG197" s="1">
        <v>8</v>
      </c>
      <c r="AH197" s="2">
        <v>43944.6317361111</v>
      </c>
      <c r="AI197" s="1">
        <v>0</v>
      </c>
      <c r="AJ197" s="1">
        <v>0</v>
      </c>
      <c r="AK197" s="1">
        <v>100</v>
      </c>
      <c r="AL197" s="1">
        <v>20</v>
      </c>
      <c r="AM197" s="2">
        <v>43953.0120138889</v>
      </c>
      <c r="AN197" s="1">
        <v>5</v>
      </c>
      <c r="AO197" s="1">
        <v>0</v>
      </c>
      <c r="AP197" s="1">
        <v>95</v>
      </c>
      <c r="AQ197" s="1">
        <v>19</v>
      </c>
      <c r="AR197" s="2">
        <v>43967.1089351852</v>
      </c>
      <c r="AS197" s="1">
        <v>4</v>
      </c>
      <c r="AT197" s="1">
        <v>0</v>
      </c>
      <c r="AU197" s="1">
        <v>80</v>
      </c>
      <c r="AV197" s="1">
        <v>16</v>
      </c>
      <c r="AW197" s="2">
        <v>43981.5682291667</v>
      </c>
      <c r="AX197" s="1">
        <v>0</v>
      </c>
      <c r="AY197" s="1">
        <v>0</v>
      </c>
      <c r="AZ197" s="1">
        <v>46.6667</v>
      </c>
      <c r="BA197" s="1">
        <v>7</v>
      </c>
      <c r="BB197" s="2">
        <v>43990.166400463</v>
      </c>
      <c r="BC197" s="1">
        <v>0</v>
      </c>
      <c r="BD197" s="1">
        <v>0</v>
      </c>
      <c r="BE197" s="1">
        <v>93.3333</v>
      </c>
      <c r="BF197" s="1">
        <v>14</v>
      </c>
      <c r="BG197" s="2">
        <v>43995.1433564815</v>
      </c>
      <c r="BH197" s="1">
        <v>0</v>
      </c>
      <c r="BI197" s="1">
        <v>0</v>
      </c>
      <c r="BJ197" s="1">
        <v>93.3333</v>
      </c>
      <c r="BK197" s="1">
        <v>14</v>
      </c>
      <c r="BL197" s="1">
        <v>4</v>
      </c>
      <c r="BM197" s="1">
        <v>925.1155</v>
      </c>
      <c r="BN197" s="1">
        <v>1</v>
      </c>
    </row>
    <row r="198" spans="1:66">
      <c r="A198" s="1">
        <v>18373358</v>
      </c>
      <c r="B198" s="1" t="s">
        <v>265</v>
      </c>
      <c r="C198" s="1" t="s">
        <v>400</v>
      </c>
      <c r="D198" s="2">
        <v>43888.5764583333</v>
      </c>
      <c r="E198" s="1">
        <v>9</v>
      </c>
      <c r="F198" s="1">
        <v>9</v>
      </c>
      <c r="G198" s="1">
        <v>49.9681</v>
      </c>
      <c r="H198" s="1">
        <v>5</v>
      </c>
      <c r="I198" s="2">
        <v>43897.7373148148</v>
      </c>
      <c r="J198" s="1">
        <v>14</v>
      </c>
      <c r="K198" s="1">
        <v>2</v>
      </c>
      <c r="L198" s="1">
        <v>54.2652</v>
      </c>
      <c r="M198" s="1">
        <v>12</v>
      </c>
      <c r="N198" s="2">
        <v>43904.8433912037</v>
      </c>
      <c r="O198" s="1"/>
      <c r="P198" s="1"/>
      <c r="Q198" s="1">
        <v>29.4115</v>
      </c>
      <c r="R198" s="1">
        <v>6</v>
      </c>
      <c r="S198" s="2">
        <v>43918.5483564815</v>
      </c>
      <c r="T198" s="1">
        <v>2</v>
      </c>
      <c r="U198" s="1">
        <v>0</v>
      </c>
      <c r="V198" s="1">
        <v>90.5656</v>
      </c>
      <c r="W198" s="1">
        <v>10</v>
      </c>
      <c r="X198" s="2">
        <v>43925.1271527778</v>
      </c>
      <c r="Y198" s="1">
        <v>4</v>
      </c>
      <c r="Z198" s="1">
        <v>0</v>
      </c>
      <c r="AA198" s="1">
        <v>79.8683</v>
      </c>
      <c r="AB198" s="1">
        <v>16</v>
      </c>
      <c r="AC198" s="2">
        <v>43932.7125347222</v>
      </c>
      <c r="AD198" s="1">
        <v>4</v>
      </c>
      <c r="AE198" s="1">
        <v>0</v>
      </c>
      <c r="AF198" s="1">
        <v>89.5976</v>
      </c>
      <c r="AG198" s="1">
        <v>19</v>
      </c>
      <c r="AH198" s="2">
        <v>43946.6499652778</v>
      </c>
      <c r="AI198" s="1"/>
      <c r="AJ198" s="1"/>
      <c r="AK198" s="1">
        <v>0</v>
      </c>
      <c r="AL198" s="1">
        <v>0</v>
      </c>
      <c r="AM198" s="2">
        <v>43953.427037037</v>
      </c>
      <c r="AN198" s="1"/>
      <c r="AO198" s="1"/>
      <c r="AP198" s="1">
        <v>0</v>
      </c>
      <c r="AQ198" s="1">
        <v>0</v>
      </c>
      <c r="AR198" s="2">
        <v>43967.6459375</v>
      </c>
      <c r="AS198" s="1"/>
      <c r="AT198" s="1"/>
      <c r="AU198" s="1">
        <v>20</v>
      </c>
      <c r="AV198" s="1">
        <v>4</v>
      </c>
      <c r="AW198" s="1"/>
      <c r="AX198" s="1">
        <v>0</v>
      </c>
      <c r="AY198" s="1">
        <v>0</v>
      </c>
      <c r="AZ198" s="1">
        <v>26.6667</v>
      </c>
      <c r="BA198" s="1">
        <v>4</v>
      </c>
      <c r="BB198" s="2">
        <v>43990.4449884259</v>
      </c>
      <c r="BC198" s="1">
        <v>0</v>
      </c>
      <c r="BD198" s="1">
        <v>0</v>
      </c>
      <c r="BE198" s="1">
        <v>86.6667</v>
      </c>
      <c r="BF198" s="1">
        <v>13</v>
      </c>
      <c r="BG198" s="1"/>
      <c r="BH198" s="1">
        <v>0</v>
      </c>
      <c r="BI198" s="1">
        <v>0</v>
      </c>
      <c r="BJ198" s="1">
        <v>73.3333</v>
      </c>
      <c r="BK198" s="1">
        <v>11</v>
      </c>
      <c r="BL198" s="1">
        <v>1</v>
      </c>
      <c r="BM198" s="1">
        <v>500.343</v>
      </c>
      <c r="BN198" s="1">
        <v>2</v>
      </c>
    </row>
    <row r="199" spans="1:66">
      <c r="A199" s="1">
        <v>18373360</v>
      </c>
      <c r="B199" s="1" t="s">
        <v>22</v>
      </c>
      <c r="C199" s="1" t="s">
        <v>392</v>
      </c>
      <c r="D199" s="2">
        <v>43889.7627083333</v>
      </c>
      <c r="E199" s="1">
        <v>0</v>
      </c>
      <c r="F199" s="1">
        <v>0</v>
      </c>
      <c r="G199" s="1">
        <v>100</v>
      </c>
      <c r="H199" s="1">
        <v>10</v>
      </c>
      <c r="I199" s="2">
        <v>43895.8436342593</v>
      </c>
      <c r="J199" s="1">
        <v>0</v>
      </c>
      <c r="K199" s="1">
        <v>10</v>
      </c>
      <c r="L199" s="1">
        <v>96.4526</v>
      </c>
      <c r="M199" s="1">
        <v>20</v>
      </c>
      <c r="N199" s="2">
        <v>43903.3607986111</v>
      </c>
      <c r="O199" s="1">
        <v>22</v>
      </c>
      <c r="P199" s="1">
        <v>3</v>
      </c>
      <c r="Q199" s="1">
        <v>94.0653</v>
      </c>
      <c r="R199" s="1">
        <v>19</v>
      </c>
      <c r="S199" s="2">
        <v>43916.6978356481</v>
      </c>
      <c r="T199" s="1">
        <v>0</v>
      </c>
      <c r="U199" s="1">
        <v>0</v>
      </c>
      <c r="V199" s="1">
        <v>97.5741</v>
      </c>
      <c r="W199" s="1">
        <v>10</v>
      </c>
      <c r="X199" s="2">
        <v>43924.4053356481</v>
      </c>
      <c r="Y199" s="1">
        <v>0</v>
      </c>
      <c r="Z199" s="1">
        <v>2</v>
      </c>
      <c r="AA199" s="1">
        <v>98.4741</v>
      </c>
      <c r="AB199" s="1">
        <v>20</v>
      </c>
      <c r="AC199" s="2">
        <v>43930.9788657407</v>
      </c>
      <c r="AD199" s="1">
        <v>0</v>
      </c>
      <c r="AE199" s="1">
        <v>0</v>
      </c>
      <c r="AF199" s="1">
        <v>99.7503</v>
      </c>
      <c r="AG199" s="1">
        <v>20</v>
      </c>
      <c r="AH199" s="2">
        <v>43944.5547337963</v>
      </c>
      <c r="AI199" s="1">
        <v>0</v>
      </c>
      <c r="AJ199" s="1">
        <v>0</v>
      </c>
      <c r="AK199" s="1">
        <v>100</v>
      </c>
      <c r="AL199" s="1">
        <v>20</v>
      </c>
      <c r="AM199" s="2">
        <v>43951.5676273148</v>
      </c>
      <c r="AN199" s="1">
        <v>0</v>
      </c>
      <c r="AO199" s="1">
        <v>5</v>
      </c>
      <c r="AP199" s="1">
        <v>100</v>
      </c>
      <c r="AQ199" s="1">
        <v>20</v>
      </c>
      <c r="AR199" s="2">
        <v>43966.6346412037</v>
      </c>
      <c r="AS199" s="1">
        <v>2</v>
      </c>
      <c r="AT199" s="1">
        <v>0</v>
      </c>
      <c r="AU199" s="1">
        <v>100</v>
      </c>
      <c r="AV199" s="1">
        <v>20</v>
      </c>
      <c r="AW199" s="2">
        <v>43980.0001041667</v>
      </c>
      <c r="AX199" s="1">
        <v>0</v>
      </c>
      <c r="AY199" s="1">
        <v>0</v>
      </c>
      <c r="AZ199" s="1">
        <v>93.3333</v>
      </c>
      <c r="BA199" s="1">
        <v>14</v>
      </c>
      <c r="BB199" s="2">
        <v>43987.9027546296</v>
      </c>
      <c r="BC199" s="1">
        <v>0</v>
      </c>
      <c r="BD199" s="1">
        <v>0</v>
      </c>
      <c r="BE199" s="1">
        <v>100</v>
      </c>
      <c r="BF199" s="1">
        <v>15</v>
      </c>
      <c r="BG199" s="2">
        <v>43993.5112268518</v>
      </c>
      <c r="BH199" s="1">
        <v>0</v>
      </c>
      <c r="BI199" s="1">
        <v>0</v>
      </c>
      <c r="BJ199" s="1">
        <v>100</v>
      </c>
      <c r="BK199" s="1">
        <v>15</v>
      </c>
      <c r="BL199" s="1">
        <v>10</v>
      </c>
      <c r="BM199" s="1">
        <v>1179.6497</v>
      </c>
      <c r="BN199" s="1">
        <v>0</v>
      </c>
    </row>
    <row r="200" spans="1:66">
      <c r="A200" s="1">
        <v>18373366</v>
      </c>
      <c r="B200" s="1" t="s">
        <v>171</v>
      </c>
      <c r="C200" s="1" t="s">
        <v>397</v>
      </c>
      <c r="D200" s="2">
        <v>43888.775474537</v>
      </c>
      <c r="E200" s="1">
        <v>0</v>
      </c>
      <c r="F200" s="1">
        <v>3</v>
      </c>
      <c r="G200" s="1">
        <v>100</v>
      </c>
      <c r="H200" s="1">
        <v>10</v>
      </c>
      <c r="I200" s="2">
        <v>43896.8038657407</v>
      </c>
      <c r="J200" s="1">
        <v>0</v>
      </c>
      <c r="K200" s="1">
        <v>1</v>
      </c>
      <c r="L200" s="1">
        <v>92.9195</v>
      </c>
      <c r="M200" s="1">
        <v>20</v>
      </c>
      <c r="N200" s="2">
        <v>43902.5281828704</v>
      </c>
      <c r="O200" s="1">
        <v>1</v>
      </c>
      <c r="P200" s="1">
        <v>9</v>
      </c>
      <c r="Q200" s="1">
        <v>94.9958</v>
      </c>
      <c r="R200" s="1">
        <v>20</v>
      </c>
      <c r="S200" s="2">
        <v>43917.1438888889</v>
      </c>
      <c r="T200" s="1">
        <v>4</v>
      </c>
      <c r="U200" s="1">
        <v>0</v>
      </c>
      <c r="V200" s="1">
        <v>95.0243</v>
      </c>
      <c r="W200" s="1">
        <v>10</v>
      </c>
      <c r="X200" s="2">
        <v>43923.5621412037</v>
      </c>
      <c r="Y200" s="1">
        <v>1</v>
      </c>
      <c r="Z200" s="1">
        <v>0</v>
      </c>
      <c r="AA200" s="1">
        <v>72.5874</v>
      </c>
      <c r="AB200" s="1">
        <v>15</v>
      </c>
      <c r="AC200" s="2">
        <v>43930.7838310185</v>
      </c>
      <c r="AD200" s="1">
        <v>2</v>
      </c>
      <c r="AE200" s="1">
        <v>0</v>
      </c>
      <c r="AF200" s="1">
        <v>89.837</v>
      </c>
      <c r="AG200" s="1">
        <v>18</v>
      </c>
      <c r="AH200" s="2">
        <v>43944.5837037037</v>
      </c>
      <c r="AI200" s="1"/>
      <c r="AJ200" s="1"/>
      <c r="AK200" s="1">
        <v>5</v>
      </c>
      <c r="AL200" s="1">
        <v>1</v>
      </c>
      <c r="AM200" s="2">
        <v>43951.5610648148</v>
      </c>
      <c r="AN200" s="1"/>
      <c r="AO200" s="1"/>
      <c r="AP200" s="1">
        <v>15</v>
      </c>
      <c r="AQ200" s="1">
        <v>3</v>
      </c>
      <c r="AR200" s="2">
        <v>43966.996724537</v>
      </c>
      <c r="AS200" s="1">
        <v>0</v>
      </c>
      <c r="AT200" s="1">
        <v>6</v>
      </c>
      <c r="AU200" s="1">
        <v>65</v>
      </c>
      <c r="AV200" s="1">
        <v>13</v>
      </c>
      <c r="AW200" s="2">
        <v>43980.1074884259</v>
      </c>
      <c r="AX200" s="1">
        <v>0</v>
      </c>
      <c r="AY200" s="1">
        <v>0</v>
      </c>
      <c r="AZ200" s="1">
        <v>93.3333</v>
      </c>
      <c r="BA200" s="1">
        <v>14</v>
      </c>
      <c r="BB200" s="2">
        <v>43987.689849537</v>
      </c>
      <c r="BC200" s="1">
        <v>0</v>
      </c>
      <c r="BD200" s="1">
        <v>0</v>
      </c>
      <c r="BE200" s="1">
        <v>86.6667</v>
      </c>
      <c r="BF200" s="1">
        <v>13</v>
      </c>
      <c r="BG200" s="2">
        <v>43994.0156712963</v>
      </c>
      <c r="BH200" s="1">
        <v>0</v>
      </c>
      <c r="BI200" s="1">
        <v>0</v>
      </c>
      <c r="BJ200" s="1">
        <v>100</v>
      </c>
      <c r="BK200" s="1">
        <v>15</v>
      </c>
      <c r="BL200" s="1">
        <v>5</v>
      </c>
      <c r="BM200" s="1">
        <v>910.364</v>
      </c>
      <c r="BN200" s="1">
        <v>0</v>
      </c>
    </row>
    <row r="201" spans="1:66">
      <c r="A201" s="1">
        <v>18373368</v>
      </c>
      <c r="B201" s="1" t="s">
        <v>229</v>
      </c>
      <c r="C201" s="1" t="s">
        <v>397</v>
      </c>
      <c r="D201" s="2">
        <v>43890.8644560185</v>
      </c>
      <c r="E201" s="1">
        <v>0</v>
      </c>
      <c r="F201" s="1">
        <v>0</v>
      </c>
      <c r="G201" s="1">
        <v>100</v>
      </c>
      <c r="H201" s="1">
        <v>10</v>
      </c>
      <c r="I201" s="2">
        <v>43897.8705671296</v>
      </c>
      <c r="J201" s="1">
        <v>0</v>
      </c>
      <c r="K201" s="1">
        <v>0</v>
      </c>
      <c r="L201" s="1">
        <v>87.8663</v>
      </c>
      <c r="M201" s="1">
        <v>20</v>
      </c>
      <c r="N201" s="1"/>
      <c r="O201" s="1"/>
      <c r="P201" s="1"/>
      <c r="Q201" s="1">
        <v>25</v>
      </c>
      <c r="R201" s="1">
        <v>5</v>
      </c>
      <c r="S201" s="2">
        <v>43916.8381597222</v>
      </c>
      <c r="T201" s="1">
        <v>0</v>
      </c>
      <c r="U201" s="1">
        <v>0</v>
      </c>
      <c r="V201" s="1">
        <v>99.9614</v>
      </c>
      <c r="W201" s="1">
        <v>10</v>
      </c>
      <c r="X201" s="2">
        <v>43923.6007407407</v>
      </c>
      <c r="Y201" s="1"/>
      <c r="Z201" s="1"/>
      <c r="AA201" s="1">
        <v>0</v>
      </c>
      <c r="AB201" s="1">
        <v>0</v>
      </c>
      <c r="AC201" s="2">
        <v>43931.8656597222</v>
      </c>
      <c r="AD201" s="1">
        <v>29</v>
      </c>
      <c r="AE201" s="1">
        <v>0</v>
      </c>
      <c r="AF201" s="1">
        <v>99.3875</v>
      </c>
      <c r="AG201" s="1">
        <v>20</v>
      </c>
      <c r="AH201" s="2">
        <v>43945.5410069444</v>
      </c>
      <c r="AI201" s="1">
        <v>4</v>
      </c>
      <c r="AJ201" s="1">
        <v>0</v>
      </c>
      <c r="AK201" s="1">
        <v>60</v>
      </c>
      <c r="AL201" s="1">
        <v>12</v>
      </c>
      <c r="AM201" s="2">
        <v>43952.9128703704</v>
      </c>
      <c r="AN201" s="1"/>
      <c r="AO201" s="1"/>
      <c r="AP201" s="1">
        <v>5</v>
      </c>
      <c r="AQ201" s="1">
        <v>1</v>
      </c>
      <c r="AR201" s="2">
        <v>43965.6391203704</v>
      </c>
      <c r="AS201" s="1">
        <v>0</v>
      </c>
      <c r="AT201" s="1">
        <v>0</v>
      </c>
      <c r="AU201" s="1">
        <v>85</v>
      </c>
      <c r="AV201" s="1">
        <v>17</v>
      </c>
      <c r="AW201" s="2">
        <v>43981.0701967593</v>
      </c>
      <c r="AX201" s="1">
        <v>0</v>
      </c>
      <c r="AY201" s="1">
        <v>0</v>
      </c>
      <c r="AZ201" s="1">
        <v>93.3333</v>
      </c>
      <c r="BA201" s="1">
        <v>14</v>
      </c>
      <c r="BB201" s="2">
        <v>43989.9819212963</v>
      </c>
      <c r="BC201" s="1">
        <v>0</v>
      </c>
      <c r="BD201" s="1">
        <v>0</v>
      </c>
      <c r="BE201" s="1">
        <v>86.6667</v>
      </c>
      <c r="BF201" s="1">
        <v>13</v>
      </c>
      <c r="BG201" s="2">
        <v>43994.3998263889</v>
      </c>
      <c r="BH201" s="1">
        <v>0</v>
      </c>
      <c r="BI201" s="1">
        <v>0</v>
      </c>
      <c r="BJ201" s="1">
        <v>93.3333</v>
      </c>
      <c r="BK201" s="1">
        <v>14</v>
      </c>
      <c r="BL201" s="1">
        <v>4</v>
      </c>
      <c r="BM201" s="1">
        <v>810.5485</v>
      </c>
      <c r="BN201" s="1">
        <v>1</v>
      </c>
    </row>
    <row r="202" spans="1:66">
      <c r="A202" s="1">
        <v>18373377</v>
      </c>
      <c r="B202" s="1" t="s">
        <v>55</v>
      </c>
      <c r="C202" s="1" t="s">
        <v>398</v>
      </c>
      <c r="D202" s="2">
        <v>43888.5362268519</v>
      </c>
      <c r="E202" s="1">
        <v>0</v>
      </c>
      <c r="F202" s="1">
        <v>5</v>
      </c>
      <c r="G202" s="1">
        <v>100</v>
      </c>
      <c r="H202" s="1">
        <v>10</v>
      </c>
      <c r="I202" s="2">
        <v>43896.5968402778</v>
      </c>
      <c r="J202" s="1">
        <v>6</v>
      </c>
      <c r="K202" s="1">
        <v>4</v>
      </c>
      <c r="L202" s="1">
        <v>95.5259</v>
      </c>
      <c r="M202" s="1">
        <v>20</v>
      </c>
      <c r="N202" s="2">
        <v>43904.4500115741</v>
      </c>
      <c r="O202" s="1">
        <v>0</v>
      </c>
      <c r="P202" s="1">
        <v>5</v>
      </c>
      <c r="Q202" s="1">
        <v>89.1147</v>
      </c>
      <c r="R202" s="1">
        <v>20</v>
      </c>
      <c r="S202" s="2">
        <v>43917.3675347222</v>
      </c>
      <c r="T202" s="1">
        <v>0</v>
      </c>
      <c r="U202" s="1">
        <v>0</v>
      </c>
      <c r="V202" s="1">
        <v>97.8406</v>
      </c>
      <c r="W202" s="1">
        <v>10</v>
      </c>
      <c r="X202" s="2">
        <v>43924.4465856481</v>
      </c>
      <c r="Y202" s="1">
        <v>0</v>
      </c>
      <c r="Z202" s="1">
        <v>1</v>
      </c>
      <c r="AA202" s="1">
        <v>98.9232</v>
      </c>
      <c r="AB202" s="1">
        <v>20</v>
      </c>
      <c r="AC202" s="2">
        <v>43932.4526041667</v>
      </c>
      <c r="AD202" s="1">
        <v>0</v>
      </c>
      <c r="AE202" s="1">
        <v>0</v>
      </c>
      <c r="AF202" s="1">
        <v>98.8251</v>
      </c>
      <c r="AG202" s="1">
        <v>20</v>
      </c>
      <c r="AH202" s="2">
        <v>43945.7617013889</v>
      </c>
      <c r="AI202" s="1">
        <v>0</v>
      </c>
      <c r="AJ202" s="1">
        <v>0</v>
      </c>
      <c r="AK202" s="1">
        <v>100</v>
      </c>
      <c r="AL202" s="1">
        <v>20</v>
      </c>
      <c r="AM202" s="2">
        <v>43952.7423611111</v>
      </c>
      <c r="AN202" s="1">
        <v>0</v>
      </c>
      <c r="AO202" s="1">
        <v>0</v>
      </c>
      <c r="AP202" s="1">
        <v>100</v>
      </c>
      <c r="AQ202" s="1">
        <v>20</v>
      </c>
      <c r="AR202" s="2">
        <v>43967.5372106481</v>
      </c>
      <c r="AS202" s="1">
        <v>0</v>
      </c>
      <c r="AT202" s="1">
        <v>0</v>
      </c>
      <c r="AU202" s="1">
        <v>100</v>
      </c>
      <c r="AV202" s="1">
        <v>20</v>
      </c>
      <c r="AW202" s="2">
        <v>43981.5245138889</v>
      </c>
      <c r="AX202" s="1">
        <v>0</v>
      </c>
      <c r="AY202" s="1">
        <v>0</v>
      </c>
      <c r="AZ202" s="1">
        <v>100</v>
      </c>
      <c r="BA202" s="1">
        <v>15</v>
      </c>
      <c r="BB202" s="2">
        <v>43989.9705555556</v>
      </c>
      <c r="BC202" s="1">
        <v>0</v>
      </c>
      <c r="BD202" s="1">
        <v>0</v>
      </c>
      <c r="BE202" s="1">
        <v>100</v>
      </c>
      <c r="BF202" s="1">
        <v>15</v>
      </c>
      <c r="BG202" s="2">
        <v>43994.9760185185</v>
      </c>
      <c r="BH202" s="1">
        <v>0</v>
      </c>
      <c r="BI202" s="1">
        <v>0</v>
      </c>
      <c r="BJ202" s="1">
        <v>100</v>
      </c>
      <c r="BK202" s="1">
        <v>15</v>
      </c>
      <c r="BL202" s="1">
        <v>12</v>
      </c>
      <c r="BM202" s="1">
        <v>1180.2295</v>
      </c>
      <c r="BN202" s="1">
        <v>0</v>
      </c>
    </row>
    <row r="203" spans="1:66">
      <c r="A203" s="1">
        <v>18373384</v>
      </c>
      <c r="B203" s="1" t="s">
        <v>319</v>
      </c>
      <c r="C203" s="1" t="s">
        <v>397</v>
      </c>
      <c r="D203" s="1"/>
      <c r="E203" s="1"/>
      <c r="F203" s="1"/>
      <c r="G203" s="1">
        <v>0</v>
      </c>
      <c r="H203" s="1">
        <v>0</v>
      </c>
      <c r="I203" s="1"/>
      <c r="J203" s="1"/>
      <c r="K203" s="1"/>
      <c r="L203" s="1"/>
      <c r="M203" s="1">
        <v>0</v>
      </c>
      <c r="N203" s="1"/>
      <c r="O203" s="1"/>
      <c r="P203" s="1"/>
      <c r="Q203" s="1"/>
      <c r="R203" s="1">
        <v>0</v>
      </c>
      <c r="S203" s="1"/>
      <c r="T203" s="1"/>
      <c r="U203" s="1"/>
      <c r="V203" s="1"/>
      <c r="W203" s="1">
        <v>0</v>
      </c>
      <c r="X203" s="1"/>
      <c r="Y203" s="1"/>
      <c r="Z203" s="1"/>
      <c r="AA203" s="1"/>
      <c r="AB203" s="1">
        <v>0</v>
      </c>
      <c r="AC203" s="1"/>
      <c r="AD203" s="1"/>
      <c r="AE203" s="1"/>
      <c r="AF203" s="1"/>
      <c r="AG203" s="1">
        <v>0</v>
      </c>
      <c r="AH203" s="1"/>
      <c r="AI203" s="1"/>
      <c r="AJ203" s="1"/>
      <c r="AK203" s="1"/>
      <c r="AL203" s="1">
        <v>0</v>
      </c>
      <c r="AM203" s="1"/>
      <c r="AN203" s="1"/>
      <c r="AO203" s="1"/>
      <c r="AP203" s="1"/>
      <c r="AQ203" s="1">
        <v>0</v>
      </c>
      <c r="AR203" s="1"/>
      <c r="AS203" s="1"/>
      <c r="AT203" s="1"/>
      <c r="AU203" s="1"/>
      <c r="AV203" s="1">
        <v>0</v>
      </c>
      <c r="AW203" s="1"/>
      <c r="AX203" s="1">
        <v>0</v>
      </c>
      <c r="AY203" s="1">
        <v>0</v>
      </c>
      <c r="AZ203" s="1"/>
      <c r="BA203" s="1">
        <v>0</v>
      </c>
      <c r="BB203" s="1"/>
      <c r="BC203" s="1">
        <v>0</v>
      </c>
      <c r="BD203" s="1">
        <v>0</v>
      </c>
      <c r="BE203" s="1"/>
      <c r="BF203" s="1">
        <v>0</v>
      </c>
      <c r="BG203" s="1"/>
      <c r="BH203" s="1">
        <v>0</v>
      </c>
      <c r="BI203" s="1">
        <v>0</v>
      </c>
      <c r="BJ203" s="1"/>
      <c r="BK203" s="1">
        <v>0</v>
      </c>
      <c r="BL203" s="1">
        <v>0</v>
      </c>
      <c r="BM203" s="1">
        <v>0</v>
      </c>
      <c r="BN203" s="1">
        <v>12</v>
      </c>
    </row>
    <row r="204" spans="1:66">
      <c r="A204" s="1">
        <v>18373388</v>
      </c>
      <c r="B204" s="1" t="s">
        <v>260</v>
      </c>
      <c r="C204" s="1" t="s">
        <v>398</v>
      </c>
      <c r="D204" s="2">
        <v>43888.8400694444</v>
      </c>
      <c r="E204" s="1">
        <v>10</v>
      </c>
      <c r="F204" s="1">
        <v>0</v>
      </c>
      <c r="G204" s="1">
        <v>88.9612</v>
      </c>
      <c r="H204" s="1">
        <v>9</v>
      </c>
      <c r="I204" s="2">
        <v>43897.4275578704</v>
      </c>
      <c r="J204" s="1">
        <v>0</v>
      </c>
      <c r="K204" s="1">
        <v>4</v>
      </c>
      <c r="L204" s="1">
        <v>93.9533</v>
      </c>
      <c r="M204" s="1">
        <v>20</v>
      </c>
      <c r="N204" s="2">
        <v>43904.6975925926</v>
      </c>
      <c r="O204" s="1">
        <v>19</v>
      </c>
      <c r="P204" s="1">
        <v>6</v>
      </c>
      <c r="Q204" s="1">
        <v>51</v>
      </c>
      <c r="R204" s="1">
        <v>11</v>
      </c>
      <c r="S204" s="2">
        <v>43917.7150462963</v>
      </c>
      <c r="T204" s="1">
        <v>0</v>
      </c>
      <c r="U204" s="1">
        <v>0</v>
      </c>
      <c r="V204" s="1">
        <v>56</v>
      </c>
      <c r="W204" s="1">
        <v>7</v>
      </c>
      <c r="X204" s="2">
        <v>43925.8877430556</v>
      </c>
      <c r="Y204" s="1">
        <v>5</v>
      </c>
      <c r="Z204" s="1">
        <v>0</v>
      </c>
      <c r="AA204" s="1">
        <v>82.9311</v>
      </c>
      <c r="AB204" s="1">
        <v>20</v>
      </c>
      <c r="AC204" s="2">
        <v>43931.937037037</v>
      </c>
      <c r="AD204" s="1">
        <v>5</v>
      </c>
      <c r="AE204" s="1">
        <v>0</v>
      </c>
      <c r="AF204" s="1">
        <v>72</v>
      </c>
      <c r="AG204" s="1">
        <v>18</v>
      </c>
      <c r="AH204" s="2">
        <v>43944.7647916667</v>
      </c>
      <c r="AI204" s="1"/>
      <c r="AJ204" s="1"/>
      <c r="AK204" s="1">
        <v>0</v>
      </c>
      <c r="AL204" s="1">
        <v>0</v>
      </c>
      <c r="AM204" s="2">
        <v>43951.529849537</v>
      </c>
      <c r="AN204" s="1"/>
      <c r="AO204" s="1"/>
      <c r="AP204" s="1">
        <v>0</v>
      </c>
      <c r="AQ204" s="1">
        <v>0</v>
      </c>
      <c r="AR204" s="2">
        <v>43967.6965162037</v>
      </c>
      <c r="AS204" s="1">
        <v>3</v>
      </c>
      <c r="AT204" s="1">
        <v>0</v>
      </c>
      <c r="AU204" s="1">
        <v>35</v>
      </c>
      <c r="AV204" s="1">
        <v>7</v>
      </c>
      <c r="AW204" s="1"/>
      <c r="AX204" s="1">
        <v>0</v>
      </c>
      <c r="AY204" s="1">
        <v>0</v>
      </c>
      <c r="AZ204" s="1">
        <v>13.3333</v>
      </c>
      <c r="BA204" s="1">
        <v>2</v>
      </c>
      <c r="BB204" s="1"/>
      <c r="BC204" s="1">
        <v>0</v>
      </c>
      <c r="BD204" s="1">
        <v>0</v>
      </c>
      <c r="BE204" s="1"/>
      <c r="BF204" s="1">
        <v>0</v>
      </c>
      <c r="BG204" s="1"/>
      <c r="BH204" s="1">
        <v>0</v>
      </c>
      <c r="BI204" s="1">
        <v>0</v>
      </c>
      <c r="BJ204" s="1"/>
      <c r="BK204" s="1">
        <v>0</v>
      </c>
      <c r="BL204" s="1">
        <v>2</v>
      </c>
      <c r="BM204" s="1">
        <v>479.8456</v>
      </c>
      <c r="BN204" s="1">
        <v>3</v>
      </c>
    </row>
    <row r="205" spans="1:66">
      <c r="A205" s="1">
        <v>18373391</v>
      </c>
      <c r="B205" s="1" t="s">
        <v>167</v>
      </c>
      <c r="C205" s="1" t="s">
        <v>400</v>
      </c>
      <c r="D205" s="2">
        <v>43888.5199768519</v>
      </c>
      <c r="E205" s="1">
        <v>0</v>
      </c>
      <c r="F205" s="1">
        <v>4</v>
      </c>
      <c r="G205" s="1">
        <v>100</v>
      </c>
      <c r="H205" s="1">
        <v>10</v>
      </c>
      <c r="I205" s="2">
        <v>43895.9997916667</v>
      </c>
      <c r="J205" s="1">
        <v>3</v>
      </c>
      <c r="K205" s="1">
        <v>5</v>
      </c>
      <c r="L205" s="1">
        <v>85.4895</v>
      </c>
      <c r="M205" s="1">
        <v>18</v>
      </c>
      <c r="N205" s="2">
        <v>43903.7847337963</v>
      </c>
      <c r="O205" s="1">
        <v>22</v>
      </c>
      <c r="P205" s="1">
        <v>11</v>
      </c>
      <c r="Q205" s="1">
        <v>83.6316</v>
      </c>
      <c r="R205" s="1">
        <v>17</v>
      </c>
      <c r="S205" s="2">
        <v>43917.4449074074</v>
      </c>
      <c r="T205" s="1">
        <v>0</v>
      </c>
      <c r="U205" s="1">
        <v>1</v>
      </c>
      <c r="V205" s="1">
        <v>94.3869</v>
      </c>
      <c r="W205" s="1">
        <v>10</v>
      </c>
      <c r="X205" s="2">
        <v>43924.5822453704</v>
      </c>
      <c r="Y205" s="1">
        <v>0</v>
      </c>
      <c r="Z205" s="1">
        <v>0</v>
      </c>
      <c r="AA205" s="1">
        <v>78.6431</v>
      </c>
      <c r="AB205" s="1">
        <v>19</v>
      </c>
      <c r="AC205" s="2">
        <v>43931.5475</v>
      </c>
      <c r="AD205" s="1">
        <v>0</v>
      </c>
      <c r="AE205" s="1">
        <v>0</v>
      </c>
      <c r="AF205" s="1">
        <v>98.4889999999999</v>
      </c>
      <c r="AG205" s="1">
        <v>20</v>
      </c>
      <c r="AH205" s="2">
        <v>43945.5709027778</v>
      </c>
      <c r="AI205" s="1"/>
      <c r="AJ205" s="1"/>
      <c r="AK205" s="1">
        <v>5</v>
      </c>
      <c r="AL205" s="1">
        <v>1</v>
      </c>
      <c r="AM205" s="2">
        <v>43951.9887615741</v>
      </c>
      <c r="AN205" s="1"/>
      <c r="AO205" s="1"/>
      <c r="AP205" s="1">
        <v>0</v>
      </c>
      <c r="AQ205" s="1">
        <v>0</v>
      </c>
      <c r="AR205" s="2">
        <v>43966.897650463</v>
      </c>
      <c r="AS205" s="1">
        <v>5</v>
      </c>
      <c r="AT205" s="1">
        <v>0</v>
      </c>
      <c r="AU205" s="1">
        <v>75</v>
      </c>
      <c r="AV205" s="1">
        <v>15</v>
      </c>
      <c r="AW205" s="2">
        <v>43980.9990972222</v>
      </c>
      <c r="AX205" s="1">
        <v>0</v>
      </c>
      <c r="AY205" s="1">
        <v>0</v>
      </c>
      <c r="AZ205" s="1">
        <v>100</v>
      </c>
      <c r="BA205" s="1">
        <v>15</v>
      </c>
      <c r="BB205" s="2">
        <v>43990.4888888889</v>
      </c>
      <c r="BC205" s="1">
        <v>0</v>
      </c>
      <c r="BD205" s="1">
        <v>0</v>
      </c>
      <c r="BE205" s="1">
        <v>93.3333</v>
      </c>
      <c r="BF205" s="1">
        <v>14</v>
      </c>
      <c r="BG205" s="2">
        <v>43995.7312731482</v>
      </c>
      <c r="BH205" s="1">
        <v>0</v>
      </c>
      <c r="BI205" s="1">
        <v>0</v>
      </c>
      <c r="BJ205" s="1">
        <v>93.3333</v>
      </c>
      <c r="BK205" s="1">
        <v>14</v>
      </c>
      <c r="BL205" s="1">
        <v>4</v>
      </c>
      <c r="BM205" s="1">
        <v>907.3067</v>
      </c>
      <c r="BN205" s="1">
        <v>0</v>
      </c>
    </row>
    <row r="206" spans="1:66">
      <c r="A206" s="1">
        <v>18373392</v>
      </c>
      <c r="B206" s="1" t="s">
        <v>174</v>
      </c>
      <c r="C206" s="1" t="s">
        <v>398</v>
      </c>
      <c r="D206" s="2">
        <v>43888.8109606481</v>
      </c>
      <c r="E206" s="1">
        <v>0</v>
      </c>
      <c r="F206" s="1">
        <v>3</v>
      </c>
      <c r="G206" s="1">
        <v>100</v>
      </c>
      <c r="H206" s="1">
        <v>10</v>
      </c>
      <c r="I206" s="2">
        <v>43896.7939930556</v>
      </c>
      <c r="J206" s="1">
        <v>1</v>
      </c>
      <c r="K206" s="1">
        <v>1</v>
      </c>
      <c r="L206" s="1">
        <v>92.8129</v>
      </c>
      <c r="M206" s="1">
        <v>20</v>
      </c>
      <c r="N206" s="2">
        <v>43903.6293865741</v>
      </c>
      <c r="O206" s="1">
        <v>0</v>
      </c>
      <c r="P206" s="1">
        <v>6</v>
      </c>
      <c r="Q206" s="1">
        <v>78.7572</v>
      </c>
      <c r="R206" s="1">
        <v>18</v>
      </c>
      <c r="S206" s="2">
        <v>43917.9763194444</v>
      </c>
      <c r="T206" s="1">
        <v>2</v>
      </c>
      <c r="U206" s="1">
        <v>0</v>
      </c>
      <c r="V206" s="1">
        <v>53.6438</v>
      </c>
      <c r="W206" s="1">
        <v>6</v>
      </c>
      <c r="X206" s="2">
        <v>43924.7427199074</v>
      </c>
      <c r="Y206" s="1">
        <v>0</v>
      </c>
      <c r="Z206" s="1">
        <v>3</v>
      </c>
      <c r="AA206" s="1">
        <v>76.3632</v>
      </c>
      <c r="AB206" s="1">
        <v>19</v>
      </c>
      <c r="AC206" s="2">
        <v>43931.0447800926</v>
      </c>
      <c r="AD206" s="1">
        <v>5</v>
      </c>
      <c r="AE206" s="1">
        <v>2</v>
      </c>
      <c r="AF206" s="1">
        <v>70.6049</v>
      </c>
      <c r="AG206" s="1">
        <v>16</v>
      </c>
      <c r="AH206" s="2">
        <v>43944.912337963</v>
      </c>
      <c r="AI206" s="1"/>
      <c r="AJ206" s="1"/>
      <c r="AK206" s="1">
        <v>5</v>
      </c>
      <c r="AL206" s="1">
        <v>1</v>
      </c>
      <c r="AM206" s="2">
        <v>43952.5274884259</v>
      </c>
      <c r="AN206" s="1">
        <v>0</v>
      </c>
      <c r="AO206" s="1">
        <v>0</v>
      </c>
      <c r="AP206" s="1">
        <v>100</v>
      </c>
      <c r="AQ206" s="1">
        <v>20</v>
      </c>
      <c r="AR206" s="2">
        <v>43966.7248032407</v>
      </c>
      <c r="AS206" s="1">
        <v>2</v>
      </c>
      <c r="AT206" s="1">
        <v>0</v>
      </c>
      <c r="AU206" s="1">
        <v>95</v>
      </c>
      <c r="AV206" s="1">
        <v>19</v>
      </c>
      <c r="AW206" s="2">
        <v>43981.0169675926</v>
      </c>
      <c r="AX206" s="1">
        <v>0</v>
      </c>
      <c r="AY206" s="1">
        <v>0</v>
      </c>
      <c r="AZ206" s="1">
        <v>66.6667</v>
      </c>
      <c r="BA206" s="1">
        <v>10</v>
      </c>
      <c r="BB206" s="2">
        <v>43989.627974537</v>
      </c>
      <c r="BC206" s="1">
        <v>0</v>
      </c>
      <c r="BD206" s="1">
        <v>0</v>
      </c>
      <c r="BE206" s="1">
        <v>93.3333</v>
      </c>
      <c r="BF206" s="1">
        <v>14</v>
      </c>
      <c r="BG206" s="2">
        <v>43994.0541782407</v>
      </c>
      <c r="BH206" s="1">
        <v>0</v>
      </c>
      <c r="BI206" s="1">
        <v>0</v>
      </c>
      <c r="BJ206" s="1">
        <v>93.3333</v>
      </c>
      <c r="BK206" s="1">
        <v>14</v>
      </c>
      <c r="BL206" s="1">
        <v>3</v>
      </c>
      <c r="BM206" s="1">
        <v>925.5153</v>
      </c>
      <c r="BN206" s="1">
        <v>0</v>
      </c>
    </row>
    <row r="207" spans="1:66">
      <c r="A207" s="1">
        <v>18373404</v>
      </c>
      <c r="B207" s="1" t="s">
        <v>130</v>
      </c>
      <c r="C207" s="1" t="s">
        <v>400</v>
      </c>
      <c r="D207" s="2">
        <v>43888.5320717593</v>
      </c>
      <c r="E207" s="1">
        <v>0</v>
      </c>
      <c r="F207" s="1">
        <v>6</v>
      </c>
      <c r="G207" s="1">
        <v>100</v>
      </c>
      <c r="H207" s="1">
        <v>10</v>
      </c>
      <c r="I207" s="2">
        <v>43895.5334606481</v>
      </c>
      <c r="J207" s="1">
        <v>9</v>
      </c>
      <c r="K207" s="1">
        <v>0</v>
      </c>
      <c r="L207" s="1">
        <v>94.3522</v>
      </c>
      <c r="M207" s="1">
        <v>20</v>
      </c>
      <c r="N207" s="2">
        <v>43902.5378587963</v>
      </c>
      <c r="O207" s="1">
        <v>21</v>
      </c>
      <c r="P207" s="1">
        <v>3</v>
      </c>
      <c r="Q207" s="1">
        <v>99.5742</v>
      </c>
      <c r="R207" s="1">
        <v>20</v>
      </c>
      <c r="S207" s="2">
        <v>43916.5009953704</v>
      </c>
      <c r="T207" s="1">
        <v>0</v>
      </c>
      <c r="U207" s="1">
        <v>0</v>
      </c>
      <c r="V207" s="1">
        <v>82.3638</v>
      </c>
      <c r="W207" s="1">
        <v>10</v>
      </c>
      <c r="X207" s="2">
        <v>43923.5248263889</v>
      </c>
      <c r="Y207" s="1">
        <v>0</v>
      </c>
      <c r="Z207" s="1">
        <v>0</v>
      </c>
      <c r="AA207" s="1">
        <v>97.7048</v>
      </c>
      <c r="AB207" s="1">
        <v>20</v>
      </c>
      <c r="AC207" s="2">
        <v>43930.5555902778</v>
      </c>
      <c r="AD207" s="1">
        <v>0</v>
      </c>
      <c r="AE207" s="1">
        <v>0</v>
      </c>
      <c r="AF207" s="1">
        <v>99.5158</v>
      </c>
      <c r="AG207" s="1">
        <v>20</v>
      </c>
      <c r="AH207" s="2">
        <v>43944.5426273148</v>
      </c>
      <c r="AI207" s="1">
        <v>1</v>
      </c>
      <c r="AJ207" s="1">
        <v>4</v>
      </c>
      <c r="AK207" s="1">
        <v>80</v>
      </c>
      <c r="AL207" s="1">
        <v>16</v>
      </c>
      <c r="AM207" s="2">
        <v>43951.5231018519</v>
      </c>
      <c r="AN207" s="1">
        <v>0</v>
      </c>
      <c r="AO207" s="1">
        <v>3</v>
      </c>
      <c r="AP207" s="1">
        <v>20</v>
      </c>
      <c r="AQ207" s="1">
        <v>4</v>
      </c>
      <c r="AR207" s="2">
        <v>43965.7610763889</v>
      </c>
      <c r="AS207" s="1">
        <v>0</v>
      </c>
      <c r="AT207" s="1">
        <v>4</v>
      </c>
      <c r="AU207" s="1">
        <v>85</v>
      </c>
      <c r="AV207" s="1">
        <v>17</v>
      </c>
      <c r="AW207" s="2">
        <v>43980.2838194444</v>
      </c>
      <c r="AX207" s="1">
        <v>0</v>
      </c>
      <c r="AY207" s="1">
        <v>0</v>
      </c>
      <c r="AZ207" s="1">
        <v>100</v>
      </c>
      <c r="BA207" s="1">
        <v>15</v>
      </c>
      <c r="BB207" s="2">
        <v>43988.9900462963</v>
      </c>
      <c r="BC207" s="1">
        <v>0</v>
      </c>
      <c r="BD207" s="1">
        <v>0</v>
      </c>
      <c r="BE207" s="1">
        <v>93.3333</v>
      </c>
      <c r="BF207" s="1">
        <v>14</v>
      </c>
      <c r="BG207" s="2">
        <v>43993.756400463</v>
      </c>
      <c r="BH207" s="1">
        <v>0</v>
      </c>
      <c r="BI207" s="1">
        <v>0</v>
      </c>
      <c r="BJ207" s="1">
        <v>73.3333</v>
      </c>
      <c r="BK207" s="1">
        <v>11</v>
      </c>
      <c r="BL207" s="1">
        <v>7</v>
      </c>
      <c r="BM207" s="1">
        <v>1025.1774</v>
      </c>
      <c r="BN207" s="1">
        <v>0</v>
      </c>
    </row>
    <row r="208" spans="1:66">
      <c r="A208" s="1">
        <v>18373407</v>
      </c>
      <c r="B208" s="1" t="s">
        <v>185</v>
      </c>
      <c r="C208" s="1" t="s">
        <v>400</v>
      </c>
      <c r="D208" s="2">
        <v>43888.5878472222</v>
      </c>
      <c r="E208" s="1">
        <v>6</v>
      </c>
      <c r="F208" s="1">
        <v>5</v>
      </c>
      <c r="G208" s="1">
        <v>89.6989</v>
      </c>
      <c r="H208" s="1">
        <v>9</v>
      </c>
      <c r="I208" s="2">
        <v>43897.4573842593</v>
      </c>
      <c r="J208" s="1">
        <v>2</v>
      </c>
      <c r="K208" s="1">
        <v>5</v>
      </c>
      <c r="L208" s="1">
        <v>94.0021</v>
      </c>
      <c r="M208" s="1">
        <v>20</v>
      </c>
      <c r="N208" s="2">
        <v>43903.0669675926</v>
      </c>
      <c r="O208" s="1">
        <v>0</v>
      </c>
      <c r="P208" s="1">
        <v>3</v>
      </c>
      <c r="Q208" s="1">
        <v>97.0578</v>
      </c>
      <c r="R208" s="1">
        <v>20</v>
      </c>
      <c r="S208" s="2">
        <v>43916.8157523148</v>
      </c>
      <c r="T208" s="1">
        <v>0</v>
      </c>
      <c r="U208" s="1">
        <v>0</v>
      </c>
      <c r="V208" s="1">
        <v>82.919</v>
      </c>
      <c r="W208" s="1">
        <v>10</v>
      </c>
      <c r="X208" s="2">
        <v>43924.6946990741</v>
      </c>
      <c r="Y208" s="1">
        <v>1</v>
      </c>
      <c r="Z208" s="1">
        <v>0</v>
      </c>
      <c r="AA208" s="1">
        <v>96.6844</v>
      </c>
      <c r="AB208" s="1">
        <v>20</v>
      </c>
      <c r="AC208" s="2">
        <v>43931.4913888889</v>
      </c>
      <c r="AD208" s="1">
        <v>0</v>
      </c>
      <c r="AE208" s="1">
        <v>0</v>
      </c>
      <c r="AF208" s="1">
        <v>97.7256</v>
      </c>
      <c r="AG208" s="1">
        <v>20</v>
      </c>
      <c r="AH208" s="2">
        <v>43945.7759375</v>
      </c>
      <c r="AI208" s="1"/>
      <c r="AJ208" s="1"/>
      <c r="AK208" s="1">
        <v>0</v>
      </c>
      <c r="AL208" s="1">
        <v>0</v>
      </c>
      <c r="AM208" s="2">
        <v>43951.5886574074</v>
      </c>
      <c r="AN208" s="1">
        <v>4</v>
      </c>
      <c r="AO208" s="1">
        <v>0</v>
      </c>
      <c r="AP208" s="1">
        <v>95</v>
      </c>
      <c r="AQ208" s="1">
        <v>19</v>
      </c>
      <c r="AR208" s="2">
        <v>43966.9776388889</v>
      </c>
      <c r="AS208" s="1">
        <v>1</v>
      </c>
      <c r="AT208" s="1">
        <v>8</v>
      </c>
      <c r="AU208" s="1">
        <v>80</v>
      </c>
      <c r="AV208" s="1">
        <v>16</v>
      </c>
      <c r="AW208" s="2">
        <v>43981.8903587963</v>
      </c>
      <c r="AX208" s="1">
        <v>0</v>
      </c>
      <c r="AY208" s="1">
        <v>0</v>
      </c>
      <c r="AZ208" s="1">
        <v>100</v>
      </c>
      <c r="BA208" s="1">
        <v>15</v>
      </c>
      <c r="BB208" s="1"/>
      <c r="BC208" s="1">
        <v>0</v>
      </c>
      <c r="BD208" s="1">
        <v>0</v>
      </c>
      <c r="BE208" s="1"/>
      <c r="BF208" s="1">
        <v>0</v>
      </c>
      <c r="BG208" s="2">
        <v>43995.7647569444</v>
      </c>
      <c r="BH208" s="1">
        <v>0</v>
      </c>
      <c r="BI208" s="1">
        <v>0</v>
      </c>
      <c r="BJ208" s="1">
        <v>100</v>
      </c>
      <c r="BK208" s="1">
        <v>15</v>
      </c>
      <c r="BL208" s="1">
        <v>7</v>
      </c>
      <c r="BM208" s="1">
        <v>933.0878</v>
      </c>
      <c r="BN208" s="1">
        <v>1</v>
      </c>
    </row>
    <row r="209" spans="1:66">
      <c r="A209" s="1">
        <v>18373414</v>
      </c>
      <c r="B209" s="1" t="s">
        <v>196</v>
      </c>
      <c r="C209" s="1" t="s">
        <v>398</v>
      </c>
      <c r="D209" s="2">
        <v>43888.5347916667</v>
      </c>
      <c r="E209" s="1"/>
      <c r="F209" s="1"/>
      <c r="G209" s="1">
        <v>20</v>
      </c>
      <c r="H209" s="1">
        <v>2</v>
      </c>
      <c r="I209" s="2">
        <v>43896.7953356481</v>
      </c>
      <c r="J209" s="1">
        <v>9</v>
      </c>
      <c r="K209" s="1">
        <v>8</v>
      </c>
      <c r="L209" s="1">
        <v>80.7809</v>
      </c>
      <c r="M209" s="1">
        <v>17</v>
      </c>
      <c r="N209" s="2">
        <v>43904.5594097222</v>
      </c>
      <c r="O209" s="1">
        <v>1</v>
      </c>
      <c r="P209" s="1">
        <v>3</v>
      </c>
      <c r="Q209" s="1">
        <v>92.604</v>
      </c>
      <c r="R209" s="1">
        <v>19</v>
      </c>
      <c r="S209" s="2">
        <v>43917.7888888889</v>
      </c>
      <c r="T209" s="1">
        <v>0</v>
      </c>
      <c r="U209" s="1">
        <v>0</v>
      </c>
      <c r="V209" s="1">
        <v>75.5288</v>
      </c>
      <c r="W209" s="1">
        <v>8</v>
      </c>
      <c r="X209" s="2">
        <v>43924.0607291667</v>
      </c>
      <c r="Y209" s="1">
        <v>0</v>
      </c>
      <c r="Z209" s="1">
        <v>0</v>
      </c>
      <c r="AA209" s="1">
        <v>67.3299</v>
      </c>
      <c r="AB209" s="1">
        <v>14</v>
      </c>
      <c r="AC209" s="2">
        <v>43931.9070949074</v>
      </c>
      <c r="AD209" s="1">
        <v>0</v>
      </c>
      <c r="AE209" s="1">
        <v>2</v>
      </c>
      <c r="AF209" s="1">
        <v>95.2578</v>
      </c>
      <c r="AG209" s="1">
        <v>20</v>
      </c>
      <c r="AH209" s="2">
        <v>43944.611087963</v>
      </c>
      <c r="AI209" s="1">
        <v>0</v>
      </c>
      <c r="AJ209" s="1">
        <v>0</v>
      </c>
      <c r="AK209" s="1">
        <v>100</v>
      </c>
      <c r="AL209" s="1">
        <v>20</v>
      </c>
      <c r="AM209" s="2">
        <v>43951.5125578704</v>
      </c>
      <c r="AN209" s="1"/>
      <c r="AO209" s="1"/>
      <c r="AP209" s="1">
        <v>0</v>
      </c>
      <c r="AQ209" s="1">
        <v>0</v>
      </c>
      <c r="AR209" s="2">
        <v>43965.8549768518</v>
      </c>
      <c r="AS209" s="1">
        <v>1</v>
      </c>
      <c r="AT209" s="1">
        <v>17</v>
      </c>
      <c r="AU209" s="1">
        <v>45</v>
      </c>
      <c r="AV209" s="1">
        <v>9</v>
      </c>
      <c r="AW209" s="2">
        <v>43980.9961226852</v>
      </c>
      <c r="AX209" s="1">
        <v>0</v>
      </c>
      <c r="AY209" s="1">
        <v>0</v>
      </c>
      <c r="AZ209" s="1">
        <v>93.3333</v>
      </c>
      <c r="BA209" s="1">
        <v>14</v>
      </c>
      <c r="BB209" s="2">
        <v>43987.7497337963</v>
      </c>
      <c r="BC209" s="1">
        <v>0</v>
      </c>
      <c r="BD209" s="1">
        <v>0</v>
      </c>
      <c r="BE209" s="1">
        <v>86.6667</v>
      </c>
      <c r="BF209" s="1">
        <v>13</v>
      </c>
      <c r="BG209" s="2">
        <v>43994.6028240741</v>
      </c>
      <c r="BH209" s="1">
        <v>0</v>
      </c>
      <c r="BI209" s="1">
        <v>0</v>
      </c>
      <c r="BJ209" s="1">
        <v>93.3333</v>
      </c>
      <c r="BK209" s="1">
        <v>14</v>
      </c>
      <c r="BL209" s="1">
        <v>2</v>
      </c>
      <c r="BM209" s="1">
        <v>849.8347</v>
      </c>
      <c r="BN209" s="1">
        <v>0</v>
      </c>
    </row>
    <row r="210" spans="1:66">
      <c r="A210" s="1">
        <v>18373420</v>
      </c>
      <c r="B210" s="1" t="s">
        <v>216</v>
      </c>
      <c r="C210" s="1" t="s">
        <v>398</v>
      </c>
      <c r="D210" s="2">
        <v>43888.8999537037</v>
      </c>
      <c r="E210" s="1">
        <v>7</v>
      </c>
      <c r="F210" s="1">
        <v>3</v>
      </c>
      <c r="G210" s="1">
        <v>60</v>
      </c>
      <c r="H210" s="1">
        <v>6</v>
      </c>
      <c r="I210" s="2">
        <v>43896.496087963</v>
      </c>
      <c r="J210" s="1">
        <v>0</v>
      </c>
      <c r="K210" s="1">
        <v>0</v>
      </c>
      <c r="L210" s="1">
        <v>94.3522</v>
      </c>
      <c r="M210" s="1">
        <v>20</v>
      </c>
      <c r="N210" s="2">
        <v>43903.9554282407</v>
      </c>
      <c r="O210" s="1">
        <v>6</v>
      </c>
      <c r="P210" s="1">
        <v>9</v>
      </c>
      <c r="Q210" s="1">
        <v>69.5657</v>
      </c>
      <c r="R210" s="1">
        <v>14</v>
      </c>
      <c r="S210" s="2">
        <v>43916.8561805556</v>
      </c>
      <c r="T210" s="1">
        <v>0</v>
      </c>
      <c r="U210" s="1">
        <v>0</v>
      </c>
      <c r="V210" s="1">
        <v>93.5536</v>
      </c>
      <c r="W210" s="1">
        <v>10</v>
      </c>
      <c r="X210" s="2">
        <v>43923.8915740741</v>
      </c>
      <c r="Y210" s="1">
        <v>3</v>
      </c>
      <c r="Z210" s="1">
        <v>0</v>
      </c>
      <c r="AA210" s="1">
        <v>84.2173</v>
      </c>
      <c r="AB210" s="1">
        <v>17</v>
      </c>
      <c r="AC210" s="2">
        <v>43930.8221990741</v>
      </c>
      <c r="AD210" s="1">
        <v>5</v>
      </c>
      <c r="AE210" s="1">
        <v>0</v>
      </c>
      <c r="AF210" s="1">
        <v>74.6854</v>
      </c>
      <c r="AG210" s="1">
        <v>15</v>
      </c>
      <c r="AH210" s="2">
        <v>43944.5867361111</v>
      </c>
      <c r="AI210" s="1">
        <v>0</v>
      </c>
      <c r="AJ210" s="1">
        <v>5</v>
      </c>
      <c r="AK210" s="1">
        <v>70</v>
      </c>
      <c r="AL210" s="1">
        <v>14</v>
      </c>
      <c r="AM210" s="2">
        <v>43951.5154166667</v>
      </c>
      <c r="AN210" s="1"/>
      <c r="AO210" s="1"/>
      <c r="AP210" s="1">
        <v>0</v>
      </c>
      <c r="AQ210" s="1">
        <v>0</v>
      </c>
      <c r="AR210" s="2">
        <v>43965.73875</v>
      </c>
      <c r="AS210" s="1">
        <v>23</v>
      </c>
      <c r="AT210" s="1">
        <v>0</v>
      </c>
      <c r="AU210" s="1">
        <v>70</v>
      </c>
      <c r="AV210" s="1">
        <v>14</v>
      </c>
      <c r="AW210" s="2">
        <v>43979.7152199074</v>
      </c>
      <c r="AX210" s="1">
        <v>0</v>
      </c>
      <c r="AY210" s="1">
        <v>0</v>
      </c>
      <c r="AZ210" s="1">
        <v>33.3333</v>
      </c>
      <c r="BA210" s="1">
        <v>5</v>
      </c>
      <c r="BB210" s="2">
        <v>43986.9104166667</v>
      </c>
      <c r="BC210" s="1">
        <v>0</v>
      </c>
      <c r="BD210" s="1">
        <v>0</v>
      </c>
      <c r="BE210" s="1">
        <v>93.3333</v>
      </c>
      <c r="BF210" s="1">
        <v>14</v>
      </c>
      <c r="BG210" s="2">
        <v>43993.7202430556</v>
      </c>
      <c r="BH210" s="1">
        <v>0</v>
      </c>
      <c r="BI210" s="1">
        <v>0</v>
      </c>
      <c r="BJ210" s="1">
        <v>93.3333</v>
      </c>
      <c r="BK210" s="1">
        <v>14</v>
      </c>
      <c r="BL210" s="1">
        <v>2</v>
      </c>
      <c r="BM210" s="1">
        <v>836.3741</v>
      </c>
      <c r="BN210" s="1">
        <v>0</v>
      </c>
    </row>
    <row r="211" spans="1:66">
      <c r="A211" s="1">
        <v>18373425</v>
      </c>
      <c r="B211" s="1" t="s">
        <v>224</v>
      </c>
      <c r="C211" s="1" t="s">
        <v>400</v>
      </c>
      <c r="D211" s="2">
        <v>43888.9707986111</v>
      </c>
      <c r="E211" s="1">
        <v>0</v>
      </c>
      <c r="F211" s="1">
        <v>1</v>
      </c>
      <c r="G211" s="1">
        <v>99.6908</v>
      </c>
      <c r="H211" s="1">
        <v>10</v>
      </c>
      <c r="I211" s="2">
        <v>43896.7644444444</v>
      </c>
      <c r="J211" s="1">
        <v>0</v>
      </c>
      <c r="K211" s="1">
        <v>3</v>
      </c>
      <c r="L211" s="1">
        <v>84</v>
      </c>
      <c r="M211" s="1">
        <v>20</v>
      </c>
      <c r="N211" s="2">
        <v>43904.4247685185</v>
      </c>
      <c r="O211" s="1">
        <v>0</v>
      </c>
      <c r="P211" s="1">
        <v>1</v>
      </c>
      <c r="Q211" s="1">
        <v>75.3949</v>
      </c>
      <c r="R211" s="1">
        <v>17</v>
      </c>
      <c r="S211" s="2">
        <v>43917.9473263889</v>
      </c>
      <c r="T211" s="1">
        <v>0</v>
      </c>
      <c r="U211" s="1">
        <v>1</v>
      </c>
      <c r="V211" s="1">
        <v>56</v>
      </c>
      <c r="W211" s="1">
        <v>7</v>
      </c>
      <c r="X211" s="2">
        <v>43924.9275578704</v>
      </c>
      <c r="Y211" s="1">
        <v>0</v>
      </c>
      <c r="Z211" s="1">
        <v>0</v>
      </c>
      <c r="AA211" s="1">
        <v>99.7336</v>
      </c>
      <c r="AB211" s="1">
        <v>20</v>
      </c>
      <c r="AC211" s="2">
        <v>43932.130787037</v>
      </c>
      <c r="AD211" s="1">
        <v>6</v>
      </c>
      <c r="AE211" s="1">
        <v>2</v>
      </c>
      <c r="AF211" s="1">
        <v>81.9745</v>
      </c>
      <c r="AG211" s="1">
        <v>19</v>
      </c>
      <c r="AH211" s="2">
        <v>43945.7282060185</v>
      </c>
      <c r="AI211" s="1">
        <v>21</v>
      </c>
      <c r="AJ211" s="1">
        <v>0</v>
      </c>
      <c r="AK211" s="1">
        <v>20</v>
      </c>
      <c r="AL211" s="1">
        <v>4</v>
      </c>
      <c r="AM211" s="2">
        <v>43952.4730324074</v>
      </c>
      <c r="AN211" s="1"/>
      <c r="AO211" s="1"/>
      <c r="AP211" s="1">
        <v>15</v>
      </c>
      <c r="AQ211" s="1">
        <v>3</v>
      </c>
      <c r="AR211" s="2">
        <v>43967.1310300926</v>
      </c>
      <c r="AS211" s="1"/>
      <c r="AT211" s="1"/>
      <c r="AU211" s="1">
        <v>25</v>
      </c>
      <c r="AV211" s="1">
        <v>5</v>
      </c>
      <c r="AW211" s="2">
        <v>43980.8070601852</v>
      </c>
      <c r="AX211" s="1">
        <v>0</v>
      </c>
      <c r="AY211" s="1">
        <v>0</v>
      </c>
      <c r="AZ211" s="1">
        <v>46.6667</v>
      </c>
      <c r="BA211" s="1">
        <v>7</v>
      </c>
      <c r="BB211" s="2">
        <v>43989.9789699074</v>
      </c>
      <c r="BC211" s="1">
        <v>0</v>
      </c>
      <c r="BD211" s="1">
        <v>0</v>
      </c>
      <c r="BE211" s="1">
        <v>100</v>
      </c>
      <c r="BF211" s="1">
        <v>15</v>
      </c>
      <c r="BG211" s="1"/>
      <c r="BH211" s="1">
        <v>0</v>
      </c>
      <c r="BI211" s="1">
        <v>0</v>
      </c>
      <c r="BJ211" s="1">
        <v>73.3333</v>
      </c>
      <c r="BK211" s="1">
        <v>11</v>
      </c>
      <c r="BL211" s="1">
        <v>4</v>
      </c>
      <c r="BM211" s="1">
        <v>703.4605</v>
      </c>
      <c r="BN211" s="1">
        <v>1</v>
      </c>
    </row>
    <row r="212" spans="1:66">
      <c r="A212" s="1">
        <v>18373434</v>
      </c>
      <c r="B212" s="1" t="s">
        <v>146</v>
      </c>
      <c r="C212" s="1" t="s">
        <v>397</v>
      </c>
      <c r="D212" s="2">
        <v>43889.9757986111</v>
      </c>
      <c r="E212" s="1">
        <v>0</v>
      </c>
      <c r="F212" s="1">
        <v>3</v>
      </c>
      <c r="G212" s="1">
        <v>100</v>
      </c>
      <c r="H212" s="1">
        <v>10</v>
      </c>
      <c r="I212" s="2">
        <v>43897.0840856481</v>
      </c>
      <c r="J212" s="1">
        <v>4</v>
      </c>
      <c r="K212" s="1">
        <v>6</v>
      </c>
      <c r="L212" s="1">
        <v>49.8771</v>
      </c>
      <c r="M212" s="1">
        <v>10</v>
      </c>
      <c r="N212" s="2">
        <v>43903.5231597222</v>
      </c>
      <c r="O212" s="1">
        <v>0</v>
      </c>
      <c r="P212" s="1">
        <v>7</v>
      </c>
      <c r="Q212" s="1">
        <v>95.061</v>
      </c>
      <c r="R212" s="1">
        <v>20</v>
      </c>
      <c r="S212" s="2">
        <v>43917.8698263889</v>
      </c>
      <c r="T212" s="1">
        <v>0</v>
      </c>
      <c r="U212" s="1">
        <v>0</v>
      </c>
      <c r="V212" s="1">
        <v>90.6283</v>
      </c>
      <c r="W212" s="1">
        <v>10</v>
      </c>
      <c r="X212" s="2">
        <v>43924.1482291667</v>
      </c>
      <c r="Y212" s="1">
        <v>0</v>
      </c>
      <c r="Z212" s="1">
        <v>0</v>
      </c>
      <c r="AA212" s="1">
        <v>95.9842</v>
      </c>
      <c r="AB212" s="1">
        <v>20</v>
      </c>
      <c r="AC212" s="2">
        <v>43932.1252662037</v>
      </c>
      <c r="AD212" s="1">
        <v>0</v>
      </c>
      <c r="AE212" s="1">
        <v>0</v>
      </c>
      <c r="AF212" s="1">
        <v>99.4939</v>
      </c>
      <c r="AG212" s="1">
        <v>20</v>
      </c>
      <c r="AH212" s="2">
        <v>43946.157650463</v>
      </c>
      <c r="AI212" s="1"/>
      <c r="AJ212" s="1"/>
      <c r="AK212" s="1">
        <v>0</v>
      </c>
      <c r="AL212" s="1">
        <v>0</v>
      </c>
      <c r="AM212" s="2">
        <v>43953.1968055556</v>
      </c>
      <c r="AN212" s="1">
        <v>0</v>
      </c>
      <c r="AO212" s="1">
        <v>0</v>
      </c>
      <c r="AP212" s="1">
        <v>100</v>
      </c>
      <c r="AQ212" s="1">
        <v>20</v>
      </c>
      <c r="AR212" s="2">
        <v>43967.185</v>
      </c>
      <c r="AS212" s="1">
        <v>0</v>
      </c>
      <c r="AT212" s="1">
        <v>0</v>
      </c>
      <c r="AU212" s="1">
        <v>90</v>
      </c>
      <c r="AV212" s="1">
        <v>18</v>
      </c>
      <c r="AW212" s="2">
        <v>43980.8569675926</v>
      </c>
      <c r="AX212" s="1">
        <v>0</v>
      </c>
      <c r="AY212" s="1">
        <v>0</v>
      </c>
      <c r="AZ212" s="1">
        <v>93.3333</v>
      </c>
      <c r="BA212" s="1">
        <v>14</v>
      </c>
      <c r="BB212" s="2">
        <v>43989.4749652778</v>
      </c>
      <c r="BC212" s="1">
        <v>0</v>
      </c>
      <c r="BD212" s="1">
        <v>0</v>
      </c>
      <c r="BE212" s="1">
        <v>100</v>
      </c>
      <c r="BF212" s="1">
        <v>15</v>
      </c>
      <c r="BG212" s="2">
        <v>43994.5526736111</v>
      </c>
      <c r="BH212" s="1">
        <v>0</v>
      </c>
      <c r="BI212" s="1">
        <v>0</v>
      </c>
      <c r="BJ212" s="1">
        <v>100</v>
      </c>
      <c r="BK212" s="1">
        <v>15</v>
      </c>
      <c r="BL212" s="1">
        <v>8</v>
      </c>
      <c r="BM212" s="1">
        <v>1014.3778</v>
      </c>
      <c r="BN212" s="1">
        <v>0</v>
      </c>
    </row>
    <row r="213" spans="1:66">
      <c r="A213" s="1">
        <v>18373436</v>
      </c>
      <c r="B213" s="1" t="s">
        <v>86</v>
      </c>
      <c r="C213" s="1" t="s">
        <v>397</v>
      </c>
      <c r="D213" s="2">
        <v>43888.6013773148</v>
      </c>
      <c r="E213" s="1">
        <v>0</v>
      </c>
      <c r="F213" s="1">
        <v>0</v>
      </c>
      <c r="G213" s="1">
        <v>100</v>
      </c>
      <c r="H213" s="1">
        <v>10</v>
      </c>
      <c r="I213" s="2">
        <v>43896.6501967593</v>
      </c>
      <c r="J213" s="1">
        <v>0</v>
      </c>
      <c r="K213" s="1">
        <v>5</v>
      </c>
      <c r="L213" s="1">
        <v>98.7122</v>
      </c>
      <c r="M213" s="1">
        <v>20</v>
      </c>
      <c r="N213" s="2">
        <v>43903.6297916667</v>
      </c>
      <c r="O213" s="1">
        <v>2</v>
      </c>
      <c r="P213" s="1">
        <v>5</v>
      </c>
      <c r="Q213" s="1">
        <v>84.9867</v>
      </c>
      <c r="R213" s="1">
        <v>17</v>
      </c>
      <c r="S213" s="2">
        <v>43916.7703703704</v>
      </c>
      <c r="T213" s="1">
        <v>0</v>
      </c>
      <c r="U213" s="1">
        <v>0</v>
      </c>
      <c r="V213" s="1">
        <v>95.6954</v>
      </c>
      <c r="W213" s="1">
        <v>10</v>
      </c>
      <c r="X213" s="2">
        <v>43923.5216203704</v>
      </c>
      <c r="Y213" s="1">
        <v>3</v>
      </c>
      <c r="Z213" s="1">
        <v>0</v>
      </c>
      <c r="AA213" s="1">
        <v>99.633</v>
      </c>
      <c r="AB213" s="1">
        <v>20</v>
      </c>
      <c r="AC213" s="2">
        <v>43931.8034259259</v>
      </c>
      <c r="AD213" s="1">
        <v>1</v>
      </c>
      <c r="AE213" s="1">
        <v>0</v>
      </c>
      <c r="AF213" s="1">
        <v>99.6371</v>
      </c>
      <c r="AG213" s="1">
        <v>20</v>
      </c>
      <c r="AH213" s="2">
        <v>43945.4822106482</v>
      </c>
      <c r="AI213" s="1">
        <v>0</v>
      </c>
      <c r="AJ213" s="1">
        <v>0</v>
      </c>
      <c r="AK213" s="1">
        <v>60</v>
      </c>
      <c r="AL213" s="1">
        <v>12</v>
      </c>
      <c r="AM213" s="2">
        <v>43951.6565277778</v>
      </c>
      <c r="AN213" s="1">
        <v>0</v>
      </c>
      <c r="AO213" s="1">
        <v>1</v>
      </c>
      <c r="AP213" s="1">
        <v>95</v>
      </c>
      <c r="AQ213" s="1">
        <v>19</v>
      </c>
      <c r="AR213" s="2">
        <v>43967.6196296296</v>
      </c>
      <c r="AS213" s="1">
        <v>0</v>
      </c>
      <c r="AT213" s="1">
        <v>0</v>
      </c>
      <c r="AU213" s="1">
        <v>100</v>
      </c>
      <c r="AV213" s="1">
        <v>20</v>
      </c>
      <c r="AW213" s="2">
        <v>43980.6669907407</v>
      </c>
      <c r="AX213" s="1">
        <v>0</v>
      </c>
      <c r="AY213" s="1">
        <v>0</v>
      </c>
      <c r="AZ213" s="1">
        <v>93.3333</v>
      </c>
      <c r="BA213" s="1">
        <v>14</v>
      </c>
      <c r="BB213" s="2">
        <v>43988.9134490741</v>
      </c>
      <c r="BC213" s="1">
        <v>0</v>
      </c>
      <c r="BD213" s="1">
        <v>0</v>
      </c>
      <c r="BE213" s="1">
        <v>100</v>
      </c>
      <c r="BF213" s="1">
        <v>15</v>
      </c>
      <c r="BG213" s="2">
        <v>43994.879212963</v>
      </c>
      <c r="BH213" s="1">
        <v>0</v>
      </c>
      <c r="BI213" s="1">
        <v>0</v>
      </c>
      <c r="BJ213" s="1">
        <v>93.3333</v>
      </c>
      <c r="BK213" s="1">
        <v>14</v>
      </c>
      <c r="BL213" s="1">
        <v>7</v>
      </c>
      <c r="BM213" s="1">
        <v>1120.331</v>
      </c>
      <c r="BN213" s="1">
        <v>0</v>
      </c>
    </row>
    <row r="214" spans="1:66">
      <c r="A214" s="1">
        <v>18373439</v>
      </c>
      <c r="B214" s="1" t="s">
        <v>242</v>
      </c>
      <c r="C214" s="1" t="s">
        <v>392</v>
      </c>
      <c r="D214" s="2">
        <v>43888.6863773148</v>
      </c>
      <c r="E214" s="1">
        <v>0</v>
      </c>
      <c r="F214" s="1">
        <v>0</v>
      </c>
      <c r="G214" s="1">
        <v>100</v>
      </c>
      <c r="H214" s="1">
        <v>10</v>
      </c>
      <c r="I214" s="2">
        <v>43896.9029398148</v>
      </c>
      <c r="J214" s="1">
        <v>1</v>
      </c>
      <c r="K214" s="1">
        <v>3</v>
      </c>
      <c r="L214" s="1">
        <v>49.2635</v>
      </c>
      <c r="M214" s="1">
        <v>10</v>
      </c>
      <c r="N214" s="2">
        <v>43904.9014699074</v>
      </c>
      <c r="O214" s="1"/>
      <c r="P214" s="1"/>
      <c r="Q214" s="1">
        <v>34</v>
      </c>
      <c r="R214" s="1">
        <v>8</v>
      </c>
      <c r="S214" s="2">
        <v>43918.4954861111</v>
      </c>
      <c r="T214" s="1">
        <v>1</v>
      </c>
      <c r="U214" s="1">
        <v>0</v>
      </c>
      <c r="V214" s="1">
        <v>92.2747</v>
      </c>
      <c r="W214" s="1">
        <v>10</v>
      </c>
      <c r="X214" s="2">
        <v>43924.6421064815</v>
      </c>
      <c r="Y214" s="1">
        <v>2</v>
      </c>
      <c r="Z214" s="1">
        <v>0</v>
      </c>
      <c r="AA214" s="1">
        <v>75.8241</v>
      </c>
      <c r="AB214" s="1">
        <v>16</v>
      </c>
      <c r="AC214" s="2">
        <v>43932.6685416667</v>
      </c>
      <c r="AD214" s="1">
        <v>0</v>
      </c>
      <c r="AE214" s="1">
        <v>0</v>
      </c>
      <c r="AF214" s="1">
        <v>95.1263</v>
      </c>
      <c r="AG214" s="1">
        <v>20</v>
      </c>
      <c r="AH214" s="2">
        <v>43944.6028587963</v>
      </c>
      <c r="AI214" s="1"/>
      <c r="AJ214" s="1"/>
      <c r="AK214" s="1">
        <v>0</v>
      </c>
      <c r="AL214" s="1">
        <v>0</v>
      </c>
      <c r="AM214" s="2">
        <v>43951.5036111111</v>
      </c>
      <c r="AN214" s="1"/>
      <c r="AO214" s="1"/>
      <c r="AP214" s="1">
        <v>0</v>
      </c>
      <c r="AQ214" s="1">
        <v>0</v>
      </c>
      <c r="AR214" s="2">
        <v>43965.7135069444</v>
      </c>
      <c r="AS214" s="1">
        <v>11</v>
      </c>
      <c r="AT214" s="1">
        <v>1</v>
      </c>
      <c r="AU214" s="1">
        <v>75</v>
      </c>
      <c r="AV214" s="1">
        <v>15</v>
      </c>
      <c r="AW214" s="2">
        <v>43981.7710648148</v>
      </c>
      <c r="AX214" s="1">
        <v>0</v>
      </c>
      <c r="AY214" s="1">
        <v>0</v>
      </c>
      <c r="AZ214" s="1">
        <v>40</v>
      </c>
      <c r="BA214" s="1">
        <v>6</v>
      </c>
      <c r="BB214" s="2">
        <v>43990.6270833333</v>
      </c>
      <c r="BC214" s="1">
        <v>0</v>
      </c>
      <c r="BD214" s="1">
        <v>0</v>
      </c>
      <c r="BE214" s="1">
        <v>86.6667</v>
      </c>
      <c r="BF214" s="1">
        <v>13</v>
      </c>
      <c r="BG214" s="2">
        <v>43994.9708796296</v>
      </c>
      <c r="BH214" s="1">
        <v>0</v>
      </c>
      <c r="BI214" s="1">
        <v>0</v>
      </c>
      <c r="BJ214" s="1">
        <v>86.6667</v>
      </c>
      <c r="BK214" s="1">
        <v>13</v>
      </c>
      <c r="BL214" s="1">
        <v>3</v>
      </c>
      <c r="BM214" s="1">
        <v>734.821999999999</v>
      </c>
      <c r="BN214" s="1">
        <v>0</v>
      </c>
    </row>
    <row r="215" spans="1:66">
      <c r="A215" s="1">
        <v>18373441</v>
      </c>
      <c r="B215" s="1" t="s">
        <v>143</v>
      </c>
      <c r="C215" s="1" t="s">
        <v>397</v>
      </c>
      <c r="D215" s="2">
        <v>43890.479224537</v>
      </c>
      <c r="E215" s="1">
        <v>1</v>
      </c>
      <c r="F215" s="1">
        <v>0</v>
      </c>
      <c r="G215" s="1">
        <v>66.0016</v>
      </c>
      <c r="H215" s="1">
        <v>7</v>
      </c>
      <c r="I215" s="2">
        <v>43897.6067939815</v>
      </c>
      <c r="J215" s="1">
        <v>28</v>
      </c>
      <c r="K215" s="1">
        <v>0</v>
      </c>
      <c r="L215" s="1">
        <v>89.9931</v>
      </c>
      <c r="M215" s="1">
        <v>19</v>
      </c>
      <c r="N215" s="2">
        <v>43904.4690277778</v>
      </c>
      <c r="O215" s="1">
        <v>0</v>
      </c>
      <c r="P215" s="1">
        <v>6</v>
      </c>
      <c r="Q215" s="1">
        <v>90.6631</v>
      </c>
      <c r="R215" s="1">
        <v>20</v>
      </c>
      <c r="S215" s="2">
        <v>43917.724837963</v>
      </c>
      <c r="T215" s="1">
        <v>0</v>
      </c>
      <c r="U215" s="1">
        <v>0</v>
      </c>
      <c r="V215" s="1">
        <v>98.4406</v>
      </c>
      <c r="W215" s="1">
        <v>10</v>
      </c>
      <c r="X215" s="2">
        <v>43925.4950462963</v>
      </c>
      <c r="Y215" s="1">
        <v>0</v>
      </c>
      <c r="Z215" s="1">
        <v>0</v>
      </c>
      <c r="AA215" s="1">
        <v>96.445</v>
      </c>
      <c r="AB215" s="1">
        <v>20</v>
      </c>
      <c r="AC215" s="2">
        <v>43932.4559259259</v>
      </c>
      <c r="AD215" s="1">
        <v>0</v>
      </c>
      <c r="AE215" s="1">
        <v>0</v>
      </c>
      <c r="AF215" s="1">
        <v>98.2531</v>
      </c>
      <c r="AG215" s="1">
        <v>20</v>
      </c>
      <c r="AH215" s="2">
        <v>43945.927037037</v>
      </c>
      <c r="AI215" s="1">
        <v>0</v>
      </c>
      <c r="AJ215" s="1">
        <v>0</v>
      </c>
      <c r="AK215" s="1">
        <v>20</v>
      </c>
      <c r="AL215" s="1">
        <v>4</v>
      </c>
      <c r="AM215" s="2">
        <v>43951.5001273148</v>
      </c>
      <c r="AN215" s="1">
        <v>1</v>
      </c>
      <c r="AO215" s="1">
        <v>0</v>
      </c>
      <c r="AP215" s="1">
        <v>80</v>
      </c>
      <c r="AQ215" s="1">
        <v>16</v>
      </c>
      <c r="AR215" s="2">
        <v>43967.7597685185</v>
      </c>
      <c r="AS215" s="1">
        <v>0</v>
      </c>
      <c r="AT215" s="1">
        <v>0</v>
      </c>
      <c r="AU215" s="1">
        <v>85</v>
      </c>
      <c r="AV215" s="1">
        <v>17</v>
      </c>
      <c r="AW215" s="2">
        <v>43981.7322569444</v>
      </c>
      <c r="AX215" s="1">
        <v>0</v>
      </c>
      <c r="AY215" s="1">
        <v>0</v>
      </c>
      <c r="AZ215" s="1">
        <v>93.3333</v>
      </c>
      <c r="BA215" s="1">
        <v>14</v>
      </c>
      <c r="BB215" s="2">
        <v>43990.6945833333</v>
      </c>
      <c r="BC215" s="1">
        <v>0</v>
      </c>
      <c r="BD215" s="1">
        <v>0</v>
      </c>
      <c r="BE215" s="1">
        <v>100</v>
      </c>
      <c r="BF215" s="1">
        <v>15</v>
      </c>
      <c r="BG215" s="2">
        <v>43995.6024768519</v>
      </c>
      <c r="BH215" s="1">
        <v>0</v>
      </c>
      <c r="BI215" s="1">
        <v>0</v>
      </c>
      <c r="BJ215" s="1">
        <v>93.3333</v>
      </c>
      <c r="BK215" s="1">
        <v>14</v>
      </c>
      <c r="BL215" s="1">
        <v>5</v>
      </c>
      <c r="BM215" s="1">
        <v>1011.4631</v>
      </c>
      <c r="BN215" s="1">
        <v>0</v>
      </c>
    </row>
    <row r="216" spans="1:66">
      <c r="A216" s="1">
        <v>18373442</v>
      </c>
      <c r="B216" s="1" t="s">
        <v>31</v>
      </c>
      <c r="C216" s="1" t="s">
        <v>392</v>
      </c>
      <c r="D216" s="2">
        <v>43889.9511574074</v>
      </c>
      <c r="E216" s="1">
        <v>22</v>
      </c>
      <c r="F216" s="1">
        <v>2</v>
      </c>
      <c r="G216" s="1">
        <v>90</v>
      </c>
      <c r="H216" s="1">
        <v>9</v>
      </c>
      <c r="I216" s="2">
        <v>43897.650162037</v>
      </c>
      <c r="J216" s="1">
        <v>8</v>
      </c>
      <c r="K216" s="1">
        <v>37</v>
      </c>
      <c r="L216" s="1">
        <v>83.8673</v>
      </c>
      <c r="M216" s="1">
        <v>17</v>
      </c>
      <c r="N216" s="2">
        <v>43902.6056712963</v>
      </c>
      <c r="O216" s="1">
        <v>10</v>
      </c>
      <c r="P216" s="1">
        <v>6</v>
      </c>
      <c r="Q216" s="1">
        <v>100</v>
      </c>
      <c r="R216" s="1">
        <v>20</v>
      </c>
      <c r="S216" s="2">
        <v>43918.7680555556</v>
      </c>
      <c r="T216" s="1">
        <v>14</v>
      </c>
      <c r="U216" s="1">
        <v>2</v>
      </c>
      <c r="V216" s="1">
        <v>96.6031</v>
      </c>
      <c r="W216" s="1">
        <v>10</v>
      </c>
      <c r="X216" s="2">
        <v>43924.98125</v>
      </c>
      <c r="Y216" s="1">
        <v>0</v>
      </c>
      <c r="Z216" s="1">
        <v>1</v>
      </c>
      <c r="AA216" s="1">
        <v>96.7469</v>
      </c>
      <c r="AB216" s="1">
        <v>20</v>
      </c>
      <c r="AC216" s="2">
        <v>43932.4796064815</v>
      </c>
      <c r="AD216" s="1">
        <v>0</v>
      </c>
      <c r="AE216" s="1">
        <v>4</v>
      </c>
      <c r="AF216" s="1">
        <v>99.8205</v>
      </c>
      <c r="AG216" s="1">
        <v>20</v>
      </c>
      <c r="AH216" s="2">
        <v>43944.5432407407</v>
      </c>
      <c r="AI216" s="1">
        <v>0</v>
      </c>
      <c r="AJ216" s="1">
        <v>0</v>
      </c>
      <c r="AK216" s="1">
        <v>100</v>
      </c>
      <c r="AL216" s="1">
        <v>20</v>
      </c>
      <c r="AM216" s="2">
        <v>43951.8913078704</v>
      </c>
      <c r="AN216" s="1">
        <v>0</v>
      </c>
      <c r="AO216" s="1">
        <v>5</v>
      </c>
      <c r="AP216" s="1">
        <v>100</v>
      </c>
      <c r="AQ216" s="1">
        <v>20</v>
      </c>
      <c r="AR216" s="2">
        <v>43967.717650463</v>
      </c>
      <c r="AS216" s="1">
        <v>0</v>
      </c>
      <c r="AT216" s="1">
        <v>1</v>
      </c>
      <c r="AU216" s="1">
        <v>100</v>
      </c>
      <c r="AV216" s="1">
        <v>20</v>
      </c>
      <c r="AW216" s="2">
        <v>43979.5423263889</v>
      </c>
      <c r="AX216" s="1">
        <v>0</v>
      </c>
      <c r="AY216" s="1">
        <v>0</v>
      </c>
      <c r="AZ216" s="1">
        <v>93.3333</v>
      </c>
      <c r="BA216" s="1">
        <v>14</v>
      </c>
      <c r="BB216" s="2">
        <v>43988.9737847222</v>
      </c>
      <c r="BC216" s="1">
        <v>0</v>
      </c>
      <c r="BD216" s="1">
        <v>0</v>
      </c>
      <c r="BE216" s="1">
        <v>100</v>
      </c>
      <c r="BF216" s="1">
        <v>15</v>
      </c>
      <c r="BG216" s="2">
        <v>43993.6197916667</v>
      </c>
      <c r="BH216" s="1">
        <v>0</v>
      </c>
      <c r="BI216" s="1">
        <v>0</v>
      </c>
      <c r="BJ216" s="1">
        <v>100</v>
      </c>
      <c r="BK216" s="1">
        <v>15</v>
      </c>
      <c r="BL216" s="1">
        <v>9</v>
      </c>
      <c r="BM216" s="1">
        <v>1160.37109999999</v>
      </c>
      <c r="BN216" s="1">
        <v>0</v>
      </c>
    </row>
    <row r="217" spans="1:66">
      <c r="A217" s="1">
        <v>18373444</v>
      </c>
      <c r="B217" s="1" t="s">
        <v>57</v>
      </c>
      <c r="C217" s="1" t="s">
        <v>393</v>
      </c>
      <c r="D217" s="2">
        <v>43890.4366666667</v>
      </c>
      <c r="E217" s="1">
        <v>0</v>
      </c>
      <c r="F217" s="1">
        <v>5</v>
      </c>
      <c r="G217" s="1">
        <v>99.6908</v>
      </c>
      <c r="H217" s="1">
        <v>10</v>
      </c>
      <c r="I217" s="2">
        <v>43896.6975578704</v>
      </c>
      <c r="J217" s="1">
        <v>6</v>
      </c>
      <c r="K217" s="1">
        <v>2</v>
      </c>
      <c r="L217" s="1">
        <v>94.2427</v>
      </c>
      <c r="M217" s="1">
        <v>20</v>
      </c>
      <c r="N217" s="2">
        <v>43904.5412152778</v>
      </c>
      <c r="O217" s="1">
        <v>0</v>
      </c>
      <c r="P217" s="1">
        <v>2</v>
      </c>
      <c r="Q217" s="1">
        <v>95</v>
      </c>
      <c r="R217" s="1">
        <v>19</v>
      </c>
      <c r="S217" s="2">
        <v>43918.026087963</v>
      </c>
      <c r="T217" s="1">
        <v>0</v>
      </c>
      <c r="U217" s="1">
        <v>0</v>
      </c>
      <c r="V217" s="1">
        <v>96.1554</v>
      </c>
      <c r="W217" s="1">
        <v>10</v>
      </c>
      <c r="X217" s="2">
        <v>43924.7559259259</v>
      </c>
      <c r="Y217" s="1">
        <v>0</v>
      </c>
      <c r="Z217" s="1">
        <v>0</v>
      </c>
      <c r="AA217" s="1">
        <v>98.0095</v>
      </c>
      <c r="AB217" s="1">
        <v>20</v>
      </c>
      <c r="AC217" s="2">
        <v>43932.0461458333</v>
      </c>
      <c r="AD217" s="1">
        <v>0</v>
      </c>
      <c r="AE217" s="1">
        <v>0</v>
      </c>
      <c r="AF217" s="1">
        <v>99.3484</v>
      </c>
      <c r="AG217" s="1">
        <v>20</v>
      </c>
      <c r="AH217" s="2">
        <v>43944.9122569444</v>
      </c>
      <c r="AI217" s="1">
        <v>0</v>
      </c>
      <c r="AJ217" s="1">
        <v>0</v>
      </c>
      <c r="AK217" s="1">
        <v>100</v>
      </c>
      <c r="AL217" s="1">
        <v>20</v>
      </c>
      <c r="AM217" s="2">
        <v>43953.0295717593</v>
      </c>
      <c r="AN217" s="1">
        <v>0</v>
      </c>
      <c r="AO217" s="1">
        <v>6</v>
      </c>
      <c r="AP217" s="1">
        <v>100</v>
      </c>
      <c r="AQ217" s="1">
        <v>20</v>
      </c>
      <c r="AR217" s="2">
        <v>43967.4876388889</v>
      </c>
      <c r="AS217" s="1">
        <v>0</v>
      </c>
      <c r="AT217" s="1">
        <v>0</v>
      </c>
      <c r="AU217" s="1">
        <v>100</v>
      </c>
      <c r="AV217" s="1">
        <v>20</v>
      </c>
      <c r="AW217" s="2">
        <v>43980.7479398148</v>
      </c>
      <c r="AX217" s="1">
        <v>0</v>
      </c>
      <c r="AY217" s="1">
        <v>0</v>
      </c>
      <c r="AZ217" s="1">
        <v>100</v>
      </c>
      <c r="BA217" s="1">
        <v>15</v>
      </c>
      <c r="BB217" s="2">
        <v>43990.4041319444</v>
      </c>
      <c r="BC217" s="1">
        <v>0</v>
      </c>
      <c r="BD217" s="1">
        <v>0</v>
      </c>
      <c r="BE217" s="1">
        <v>100</v>
      </c>
      <c r="BF217" s="1">
        <v>15</v>
      </c>
      <c r="BG217" s="2">
        <v>43994.9877314815</v>
      </c>
      <c r="BH217" s="1">
        <v>0</v>
      </c>
      <c r="BI217" s="1">
        <v>0</v>
      </c>
      <c r="BJ217" s="1">
        <v>100</v>
      </c>
      <c r="BK217" s="1">
        <v>15</v>
      </c>
      <c r="BL217" s="1">
        <v>11</v>
      </c>
      <c r="BM217" s="1">
        <v>1182.4468</v>
      </c>
      <c r="BN217" s="1">
        <v>0</v>
      </c>
    </row>
    <row r="218" spans="1:66">
      <c r="A218" s="1">
        <v>18373447</v>
      </c>
      <c r="B218" s="1" t="s">
        <v>165</v>
      </c>
      <c r="C218" s="1" t="s">
        <v>398</v>
      </c>
      <c r="D218" s="2">
        <v>43888.5465740741</v>
      </c>
      <c r="E218" s="1">
        <v>17</v>
      </c>
      <c r="F218" s="1">
        <v>2</v>
      </c>
      <c r="G218" s="1">
        <v>99.6908</v>
      </c>
      <c r="H218" s="1">
        <v>10</v>
      </c>
      <c r="I218" s="2">
        <v>43896.0415046296</v>
      </c>
      <c r="J218" s="1">
        <v>0</v>
      </c>
      <c r="K218" s="1">
        <v>2</v>
      </c>
      <c r="L218" s="1">
        <v>94.125</v>
      </c>
      <c r="M218" s="1">
        <v>20</v>
      </c>
      <c r="N218" s="2">
        <v>43903.5033217593</v>
      </c>
      <c r="O218" s="1">
        <v>5</v>
      </c>
      <c r="P218" s="1">
        <v>2</v>
      </c>
      <c r="Q218" s="1">
        <v>99.5742</v>
      </c>
      <c r="R218" s="1">
        <v>20</v>
      </c>
      <c r="S218" s="2">
        <v>43917.0915740741</v>
      </c>
      <c r="T218" s="1">
        <v>2</v>
      </c>
      <c r="U218" s="1">
        <v>0</v>
      </c>
      <c r="V218" s="1">
        <v>94.4797</v>
      </c>
      <c r="W218" s="1">
        <v>10</v>
      </c>
      <c r="X218" s="2">
        <v>43923.5848263889</v>
      </c>
      <c r="Y218" s="1">
        <v>5</v>
      </c>
      <c r="Z218" s="1">
        <v>0</v>
      </c>
      <c r="AA218" s="1">
        <v>92.3138</v>
      </c>
      <c r="AB218" s="1">
        <v>19</v>
      </c>
      <c r="AC218" s="2">
        <v>43930.9568634259</v>
      </c>
      <c r="AD218" s="1">
        <v>0</v>
      </c>
      <c r="AE218" s="1">
        <v>0</v>
      </c>
      <c r="AF218" s="1">
        <v>95.4306</v>
      </c>
      <c r="AG218" s="1">
        <v>20</v>
      </c>
      <c r="AH218" s="2">
        <v>43944.6134027778</v>
      </c>
      <c r="AI218" s="1"/>
      <c r="AJ218" s="1"/>
      <c r="AK218" s="1">
        <v>5</v>
      </c>
      <c r="AL218" s="1">
        <v>1</v>
      </c>
      <c r="AM218" s="2">
        <v>43952.051712963</v>
      </c>
      <c r="AN218" s="1">
        <v>13</v>
      </c>
      <c r="AO218" s="1">
        <v>0</v>
      </c>
      <c r="AP218" s="1">
        <v>95</v>
      </c>
      <c r="AQ218" s="1">
        <v>19</v>
      </c>
      <c r="AR218" s="2">
        <v>43966.6813078704</v>
      </c>
      <c r="AS218" s="1">
        <v>4</v>
      </c>
      <c r="AT218" s="1">
        <v>6</v>
      </c>
      <c r="AU218" s="1">
        <v>50</v>
      </c>
      <c r="AV218" s="1">
        <v>10</v>
      </c>
      <c r="AW218" s="2">
        <v>43981.7979282407</v>
      </c>
      <c r="AX218" s="1">
        <v>0</v>
      </c>
      <c r="AY218" s="1">
        <v>0</v>
      </c>
      <c r="AZ218" s="1">
        <v>86.6667</v>
      </c>
      <c r="BA218" s="1">
        <v>13</v>
      </c>
      <c r="BB218" s="2">
        <v>43989.0655902778</v>
      </c>
      <c r="BC218" s="1">
        <v>0</v>
      </c>
      <c r="BD218" s="1">
        <v>0</v>
      </c>
      <c r="BE218" s="1">
        <v>93.3333</v>
      </c>
      <c r="BF218" s="1">
        <v>14</v>
      </c>
      <c r="BG218" s="2">
        <v>43995.7097800926</v>
      </c>
      <c r="BH218" s="1">
        <v>0</v>
      </c>
      <c r="BI218" s="1">
        <v>0</v>
      </c>
      <c r="BJ218" s="1">
        <v>80</v>
      </c>
      <c r="BK218" s="1">
        <v>12</v>
      </c>
      <c r="BL218" s="1">
        <v>5</v>
      </c>
      <c r="BM218" s="1">
        <v>985.6141</v>
      </c>
      <c r="BN218" s="1">
        <v>0</v>
      </c>
    </row>
    <row r="219" spans="1:66">
      <c r="A219" s="1">
        <v>18373448</v>
      </c>
      <c r="B219" s="1" t="s">
        <v>249</v>
      </c>
      <c r="C219" s="1" t="s">
        <v>397</v>
      </c>
      <c r="D219" s="2">
        <v>43889.0144328704</v>
      </c>
      <c r="E219" s="1">
        <v>0</v>
      </c>
      <c r="F219" s="1">
        <v>0</v>
      </c>
      <c r="G219" s="1">
        <v>100</v>
      </c>
      <c r="H219" s="1">
        <v>10</v>
      </c>
      <c r="I219" s="1"/>
      <c r="J219" s="1"/>
      <c r="K219" s="1"/>
      <c r="L219" s="1">
        <v>53.3336</v>
      </c>
      <c r="M219" s="1">
        <v>12</v>
      </c>
      <c r="N219" s="2">
        <v>43903.8121180556</v>
      </c>
      <c r="O219" s="1">
        <v>23</v>
      </c>
      <c r="P219" s="1">
        <v>0</v>
      </c>
      <c r="Q219" s="1">
        <v>80</v>
      </c>
      <c r="R219" s="1">
        <v>16</v>
      </c>
      <c r="S219" s="1"/>
      <c r="T219" s="1"/>
      <c r="U219" s="1"/>
      <c r="V219" s="1">
        <v>0</v>
      </c>
      <c r="W219" s="1">
        <v>0</v>
      </c>
      <c r="X219" s="2">
        <v>43925.0411689815</v>
      </c>
      <c r="Y219" s="1">
        <v>8</v>
      </c>
      <c r="Z219" s="1">
        <v>0</v>
      </c>
      <c r="AA219" s="1">
        <v>96.447</v>
      </c>
      <c r="AB219" s="1">
        <v>20</v>
      </c>
      <c r="AC219" s="2">
        <v>43932.4892939815</v>
      </c>
      <c r="AD219" s="1">
        <v>0</v>
      </c>
      <c r="AE219" s="1">
        <v>0</v>
      </c>
      <c r="AF219" s="1">
        <v>99.4811</v>
      </c>
      <c r="AG219" s="1">
        <v>20</v>
      </c>
      <c r="AH219" s="2">
        <v>43945.0120601852</v>
      </c>
      <c r="AI219" s="1">
        <v>2</v>
      </c>
      <c r="AJ219" s="1">
        <v>0</v>
      </c>
      <c r="AK219" s="1">
        <v>45</v>
      </c>
      <c r="AL219" s="1">
        <v>9</v>
      </c>
      <c r="AM219" s="2">
        <v>43951.5045023148</v>
      </c>
      <c r="AN219" s="1">
        <v>21</v>
      </c>
      <c r="AO219" s="1">
        <v>0</v>
      </c>
      <c r="AP219" s="1">
        <v>10</v>
      </c>
      <c r="AQ219" s="1">
        <v>2</v>
      </c>
      <c r="AR219" s="2">
        <v>43967.7670023148</v>
      </c>
      <c r="AS219" s="1">
        <v>2</v>
      </c>
      <c r="AT219" s="1">
        <v>1</v>
      </c>
      <c r="AU219" s="1">
        <v>50</v>
      </c>
      <c r="AV219" s="1">
        <v>10</v>
      </c>
      <c r="AW219" s="1"/>
      <c r="AX219" s="1">
        <v>0</v>
      </c>
      <c r="AY219" s="1">
        <v>0</v>
      </c>
      <c r="AZ219" s="1">
        <v>53.3333</v>
      </c>
      <c r="BA219" s="1">
        <v>8</v>
      </c>
      <c r="BB219" s="2">
        <v>43990.0127893519</v>
      </c>
      <c r="BC219" s="1">
        <v>0</v>
      </c>
      <c r="BD219" s="1">
        <v>0</v>
      </c>
      <c r="BE219" s="1">
        <v>86.6667</v>
      </c>
      <c r="BF219" s="1">
        <v>13</v>
      </c>
      <c r="BG219" s="2">
        <v>43994.0012731481</v>
      </c>
      <c r="BH219" s="1">
        <v>0</v>
      </c>
      <c r="BI219" s="1">
        <v>0</v>
      </c>
      <c r="BJ219" s="1">
        <v>86.6667</v>
      </c>
      <c r="BK219" s="1">
        <v>13</v>
      </c>
      <c r="BL219" s="1">
        <v>3</v>
      </c>
      <c r="BM219" s="1">
        <v>654.2615</v>
      </c>
      <c r="BN219" s="1">
        <v>3</v>
      </c>
    </row>
    <row r="220" spans="1:66">
      <c r="A220" s="1">
        <v>18373461</v>
      </c>
      <c r="B220" s="1" t="s">
        <v>155</v>
      </c>
      <c r="C220" s="1" t="s">
        <v>393</v>
      </c>
      <c r="D220" s="2">
        <v>43890.0054861111</v>
      </c>
      <c r="E220" s="1">
        <v>7</v>
      </c>
      <c r="F220" s="1">
        <v>1</v>
      </c>
      <c r="G220" s="1">
        <v>100</v>
      </c>
      <c r="H220" s="1">
        <v>10</v>
      </c>
      <c r="I220" s="2">
        <v>43897.8646412037</v>
      </c>
      <c r="J220" s="1">
        <v>10</v>
      </c>
      <c r="K220" s="1">
        <v>1</v>
      </c>
      <c r="L220" s="1">
        <v>94.2427</v>
      </c>
      <c r="M220" s="1">
        <v>20</v>
      </c>
      <c r="N220" s="2">
        <v>43904.8020023148</v>
      </c>
      <c r="O220" s="1">
        <v>20</v>
      </c>
      <c r="P220" s="1">
        <v>18</v>
      </c>
      <c r="Q220" s="1">
        <v>78.219</v>
      </c>
      <c r="R220" s="1">
        <v>16</v>
      </c>
      <c r="S220" s="2">
        <v>43918.6808912037</v>
      </c>
      <c r="T220" s="1">
        <v>0</v>
      </c>
      <c r="U220" s="1">
        <v>0</v>
      </c>
      <c r="V220" s="1">
        <v>90.5532</v>
      </c>
      <c r="W220" s="1">
        <v>10</v>
      </c>
      <c r="X220" s="2">
        <v>43925.6122222222</v>
      </c>
      <c r="Y220" s="1">
        <v>0</v>
      </c>
      <c r="Z220" s="1">
        <v>0</v>
      </c>
      <c r="AA220" s="1">
        <v>84.5406</v>
      </c>
      <c r="AB220" s="1">
        <v>20</v>
      </c>
      <c r="AC220" s="2">
        <v>43932.6783912037</v>
      </c>
      <c r="AD220" s="1">
        <v>0</v>
      </c>
      <c r="AE220" s="1">
        <v>0</v>
      </c>
      <c r="AF220" s="1">
        <v>95.7297</v>
      </c>
      <c r="AG220" s="1">
        <v>20</v>
      </c>
      <c r="AH220" s="2">
        <v>43946.5140277778</v>
      </c>
      <c r="AI220" s="1">
        <v>0</v>
      </c>
      <c r="AJ220" s="1">
        <v>0</v>
      </c>
      <c r="AK220" s="1">
        <v>100</v>
      </c>
      <c r="AL220" s="1">
        <v>20</v>
      </c>
      <c r="AM220" s="2">
        <v>43953.5057291667</v>
      </c>
      <c r="AN220" s="1">
        <v>0</v>
      </c>
      <c r="AO220" s="1">
        <v>2</v>
      </c>
      <c r="AP220" s="1">
        <v>20</v>
      </c>
      <c r="AQ220" s="1">
        <v>4</v>
      </c>
      <c r="AR220" s="2">
        <v>43967.6538657407</v>
      </c>
      <c r="AS220" s="1">
        <v>2</v>
      </c>
      <c r="AT220" s="1">
        <v>6</v>
      </c>
      <c r="AU220" s="1">
        <v>75</v>
      </c>
      <c r="AV220" s="1">
        <v>15</v>
      </c>
      <c r="AW220" s="2">
        <v>43981.8283449074</v>
      </c>
      <c r="AX220" s="1">
        <v>0</v>
      </c>
      <c r="AY220" s="1">
        <v>0</v>
      </c>
      <c r="AZ220" s="1">
        <v>100</v>
      </c>
      <c r="BA220" s="1">
        <v>15</v>
      </c>
      <c r="BB220" s="2">
        <v>43990.0125462963</v>
      </c>
      <c r="BC220" s="1">
        <v>0</v>
      </c>
      <c r="BD220" s="1">
        <v>0</v>
      </c>
      <c r="BE220" s="1">
        <v>100</v>
      </c>
      <c r="BF220" s="1">
        <v>15</v>
      </c>
      <c r="BG220" s="2">
        <v>43995.5198842593</v>
      </c>
      <c r="BH220" s="1">
        <v>0</v>
      </c>
      <c r="BI220" s="1">
        <v>0</v>
      </c>
      <c r="BJ220" s="1">
        <v>73.3333</v>
      </c>
      <c r="BK220" s="1">
        <v>11</v>
      </c>
      <c r="BL220" s="1">
        <v>8</v>
      </c>
      <c r="BM220" s="1">
        <v>1011.6185</v>
      </c>
      <c r="BN220" s="1">
        <v>0</v>
      </c>
    </row>
    <row r="221" spans="1:66">
      <c r="A221" s="1">
        <v>18373462</v>
      </c>
      <c r="B221" s="1" t="s">
        <v>209</v>
      </c>
      <c r="C221" s="1" t="s">
        <v>393</v>
      </c>
      <c r="D221" s="2">
        <v>43888.7616435185</v>
      </c>
      <c r="E221" s="1">
        <v>8</v>
      </c>
      <c r="F221" s="1">
        <v>0</v>
      </c>
      <c r="G221" s="1">
        <v>96.6047</v>
      </c>
      <c r="H221" s="1">
        <v>10</v>
      </c>
      <c r="I221" s="2">
        <v>43897.8510763889</v>
      </c>
      <c r="J221" s="1">
        <v>44</v>
      </c>
      <c r="K221" s="1">
        <v>5</v>
      </c>
      <c r="L221" s="1">
        <v>88.8849</v>
      </c>
      <c r="M221" s="1">
        <v>19</v>
      </c>
      <c r="N221" s="1"/>
      <c r="O221" s="1"/>
      <c r="P221" s="1"/>
      <c r="Q221" s="1">
        <v>35</v>
      </c>
      <c r="R221" s="1">
        <v>7</v>
      </c>
      <c r="S221" s="2">
        <v>43918.6718634259</v>
      </c>
      <c r="T221" s="1">
        <v>0</v>
      </c>
      <c r="U221" s="1">
        <v>0</v>
      </c>
      <c r="V221" s="1">
        <v>89.3418</v>
      </c>
      <c r="W221" s="1">
        <v>10</v>
      </c>
      <c r="X221" s="2">
        <v>43925.6832638889</v>
      </c>
      <c r="Y221" s="1">
        <v>0</v>
      </c>
      <c r="Z221" s="1">
        <v>0</v>
      </c>
      <c r="AA221" s="1">
        <v>96.0617</v>
      </c>
      <c r="AB221" s="1">
        <v>20</v>
      </c>
      <c r="AC221" s="2">
        <v>43932.6599537037</v>
      </c>
      <c r="AD221" s="1">
        <v>1</v>
      </c>
      <c r="AE221" s="1">
        <v>0</v>
      </c>
      <c r="AF221" s="1">
        <v>88.2685</v>
      </c>
      <c r="AG221" s="1">
        <v>20</v>
      </c>
      <c r="AH221" s="2">
        <v>43945.8785185185</v>
      </c>
      <c r="AI221" s="1">
        <v>0</v>
      </c>
      <c r="AJ221" s="1">
        <v>0</v>
      </c>
      <c r="AK221" s="1">
        <v>100</v>
      </c>
      <c r="AL221" s="1">
        <v>20</v>
      </c>
      <c r="AM221" s="2">
        <v>43951.9567592593</v>
      </c>
      <c r="AN221" s="1">
        <v>6</v>
      </c>
      <c r="AO221" s="1">
        <v>0</v>
      </c>
      <c r="AP221" s="1">
        <v>85</v>
      </c>
      <c r="AQ221" s="1">
        <v>17</v>
      </c>
      <c r="AR221" s="2">
        <v>43967.7426851852</v>
      </c>
      <c r="AS221" s="1">
        <v>6</v>
      </c>
      <c r="AT221" s="1">
        <v>2</v>
      </c>
      <c r="AU221" s="1">
        <v>35</v>
      </c>
      <c r="AV221" s="1">
        <v>7</v>
      </c>
      <c r="AW221" s="2">
        <v>43981.1115740741</v>
      </c>
      <c r="AX221" s="1">
        <v>0</v>
      </c>
      <c r="AY221" s="1">
        <v>0</v>
      </c>
      <c r="AZ221" s="1">
        <v>33.3333</v>
      </c>
      <c r="BA221" s="1">
        <v>5</v>
      </c>
      <c r="BB221" s="2">
        <v>43988.7021180556</v>
      </c>
      <c r="BC221" s="1">
        <v>0</v>
      </c>
      <c r="BD221" s="1">
        <v>0</v>
      </c>
      <c r="BE221" s="1">
        <v>100</v>
      </c>
      <c r="BF221" s="1">
        <v>15</v>
      </c>
      <c r="BG221" s="2">
        <v>43995.5909375</v>
      </c>
      <c r="BH221" s="1">
        <v>0</v>
      </c>
      <c r="BI221" s="1">
        <v>0</v>
      </c>
      <c r="BJ221" s="1">
        <v>93.3333</v>
      </c>
      <c r="BK221" s="1">
        <v>14</v>
      </c>
      <c r="BL221" s="1">
        <v>6</v>
      </c>
      <c r="BM221" s="1">
        <v>905.8282</v>
      </c>
      <c r="BN221" s="1">
        <v>1</v>
      </c>
    </row>
    <row r="222" spans="1:66">
      <c r="A222" s="1">
        <v>18373463</v>
      </c>
      <c r="B222" s="1" t="s">
        <v>87</v>
      </c>
      <c r="C222" s="1" t="s">
        <v>400</v>
      </c>
      <c r="D222" s="2">
        <v>43888.5814467593</v>
      </c>
      <c r="E222" s="1">
        <v>0</v>
      </c>
      <c r="F222" s="1">
        <v>1</v>
      </c>
      <c r="G222" s="1">
        <v>100</v>
      </c>
      <c r="H222" s="1">
        <v>10</v>
      </c>
      <c r="I222" s="2">
        <v>43897.0778587963</v>
      </c>
      <c r="J222" s="1">
        <v>0</v>
      </c>
      <c r="K222" s="1">
        <v>1</v>
      </c>
      <c r="L222" s="1">
        <v>94.3522</v>
      </c>
      <c r="M222" s="1">
        <v>20</v>
      </c>
      <c r="N222" s="2">
        <v>43904.7186458333</v>
      </c>
      <c r="O222" s="1">
        <v>7</v>
      </c>
      <c r="P222" s="1">
        <v>4</v>
      </c>
      <c r="Q222" s="1">
        <v>60</v>
      </c>
      <c r="R222" s="1">
        <v>12</v>
      </c>
      <c r="S222" s="2">
        <v>43917.0869675926</v>
      </c>
      <c r="T222" s="1">
        <v>0</v>
      </c>
      <c r="U222" s="1">
        <v>2</v>
      </c>
      <c r="V222" s="1">
        <v>84.4443</v>
      </c>
      <c r="W222" s="1">
        <v>10</v>
      </c>
      <c r="X222" s="2">
        <v>43924.8905092593</v>
      </c>
      <c r="Y222" s="1">
        <v>0</v>
      </c>
      <c r="Z222" s="1">
        <v>0</v>
      </c>
      <c r="AA222" s="1">
        <v>96.6475</v>
      </c>
      <c r="AB222" s="1">
        <v>20</v>
      </c>
      <c r="AC222" s="2">
        <v>43932.1538194444</v>
      </c>
      <c r="AD222" s="1">
        <v>2</v>
      </c>
      <c r="AE222" s="1">
        <v>0</v>
      </c>
      <c r="AF222" s="1">
        <v>92.738</v>
      </c>
      <c r="AG222" s="1">
        <v>20</v>
      </c>
      <c r="AH222" s="2">
        <v>43945.9587037037</v>
      </c>
      <c r="AI222" s="1">
        <v>0</v>
      </c>
      <c r="AJ222" s="1">
        <v>0</v>
      </c>
      <c r="AK222" s="1">
        <v>100</v>
      </c>
      <c r="AL222" s="1">
        <v>20</v>
      </c>
      <c r="AM222" s="2">
        <v>43951.7092476852</v>
      </c>
      <c r="AN222" s="1">
        <v>2</v>
      </c>
      <c r="AO222" s="1">
        <v>0</v>
      </c>
      <c r="AP222" s="1">
        <v>80</v>
      </c>
      <c r="AQ222" s="1">
        <v>16</v>
      </c>
      <c r="AR222" s="2">
        <v>43967.7164583333</v>
      </c>
      <c r="AS222" s="1">
        <v>1</v>
      </c>
      <c r="AT222" s="1">
        <v>0</v>
      </c>
      <c r="AU222" s="1">
        <v>90</v>
      </c>
      <c r="AV222" s="1">
        <v>18</v>
      </c>
      <c r="AW222" s="2">
        <v>43980.8800462963</v>
      </c>
      <c r="AX222" s="1">
        <v>0</v>
      </c>
      <c r="AY222" s="1">
        <v>0</v>
      </c>
      <c r="AZ222" s="1">
        <v>80</v>
      </c>
      <c r="BA222" s="1">
        <v>12</v>
      </c>
      <c r="BB222" s="2">
        <v>43989.9944097222</v>
      </c>
      <c r="BC222" s="1">
        <v>0</v>
      </c>
      <c r="BD222" s="1">
        <v>0</v>
      </c>
      <c r="BE222" s="1">
        <v>93.3333</v>
      </c>
      <c r="BF222" s="1">
        <v>14</v>
      </c>
      <c r="BG222" s="2">
        <v>43995.1394560185</v>
      </c>
      <c r="BH222" s="1">
        <v>0</v>
      </c>
      <c r="BI222" s="1">
        <v>0</v>
      </c>
      <c r="BJ222" s="1">
        <v>100</v>
      </c>
      <c r="BK222" s="1">
        <v>15</v>
      </c>
      <c r="BL222" s="1">
        <v>7</v>
      </c>
      <c r="BM222" s="1">
        <v>1071.5153</v>
      </c>
      <c r="BN222" s="1">
        <v>0</v>
      </c>
    </row>
    <row r="223" spans="1:66">
      <c r="A223" s="1">
        <v>18373464</v>
      </c>
      <c r="B223" s="1" t="s">
        <v>176</v>
      </c>
      <c r="C223" s="1" t="s">
        <v>398</v>
      </c>
      <c r="D223" s="2">
        <v>43889.8490393519</v>
      </c>
      <c r="E223" s="1">
        <v>0</v>
      </c>
      <c r="F223" s="1">
        <v>2</v>
      </c>
      <c r="G223" s="1">
        <v>100</v>
      </c>
      <c r="H223" s="1">
        <v>10</v>
      </c>
      <c r="I223" s="2">
        <v>43896.8609606481</v>
      </c>
      <c r="J223" s="1">
        <v>0</v>
      </c>
      <c r="K223" s="1">
        <v>0</v>
      </c>
      <c r="L223" s="1">
        <v>94.3853</v>
      </c>
      <c r="M223" s="1">
        <v>20</v>
      </c>
      <c r="N223" s="2">
        <v>43904.6821643518</v>
      </c>
      <c r="O223" s="1">
        <v>17</v>
      </c>
      <c r="P223" s="1">
        <v>10</v>
      </c>
      <c r="Q223" s="1">
        <v>62.935</v>
      </c>
      <c r="R223" s="1">
        <v>13</v>
      </c>
      <c r="S223" s="2">
        <v>43918.4471412037</v>
      </c>
      <c r="T223" s="1">
        <v>0</v>
      </c>
      <c r="U223" s="1">
        <v>0</v>
      </c>
      <c r="V223" s="1">
        <v>98.4597</v>
      </c>
      <c r="W223" s="1">
        <v>10</v>
      </c>
      <c r="X223" s="2">
        <v>43923.7606365741</v>
      </c>
      <c r="Y223" s="1">
        <v>1</v>
      </c>
      <c r="Z223" s="1">
        <v>0</v>
      </c>
      <c r="AA223" s="1">
        <v>68.0739</v>
      </c>
      <c r="AB223" s="1">
        <v>14</v>
      </c>
      <c r="AC223" s="2">
        <v>43931.9151967593</v>
      </c>
      <c r="AD223" s="1">
        <v>5</v>
      </c>
      <c r="AE223" s="1">
        <v>0</v>
      </c>
      <c r="AF223" s="1">
        <v>72.5228</v>
      </c>
      <c r="AG223" s="1">
        <v>15</v>
      </c>
      <c r="AH223" s="2">
        <v>43945.685462963</v>
      </c>
      <c r="AI223" s="1"/>
      <c r="AJ223" s="1"/>
      <c r="AK223" s="1">
        <v>10</v>
      </c>
      <c r="AL223" s="1">
        <v>2</v>
      </c>
      <c r="AM223" s="2">
        <v>43952.729537037</v>
      </c>
      <c r="AN223" s="1">
        <v>1</v>
      </c>
      <c r="AO223" s="1">
        <v>0</v>
      </c>
      <c r="AP223" s="1">
        <v>100</v>
      </c>
      <c r="AQ223" s="1">
        <v>20</v>
      </c>
      <c r="AR223" s="2">
        <v>43966.8797800926</v>
      </c>
      <c r="AS223" s="1">
        <v>0</v>
      </c>
      <c r="AT223" s="1">
        <v>2</v>
      </c>
      <c r="AU223" s="1">
        <v>85</v>
      </c>
      <c r="AV223" s="1">
        <v>17</v>
      </c>
      <c r="AW223" s="2">
        <v>43980.8430787037</v>
      </c>
      <c r="AX223" s="1">
        <v>0</v>
      </c>
      <c r="AY223" s="1">
        <v>0</v>
      </c>
      <c r="AZ223" s="1">
        <v>46.6667</v>
      </c>
      <c r="BA223" s="1">
        <v>7</v>
      </c>
      <c r="BB223" s="2">
        <v>43987.9249768518</v>
      </c>
      <c r="BC223" s="1">
        <v>0</v>
      </c>
      <c r="BD223" s="1">
        <v>0</v>
      </c>
      <c r="BE223" s="1">
        <v>93.3333</v>
      </c>
      <c r="BF223" s="1">
        <v>14</v>
      </c>
      <c r="BG223" s="2">
        <v>43994.8751851852</v>
      </c>
      <c r="BH223" s="1">
        <v>0</v>
      </c>
      <c r="BI223" s="1">
        <v>0</v>
      </c>
      <c r="BJ223" s="1">
        <v>93.3333</v>
      </c>
      <c r="BK223" s="1">
        <v>14</v>
      </c>
      <c r="BL223" s="1">
        <v>4</v>
      </c>
      <c r="BM223" s="1">
        <v>924.71</v>
      </c>
      <c r="BN223" s="1">
        <v>0</v>
      </c>
    </row>
    <row r="224" spans="1:66">
      <c r="A224" s="1">
        <v>18373466</v>
      </c>
      <c r="B224" s="1" t="s">
        <v>289</v>
      </c>
      <c r="C224" s="1" t="s">
        <v>392</v>
      </c>
      <c r="D224" s="2">
        <v>43890.5443402778</v>
      </c>
      <c r="E224" s="1">
        <v>0</v>
      </c>
      <c r="F224" s="1">
        <v>4</v>
      </c>
      <c r="G224" s="1">
        <v>88.2972</v>
      </c>
      <c r="H224" s="1">
        <v>10</v>
      </c>
      <c r="I224" s="2">
        <v>43897.5907175926</v>
      </c>
      <c r="J224" s="1">
        <v>10</v>
      </c>
      <c r="K224" s="1">
        <v>8</v>
      </c>
      <c r="L224" s="1">
        <v>72</v>
      </c>
      <c r="M224" s="1">
        <v>17</v>
      </c>
      <c r="N224" s="1"/>
      <c r="O224" s="1"/>
      <c r="P224" s="1"/>
      <c r="Q224" s="1"/>
      <c r="R224" s="1">
        <v>0</v>
      </c>
      <c r="S224" s="1"/>
      <c r="T224" s="1"/>
      <c r="U224" s="1"/>
      <c r="V224" s="1">
        <v>0</v>
      </c>
      <c r="W224" s="1">
        <v>0</v>
      </c>
      <c r="X224" s="1"/>
      <c r="Y224" s="1"/>
      <c r="Z224" s="1"/>
      <c r="AA224" s="1"/>
      <c r="AB224" s="1">
        <v>0</v>
      </c>
      <c r="AC224" s="1"/>
      <c r="AD224" s="1"/>
      <c r="AE224" s="1"/>
      <c r="AF224" s="1"/>
      <c r="AG224" s="1">
        <v>0</v>
      </c>
      <c r="AH224" s="1"/>
      <c r="AI224" s="1"/>
      <c r="AJ224" s="1"/>
      <c r="AK224" s="1"/>
      <c r="AL224" s="1">
        <v>0</v>
      </c>
      <c r="AM224" s="1"/>
      <c r="AN224" s="1"/>
      <c r="AO224" s="1"/>
      <c r="AP224" s="1"/>
      <c r="AQ224" s="1">
        <v>0</v>
      </c>
      <c r="AR224" s="1"/>
      <c r="AS224" s="1"/>
      <c r="AT224" s="1"/>
      <c r="AU224" s="1"/>
      <c r="AV224" s="1">
        <v>0</v>
      </c>
      <c r="AW224" s="1"/>
      <c r="AX224" s="1">
        <v>0</v>
      </c>
      <c r="AY224" s="1">
        <v>0</v>
      </c>
      <c r="AZ224" s="1"/>
      <c r="BA224" s="1">
        <v>0</v>
      </c>
      <c r="BB224" s="1"/>
      <c r="BC224" s="1">
        <v>0</v>
      </c>
      <c r="BD224" s="1">
        <v>0</v>
      </c>
      <c r="BE224" s="1"/>
      <c r="BF224" s="1">
        <v>0</v>
      </c>
      <c r="BG224" s="1"/>
      <c r="BH224" s="1">
        <v>0</v>
      </c>
      <c r="BI224" s="1">
        <v>0</v>
      </c>
      <c r="BJ224" s="1"/>
      <c r="BK224" s="1">
        <v>0</v>
      </c>
      <c r="BL224" s="1">
        <v>1</v>
      </c>
      <c r="BM224" s="1">
        <v>160.2972</v>
      </c>
      <c r="BN224" s="1">
        <v>10</v>
      </c>
    </row>
    <row r="225" spans="1:66">
      <c r="A225" s="1">
        <v>18373477</v>
      </c>
      <c r="B225" s="1" t="s">
        <v>135</v>
      </c>
      <c r="C225" s="1" t="s">
        <v>398</v>
      </c>
      <c r="D225" s="2">
        <v>43888.5796990741</v>
      </c>
      <c r="E225" s="1">
        <v>10</v>
      </c>
      <c r="F225" s="1">
        <v>2</v>
      </c>
      <c r="G225" s="1">
        <v>100</v>
      </c>
      <c r="H225" s="1">
        <v>10</v>
      </c>
      <c r="I225" s="2">
        <v>43895.7608912037</v>
      </c>
      <c r="J225" s="1">
        <v>0</v>
      </c>
      <c r="K225" s="1">
        <v>2</v>
      </c>
      <c r="L225" s="1">
        <v>94.3853</v>
      </c>
      <c r="M225" s="1">
        <v>20</v>
      </c>
      <c r="N225" s="2">
        <v>43902.6317476852</v>
      </c>
      <c r="O225" s="1">
        <v>7</v>
      </c>
      <c r="P225" s="1">
        <v>14</v>
      </c>
      <c r="Q225" s="1">
        <v>69.9997</v>
      </c>
      <c r="R225" s="1">
        <v>14</v>
      </c>
      <c r="S225" s="2">
        <v>43916.6889699074</v>
      </c>
      <c r="T225" s="1">
        <v>0</v>
      </c>
      <c r="U225" s="1">
        <v>0</v>
      </c>
      <c r="V225" s="1">
        <v>98.9097</v>
      </c>
      <c r="W225" s="1">
        <v>10</v>
      </c>
      <c r="X225" s="2">
        <v>43923.5410069444</v>
      </c>
      <c r="Y225" s="1">
        <v>0</v>
      </c>
      <c r="Z225" s="1">
        <v>0</v>
      </c>
      <c r="AA225" s="1">
        <v>99.6125</v>
      </c>
      <c r="AB225" s="1">
        <v>20</v>
      </c>
      <c r="AC225" s="2">
        <v>43930.5931134259</v>
      </c>
      <c r="AD225" s="1">
        <v>2</v>
      </c>
      <c r="AE225" s="1">
        <v>3</v>
      </c>
      <c r="AF225" s="1">
        <v>99.2568</v>
      </c>
      <c r="AG225" s="1">
        <v>20</v>
      </c>
      <c r="AH225" s="2">
        <v>43945.5583564815</v>
      </c>
      <c r="AI225" s="1">
        <v>0</v>
      </c>
      <c r="AJ225" s="1">
        <v>0</v>
      </c>
      <c r="AK225" s="1">
        <v>100</v>
      </c>
      <c r="AL225" s="1">
        <v>20</v>
      </c>
      <c r="AM225" s="2">
        <v>43951.6184953704</v>
      </c>
      <c r="AN225" s="1"/>
      <c r="AO225" s="1"/>
      <c r="AP225" s="1">
        <v>0</v>
      </c>
      <c r="AQ225" s="1">
        <v>0</v>
      </c>
      <c r="AR225" s="2">
        <v>43965.7954513889</v>
      </c>
      <c r="AS225" s="1">
        <v>0</v>
      </c>
      <c r="AT225" s="1">
        <v>0</v>
      </c>
      <c r="AU225" s="1">
        <v>80</v>
      </c>
      <c r="AV225" s="1">
        <v>16</v>
      </c>
      <c r="AW225" s="2">
        <v>43979.6038078704</v>
      </c>
      <c r="AX225" s="1">
        <v>0</v>
      </c>
      <c r="AY225" s="1">
        <v>0</v>
      </c>
      <c r="AZ225" s="1">
        <v>86.6667</v>
      </c>
      <c r="BA225" s="1">
        <v>13</v>
      </c>
      <c r="BB225" s="2">
        <v>43990.1461342593</v>
      </c>
      <c r="BC225" s="1">
        <v>0</v>
      </c>
      <c r="BD225" s="1">
        <v>0</v>
      </c>
      <c r="BE225" s="1">
        <v>100</v>
      </c>
      <c r="BF225" s="1">
        <v>15</v>
      </c>
      <c r="BG225" s="2">
        <v>43994.9324189815</v>
      </c>
      <c r="BH225" s="1">
        <v>0</v>
      </c>
      <c r="BI225" s="1">
        <v>0</v>
      </c>
      <c r="BJ225" s="1">
        <v>93.3333</v>
      </c>
      <c r="BK225" s="1">
        <v>14</v>
      </c>
      <c r="BL225" s="1">
        <v>7</v>
      </c>
      <c r="BM225" s="1">
        <v>1022.164</v>
      </c>
      <c r="BN225" s="1">
        <v>0</v>
      </c>
    </row>
    <row r="226" spans="1:66">
      <c r="A226" s="1">
        <v>18373480</v>
      </c>
      <c r="B226" s="1" t="s">
        <v>226</v>
      </c>
      <c r="C226" s="1" t="s">
        <v>398</v>
      </c>
      <c r="D226" s="2">
        <v>43888.5245023148</v>
      </c>
      <c r="E226" s="1">
        <v>0</v>
      </c>
      <c r="F226" s="1">
        <v>0</v>
      </c>
      <c r="G226" s="1">
        <v>100</v>
      </c>
      <c r="H226" s="1">
        <v>10</v>
      </c>
      <c r="I226" s="2">
        <v>43895.8736921296</v>
      </c>
      <c r="J226" s="1">
        <v>33</v>
      </c>
      <c r="K226" s="1">
        <v>2</v>
      </c>
      <c r="L226" s="1">
        <v>89.3522</v>
      </c>
      <c r="M226" s="1">
        <v>19</v>
      </c>
      <c r="N226" s="2">
        <v>43903.4922800926</v>
      </c>
      <c r="O226" s="1">
        <v>11</v>
      </c>
      <c r="P226" s="1">
        <v>19</v>
      </c>
      <c r="Q226" s="1">
        <v>57.8077</v>
      </c>
      <c r="R226" s="1">
        <v>12</v>
      </c>
      <c r="S226" s="2">
        <v>43917.9515972222</v>
      </c>
      <c r="T226" s="1">
        <v>2</v>
      </c>
      <c r="U226" s="1">
        <v>0</v>
      </c>
      <c r="V226" s="1">
        <v>89.1687</v>
      </c>
      <c r="W226" s="1">
        <v>10</v>
      </c>
      <c r="X226" s="2">
        <v>43923.7918865741</v>
      </c>
      <c r="Y226" s="1">
        <v>0</v>
      </c>
      <c r="Z226" s="1">
        <v>0</v>
      </c>
      <c r="AA226" s="1">
        <v>87.1466</v>
      </c>
      <c r="AB226" s="1">
        <v>18</v>
      </c>
      <c r="AC226" s="2">
        <v>43930.6880092593</v>
      </c>
      <c r="AD226" s="1"/>
      <c r="AE226" s="1"/>
      <c r="AF226" s="1">
        <v>4</v>
      </c>
      <c r="AG226" s="1">
        <v>1</v>
      </c>
      <c r="AH226" s="2">
        <v>43944.7143402778</v>
      </c>
      <c r="AI226" s="1"/>
      <c r="AJ226" s="1"/>
      <c r="AK226" s="1">
        <v>10</v>
      </c>
      <c r="AL226" s="1">
        <v>2</v>
      </c>
      <c r="AM226" s="2">
        <v>43951.5052546296</v>
      </c>
      <c r="AN226" s="1">
        <v>5</v>
      </c>
      <c r="AO226" s="1">
        <v>2</v>
      </c>
      <c r="AP226" s="1">
        <v>95</v>
      </c>
      <c r="AQ226" s="1">
        <v>19</v>
      </c>
      <c r="AR226" s="2">
        <v>43966.4463541667</v>
      </c>
      <c r="AS226" s="1">
        <v>3</v>
      </c>
      <c r="AT226" s="1">
        <v>0</v>
      </c>
      <c r="AU226" s="1">
        <v>30</v>
      </c>
      <c r="AV226" s="1">
        <v>6</v>
      </c>
      <c r="AW226" s="2">
        <v>43980.0951157407</v>
      </c>
      <c r="AX226" s="1">
        <v>0</v>
      </c>
      <c r="AY226" s="1">
        <v>0</v>
      </c>
      <c r="AZ226" s="1">
        <v>86.6667</v>
      </c>
      <c r="BA226" s="1">
        <v>13</v>
      </c>
      <c r="BB226" s="2">
        <v>43989.8962152778</v>
      </c>
      <c r="BC226" s="1">
        <v>0</v>
      </c>
      <c r="BD226" s="1">
        <v>0</v>
      </c>
      <c r="BE226" s="1">
        <v>100</v>
      </c>
      <c r="BF226" s="1">
        <v>15</v>
      </c>
      <c r="BG226" s="2">
        <v>43993.8530671296</v>
      </c>
      <c r="BH226" s="1">
        <v>0</v>
      </c>
      <c r="BI226" s="1">
        <v>0</v>
      </c>
      <c r="BJ226" s="1">
        <v>86.6667</v>
      </c>
      <c r="BK226" s="1">
        <v>13</v>
      </c>
      <c r="BL226" s="1">
        <v>3</v>
      </c>
      <c r="BM226" s="1">
        <v>835.8086</v>
      </c>
      <c r="BN226" s="1">
        <v>0</v>
      </c>
    </row>
    <row r="227" spans="1:66">
      <c r="A227" s="1">
        <v>18373482</v>
      </c>
      <c r="B227" s="1" t="s">
        <v>32</v>
      </c>
      <c r="C227" s="1" t="s">
        <v>392</v>
      </c>
      <c r="D227" s="2">
        <v>43888.5199189815</v>
      </c>
      <c r="E227" s="1">
        <v>0</v>
      </c>
      <c r="F227" s="1">
        <v>6</v>
      </c>
      <c r="G227" s="1">
        <v>100</v>
      </c>
      <c r="H227" s="1">
        <v>10</v>
      </c>
      <c r="I227" s="2">
        <v>43895.9915393519</v>
      </c>
      <c r="J227" s="1">
        <v>0</v>
      </c>
      <c r="K227" s="1">
        <v>16</v>
      </c>
      <c r="L227" s="1">
        <v>84</v>
      </c>
      <c r="M227" s="1">
        <v>20</v>
      </c>
      <c r="N227" s="2">
        <v>43903.0283796296</v>
      </c>
      <c r="O227" s="1">
        <v>5</v>
      </c>
      <c r="P227" s="1">
        <v>5</v>
      </c>
      <c r="Q227" s="1">
        <v>99.8772</v>
      </c>
      <c r="R227" s="1">
        <v>20</v>
      </c>
      <c r="S227" s="2">
        <v>43916.9561111111</v>
      </c>
      <c r="T227" s="1">
        <v>0</v>
      </c>
      <c r="U227" s="1">
        <v>1</v>
      </c>
      <c r="V227" s="1">
        <v>81.7274</v>
      </c>
      <c r="W227" s="1">
        <v>9</v>
      </c>
      <c r="X227" s="2">
        <v>43923.7554050926</v>
      </c>
      <c r="Y227" s="1">
        <v>0</v>
      </c>
      <c r="Z227" s="1">
        <v>0</v>
      </c>
      <c r="AA227" s="1">
        <v>99.6268</v>
      </c>
      <c r="AB227" s="1">
        <v>20</v>
      </c>
      <c r="AC227" s="2">
        <v>43931.0279513889</v>
      </c>
      <c r="AD227" s="1">
        <v>0</v>
      </c>
      <c r="AE227" s="1">
        <v>1</v>
      </c>
      <c r="AF227" s="1">
        <v>97.7443</v>
      </c>
      <c r="AG227" s="1">
        <v>20</v>
      </c>
      <c r="AH227" s="2">
        <v>43944.9167592593</v>
      </c>
      <c r="AI227" s="1">
        <v>0</v>
      </c>
      <c r="AJ227" s="1">
        <v>0</v>
      </c>
      <c r="AK227" s="1">
        <v>100</v>
      </c>
      <c r="AL227" s="1">
        <v>20</v>
      </c>
      <c r="AM227" s="2">
        <v>43951.9637268518</v>
      </c>
      <c r="AN227" s="1">
        <v>0</v>
      </c>
      <c r="AO227" s="1">
        <v>2</v>
      </c>
      <c r="AP227" s="1">
        <v>100</v>
      </c>
      <c r="AQ227" s="1">
        <v>20</v>
      </c>
      <c r="AR227" s="2">
        <v>43966.0385185185</v>
      </c>
      <c r="AS227" s="1">
        <v>0</v>
      </c>
      <c r="AT227" s="1">
        <v>12</v>
      </c>
      <c r="AU227" s="1">
        <v>85</v>
      </c>
      <c r="AV227" s="1">
        <v>17</v>
      </c>
      <c r="AW227" s="2">
        <v>43980.0320717593</v>
      </c>
      <c r="AX227" s="1">
        <v>0</v>
      </c>
      <c r="AY227" s="1">
        <v>0</v>
      </c>
      <c r="AZ227" s="1">
        <v>100</v>
      </c>
      <c r="BA227" s="1">
        <v>15</v>
      </c>
      <c r="BB227" s="2">
        <v>43988.4851273148</v>
      </c>
      <c r="BC227" s="1">
        <v>0</v>
      </c>
      <c r="BD227" s="1">
        <v>0</v>
      </c>
      <c r="BE227" s="1">
        <v>100</v>
      </c>
      <c r="BF227" s="1">
        <v>15</v>
      </c>
      <c r="BG227" s="2">
        <v>43994.4364814815</v>
      </c>
      <c r="BH227" s="1">
        <v>0</v>
      </c>
      <c r="BI227" s="1">
        <v>0</v>
      </c>
      <c r="BJ227" s="1">
        <v>100</v>
      </c>
      <c r="BK227" s="1">
        <v>15</v>
      </c>
      <c r="BL227" s="1">
        <v>10</v>
      </c>
      <c r="BM227" s="1">
        <v>1147.9757</v>
      </c>
      <c r="BN227" s="1">
        <v>0</v>
      </c>
    </row>
    <row r="228" spans="1:66">
      <c r="A228" s="1">
        <v>18373483</v>
      </c>
      <c r="B228" s="1" t="s">
        <v>119</v>
      </c>
      <c r="C228" s="1" t="s">
        <v>392</v>
      </c>
      <c r="D228" s="2">
        <v>43888.580150463</v>
      </c>
      <c r="E228" s="1">
        <v>0</v>
      </c>
      <c r="F228" s="1">
        <v>0</v>
      </c>
      <c r="G228" s="1">
        <v>100</v>
      </c>
      <c r="H228" s="1">
        <v>10</v>
      </c>
      <c r="I228" s="2">
        <v>43895.9923958333</v>
      </c>
      <c r="J228" s="1">
        <v>3</v>
      </c>
      <c r="K228" s="1">
        <v>2</v>
      </c>
      <c r="L228" s="1">
        <v>85.3522</v>
      </c>
      <c r="M228" s="1">
        <v>18</v>
      </c>
      <c r="N228" s="2">
        <v>43903.711400463</v>
      </c>
      <c r="O228" s="1">
        <v>40</v>
      </c>
      <c r="P228" s="1">
        <v>24</v>
      </c>
      <c r="Q228" s="1">
        <v>60</v>
      </c>
      <c r="R228" s="1">
        <v>12</v>
      </c>
      <c r="S228" s="2">
        <v>43916.6509027778</v>
      </c>
      <c r="T228" s="1">
        <v>0</v>
      </c>
      <c r="U228" s="1">
        <v>17</v>
      </c>
      <c r="V228" s="1">
        <v>97.5643</v>
      </c>
      <c r="W228" s="1">
        <v>10</v>
      </c>
      <c r="X228" s="2">
        <v>43923.6119212963</v>
      </c>
      <c r="Y228" s="1">
        <v>0</v>
      </c>
      <c r="Z228" s="1">
        <v>2</v>
      </c>
      <c r="AA228" s="1">
        <v>89.4079999999999</v>
      </c>
      <c r="AB228" s="1">
        <v>18</v>
      </c>
      <c r="AC228" s="2">
        <v>43931.0522685185</v>
      </c>
      <c r="AD228" s="1">
        <v>0</v>
      </c>
      <c r="AE228" s="1">
        <v>8</v>
      </c>
      <c r="AF228" s="1">
        <v>99.7841</v>
      </c>
      <c r="AG228" s="1">
        <v>20</v>
      </c>
      <c r="AH228" s="2">
        <v>43944.6574421296</v>
      </c>
      <c r="AI228" s="1"/>
      <c r="AJ228" s="1"/>
      <c r="AK228" s="1">
        <v>5</v>
      </c>
      <c r="AL228" s="1">
        <v>1</v>
      </c>
      <c r="AM228" s="2">
        <v>43951.5064930556</v>
      </c>
      <c r="AN228" s="1">
        <v>6</v>
      </c>
      <c r="AO228" s="1">
        <v>0</v>
      </c>
      <c r="AP228" s="1">
        <v>95</v>
      </c>
      <c r="AQ228" s="1">
        <v>19</v>
      </c>
      <c r="AR228" s="2">
        <v>43965.6405208333</v>
      </c>
      <c r="AS228" s="1">
        <v>4</v>
      </c>
      <c r="AT228" s="1">
        <v>11</v>
      </c>
      <c r="AU228" s="1">
        <v>60</v>
      </c>
      <c r="AV228" s="1">
        <v>12</v>
      </c>
      <c r="AW228" s="2">
        <v>43980.9796064815</v>
      </c>
      <c r="AX228" s="1">
        <v>0</v>
      </c>
      <c r="AY228" s="1">
        <v>0</v>
      </c>
      <c r="AZ228" s="1">
        <v>73.3333</v>
      </c>
      <c r="BA228" s="1">
        <v>11</v>
      </c>
      <c r="BB228" s="2">
        <v>43987.9259837963</v>
      </c>
      <c r="BC228" s="1">
        <v>0</v>
      </c>
      <c r="BD228" s="1">
        <v>0</v>
      </c>
      <c r="BE228" s="1">
        <v>100</v>
      </c>
      <c r="BF228" s="1">
        <v>15</v>
      </c>
      <c r="BG228" s="2">
        <v>43993.8703703704</v>
      </c>
      <c r="BH228" s="1">
        <v>0</v>
      </c>
      <c r="BI228" s="1">
        <v>0</v>
      </c>
      <c r="BJ228" s="1">
        <v>100</v>
      </c>
      <c r="BK228" s="1">
        <v>15</v>
      </c>
      <c r="BL228" s="1">
        <v>5</v>
      </c>
      <c r="BM228" s="1">
        <v>965.441899999999</v>
      </c>
      <c r="BN228" s="1">
        <v>0</v>
      </c>
    </row>
    <row r="229" spans="1:66">
      <c r="A229" s="1">
        <v>18373487</v>
      </c>
      <c r="B229" s="1" t="s">
        <v>132</v>
      </c>
      <c r="C229" s="1" t="s">
        <v>400</v>
      </c>
      <c r="D229" s="2">
        <v>43888.5208101852</v>
      </c>
      <c r="E229" s="1">
        <v>0</v>
      </c>
      <c r="F229" s="1">
        <v>2</v>
      </c>
      <c r="G229" s="1">
        <v>80</v>
      </c>
      <c r="H229" s="1">
        <v>8</v>
      </c>
      <c r="I229" s="2">
        <v>43896.4775115741</v>
      </c>
      <c r="J229" s="1">
        <v>4</v>
      </c>
      <c r="K229" s="1">
        <v>0</v>
      </c>
      <c r="L229" s="1">
        <v>95.0523</v>
      </c>
      <c r="M229" s="1">
        <v>20</v>
      </c>
      <c r="N229" s="2">
        <v>43903.5789583333</v>
      </c>
      <c r="O229" s="1">
        <v>2</v>
      </c>
      <c r="P229" s="1">
        <v>0</v>
      </c>
      <c r="Q229" s="1">
        <v>100</v>
      </c>
      <c r="R229" s="1">
        <v>20</v>
      </c>
      <c r="S229" s="2">
        <v>43917.7143865741</v>
      </c>
      <c r="T229" s="1">
        <v>0</v>
      </c>
      <c r="U229" s="1">
        <v>0</v>
      </c>
      <c r="V229" s="1">
        <v>92.1601</v>
      </c>
      <c r="W229" s="1">
        <v>10</v>
      </c>
      <c r="X229" s="2">
        <v>43923.5042824074</v>
      </c>
      <c r="Y229" s="1">
        <v>0</v>
      </c>
      <c r="Z229" s="1">
        <v>0</v>
      </c>
      <c r="AA229" s="1">
        <v>69.171</v>
      </c>
      <c r="AB229" s="1">
        <v>14</v>
      </c>
      <c r="AC229" s="2">
        <v>43931.8101851852</v>
      </c>
      <c r="AD229" s="1">
        <v>4</v>
      </c>
      <c r="AE229" s="1">
        <v>0</v>
      </c>
      <c r="AF229" s="1">
        <v>93.3046</v>
      </c>
      <c r="AG229" s="1">
        <v>20</v>
      </c>
      <c r="AH229" s="2">
        <v>43945.7331018519</v>
      </c>
      <c r="AI229" s="1">
        <v>0</v>
      </c>
      <c r="AJ229" s="1">
        <v>0</v>
      </c>
      <c r="AK229" s="1">
        <v>100</v>
      </c>
      <c r="AL229" s="1">
        <v>20</v>
      </c>
      <c r="AM229" s="2">
        <v>43951.5078356481</v>
      </c>
      <c r="AN229" s="1"/>
      <c r="AO229" s="1"/>
      <c r="AP229" s="1">
        <v>0</v>
      </c>
      <c r="AQ229" s="1">
        <v>0</v>
      </c>
      <c r="AR229" s="2">
        <v>43966.9781944444</v>
      </c>
      <c r="AS229" s="1">
        <v>0</v>
      </c>
      <c r="AT229" s="1">
        <v>0</v>
      </c>
      <c r="AU229" s="1">
        <v>100</v>
      </c>
      <c r="AV229" s="1">
        <v>20</v>
      </c>
      <c r="AW229" s="2">
        <v>43981.0891435185</v>
      </c>
      <c r="AX229" s="1">
        <v>0</v>
      </c>
      <c r="AY229" s="1">
        <v>0</v>
      </c>
      <c r="AZ229" s="1">
        <v>86.6667</v>
      </c>
      <c r="BA229" s="1">
        <v>13</v>
      </c>
      <c r="BB229" s="2">
        <v>43990.0717824074</v>
      </c>
      <c r="BC229" s="1">
        <v>0</v>
      </c>
      <c r="BD229" s="1">
        <v>0</v>
      </c>
      <c r="BE229" s="1">
        <v>100</v>
      </c>
      <c r="BF229" s="1">
        <v>15</v>
      </c>
      <c r="BG229" s="2">
        <v>43994.8821064815</v>
      </c>
      <c r="BH229" s="1">
        <v>0</v>
      </c>
      <c r="BI229" s="1">
        <v>0</v>
      </c>
      <c r="BJ229" s="1">
        <v>93.3333</v>
      </c>
      <c r="BK229" s="1">
        <v>14</v>
      </c>
      <c r="BL229" s="1">
        <v>7</v>
      </c>
      <c r="BM229" s="1">
        <v>1009.688</v>
      </c>
      <c r="BN229" s="1">
        <v>0</v>
      </c>
    </row>
    <row r="230" spans="1:66">
      <c r="A230" s="1">
        <v>18373488</v>
      </c>
      <c r="B230" s="1" t="s">
        <v>88</v>
      </c>
      <c r="C230" s="1" t="s">
        <v>400</v>
      </c>
      <c r="D230" s="2">
        <v>43889.7502314815</v>
      </c>
      <c r="E230" s="1">
        <v>0</v>
      </c>
      <c r="F230" s="1">
        <v>8</v>
      </c>
      <c r="G230" s="1">
        <v>100</v>
      </c>
      <c r="H230" s="1">
        <v>10</v>
      </c>
      <c r="I230" s="2">
        <v>43897.525474537</v>
      </c>
      <c r="J230" s="1">
        <v>2</v>
      </c>
      <c r="K230" s="1">
        <v>3</v>
      </c>
      <c r="L230" s="1">
        <v>94.2427</v>
      </c>
      <c r="M230" s="1">
        <v>20</v>
      </c>
      <c r="N230" s="2">
        <v>43904.5828472222</v>
      </c>
      <c r="O230" s="1">
        <v>6</v>
      </c>
      <c r="P230" s="1">
        <v>12</v>
      </c>
      <c r="Q230" s="1">
        <v>94.9595</v>
      </c>
      <c r="R230" s="1">
        <v>19</v>
      </c>
      <c r="S230" s="2">
        <v>43918.4859490741</v>
      </c>
      <c r="T230" s="1">
        <v>0</v>
      </c>
      <c r="U230" s="1">
        <v>0</v>
      </c>
      <c r="V230" s="1">
        <v>96.3374</v>
      </c>
      <c r="W230" s="1">
        <v>10</v>
      </c>
      <c r="X230" s="2">
        <v>43923.6000115741</v>
      </c>
      <c r="Y230" s="1">
        <v>0</v>
      </c>
      <c r="Z230" s="1">
        <v>0</v>
      </c>
      <c r="AA230" s="1">
        <v>97.3697</v>
      </c>
      <c r="AB230" s="1">
        <v>20</v>
      </c>
      <c r="AC230" s="2">
        <v>43931.5586342593</v>
      </c>
      <c r="AD230" s="1">
        <v>1</v>
      </c>
      <c r="AE230" s="1">
        <v>2</v>
      </c>
      <c r="AF230" s="1">
        <v>99.7608</v>
      </c>
      <c r="AG230" s="1">
        <v>20</v>
      </c>
      <c r="AH230" s="2">
        <v>43945.9582638889</v>
      </c>
      <c r="AI230" s="1">
        <v>0</v>
      </c>
      <c r="AJ230" s="1">
        <v>0</v>
      </c>
      <c r="AK230" s="1">
        <v>100</v>
      </c>
      <c r="AL230" s="1">
        <v>20</v>
      </c>
      <c r="AM230" s="2">
        <v>43952.7934953704</v>
      </c>
      <c r="AN230" s="1">
        <v>0</v>
      </c>
      <c r="AO230" s="1">
        <v>43</v>
      </c>
      <c r="AP230" s="1">
        <v>20</v>
      </c>
      <c r="AQ230" s="1">
        <v>4</v>
      </c>
      <c r="AR230" s="2">
        <v>43966.8529976852</v>
      </c>
      <c r="AS230" s="1">
        <v>0</v>
      </c>
      <c r="AT230" s="1">
        <v>1</v>
      </c>
      <c r="AU230" s="1">
        <v>100</v>
      </c>
      <c r="AV230" s="1">
        <v>20</v>
      </c>
      <c r="AW230" s="2">
        <v>43980.7191435185</v>
      </c>
      <c r="AX230" s="1">
        <v>0</v>
      </c>
      <c r="AY230" s="1">
        <v>0</v>
      </c>
      <c r="AZ230" s="1">
        <v>93.3333</v>
      </c>
      <c r="BA230" s="1">
        <v>14</v>
      </c>
      <c r="BB230" s="2">
        <v>43989.7764351852</v>
      </c>
      <c r="BC230" s="1">
        <v>0</v>
      </c>
      <c r="BD230" s="1">
        <v>0</v>
      </c>
      <c r="BE230" s="1">
        <v>100</v>
      </c>
      <c r="BF230" s="1">
        <v>15</v>
      </c>
      <c r="BG230" s="2">
        <v>43994.782662037</v>
      </c>
      <c r="BH230" s="1">
        <v>0</v>
      </c>
      <c r="BI230" s="1">
        <v>0</v>
      </c>
      <c r="BJ230" s="1">
        <v>86.6667</v>
      </c>
      <c r="BK230" s="1">
        <v>13</v>
      </c>
      <c r="BL230" s="1">
        <v>8</v>
      </c>
      <c r="BM230" s="1">
        <v>1082.6701</v>
      </c>
      <c r="BN230" s="1">
        <v>0</v>
      </c>
    </row>
    <row r="231" spans="1:66">
      <c r="A231" s="1">
        <v>18373489</v>
      </c>
      <c r="B231" s="1" t="s">
        <v>160</v>
      </c>
      <c r="C231" s="1" t="s">
        <v>392</v>
      </c>
      <c r="D231" s="2">
        <v>43888.5170601852</v>
      </c>
      <c r="E231" s="1">
        <v>8</v>
      </c>
      <c r="F231" s="1">
        <v>3</v>
      </c>
      <c r="G231" s="1">
        <v>100</v>
      </c>
      <c r="H231" s="1">
        <v>10</v>
      </c>
      <c r="I231" s="2">
        <v>43895.6691203704</v>
      </c>
      <c r="J231" s="1">
        <v>3</v>
      </c>
      <c r="K231" s="1">
        <v>8</v>
      </c>
      <c r="L231" s="1">
        <v>58.6715</v>
      </c>
      <c r="M231" s="1">
        <v>12</v>
      </c>
      <c r="N231" s="2">
        <v>43903.0868634259</v>
      </c>
      <c r="O231" s="1">
        <v>8</v>
      </c>
      <c r="P231" s="1">
        <v>4</v>
      </c>
      <c r="Q231" s="1">
        <v>93.5412</v>
      </c>
      <c r="R231" s="1">
        <v>20</v>
      </c>
      <c r="S231" s="2">
        <v>43916.7358101852</v>
      </c>
      <c r="T231" s="1">
        <v>1</v>
      </c>
      <c r="U231" s="1">
        <v>0</v>
      </c>
      <c r="V231" s="1">
        <v>82.2212</v>
      </c>
      <c r="W231" s="1">
        <v>9</v>
      </c>
      <c r="X231" s="2">
        <v>43923.5368055556</v>
      </c>
      <c r="Y231" s="1">
        <v>0</v>
      </c>
      <c r="Z231" s="1">
        <v>2</v>
      </c>
      <c r="AA231" s="1">
        <v>96.9939</v>
      </c>
      <c r="AB231" s="1">
        <v>20</v>
      </c>
      <c r="AC231" s="2">
        <v>43930.6413888889</v>
      </c>
      <c r="AD231" s="1">
        <v>1</v>
      </c>
      <c r="AE231" s="1">
        <v>6</v>
      </c>
      <c r="AF231" s="1">
        <v>83.8095</v>
      </c>
      <c r="AG231" s="1">
        <v>20</v>
      </c>
      <c r="AH231" s="2">
        <v>43944.5981481482</v>
      </c>
      <c r="AI231" s="1"/>
      <c r="AJ231" s="1"/>
      <c r="AK231" s="1">
        <v>5</v>
      </c>
      <c r="AL231" s="1">
        <v>1</v>
      </c>
      <c r="AM231" s="2">
        <v>43951.7077314815</v>
      </c>
      <c r="AN231" s="1">
        <v>1</v>
      </c>
      <c r="AO231" s="1">
        <v>5</v>
      </c>
      <c r="AP231" s="1">
        <v>60</v>
      </c>
      <c r="AQ231" s="1">
        <v>12</v>
      </c>
      <c r="AR231" s="2">
        <v>43965.7622453704</v>
      </c>
      <c r="AS231" s="1">
        <v>8</v>
      </c>
      <c r="AT231" s="1">
        <v>1</v>
      </c>
      <c r="AU231" s="1">
        <v>85</v>
      </c>
      <c r="AV231" s="1">
        <v>17</v>
      </c>
      <c r="AW231" s="2">
        <v>43979.6646759259</v>
      </c>
      <c r="AX231" s="1">
        <v>0</v>
      </c>
      <c r="AY231" s="1">
        <v>0</v>
      </c>
      <c r="AZ231" s="1">
        <v>100</v>
      </c>
      <c r="BA231" s="1">
        <v>15</v>
      </c>
      <c r="BB231" s="2">
        <v>43987.4840509259</v>
      </c>
      <c r="BC231" s="1">
        <v>0</v>
      </c>
      <c r="BD231" s="1">
        <v>0</v>
      </c>
      <c r="BE231" s="1">
        <v>80</v>
      </c>
      <c r="BF231" s="1">
        <v>12</v>
      </c>
      <c r="BG231" s="2">
        <v>43993.6286574074</v>
      </c>
      <c r="BH231" s="1">
        <v>0</v>
      </c>
      <c r="BI231" s="1">
        <v>0</v>
      </c>
      <c r="BJ231" s="1">
        <v>100</v>
      </c>
      <c r="BK231" s="1">
        <v>15</v>
      </c>
      <c r="BL231" s="1">
        <v>6</v>
      </c>
      <c r="BM231" s="1">
        <v>945.2373</v>
      </c>
      <c r="BN231" s="1">
        <v>0</v>
      </c>
    </row>
    <row r="232" spans="1:66">
      <c r="A232" s="1">
        <v>18373494</v>
      </c>
      <c r="B232" s="1" t="s">
        <v>21</v>
      </c>
      <c r="C232" s="1" t="s">
        <v>392</v>
      </c>
      <c r="D232" s="2">
        <v>43888.5081365741</v>
      </c>
      <c r="E232" s="1">
        <v>0</v>
      </c>
      <c r="F232" s="1">
        <v>13</v>
      </c>
      <c r="G232" s="1">
        <v>100</v>
      </c>
      <c r="H232" s="1">
        <v>10</v>
      </c>
      <c r="I232" s="2">
        <v>43895.5652893518</v>
      </c>
      <c r="J232" s="1">
        <v>0</v>
      </c>
      <c r="K232" s="1">
        <v>9</v>
      </c>
      <c r="L232" s="1">
        <v>94.4826</v>
      </c>
      <c r="M232" s="1">
        <v>20</v>
      </c>
      <c r="N232" s="2">
        <v>43903.4362847222</v>
      </c>
      <c r="O232" s="1">
        <v>0</v>
      </c>
      <c r="P232" s="1">
        <v>7</v>
      </c>
      <c r="Q232" s="1">
        <v>99.4102</v>
      </c>
      <c r="R232" s="1">
        <v>20</v>
      </c>
      <c r="S232" s="2">
        <v>43916.507337963</v>
      </c>
      <c r="T232" s="1">
        <v>0</v>
      </c>
      <c r="U232" s="1">
        <v>0</v>
      </c>
      <c r="V232" s="1">
        <v>89.454</v>
      </c>
      <c r="W232" s="1">
        <v>9</v>
      </c>
      <c r="X232" s="2">
        <v>43923.5037268518</v>
      </c>
      <c r="Y232" s="1">
        <v>0</v>
      </c>
      <c r="Z232" s="1">
        <v>0</v>
      </c>
      <c r="AA232" s="1">
        <v>99.02</v>
      </c>
      <c r="AB232" s="1">
        <v>20</v>
      </c>
      <c r="AC232" s="2">
        <v>43930.5461805556</v>
      </c>
      <c r="AD232" s="1">
        <v>0</v>
      </c>
      <c r="AE232" s="1">
        <v>0</v>
      </c>
      <c r="AF232" s="1">
        <v>99.9969</v>
      </c>
      <c r="AG232" s="1">
        <v>20</v>
      </c>
      <c r="AH232" s="2">
        <v>43944.6233101852</v>
      </c>
      <c r="AI232" s="1">
        <v>0</v>
      </c>
      <c r="AJ232" s="1">
        <v>0</v>
      </c>
      <c r="AK232" s="1">
        <v>100</v>
      </c>
      <c r="AL232" s="1">
        <v>20</v>
      </c>
      <c r="AM232" s="2">
        <v>43951.5111574074</v>
      </c>
      <c r="AN232" s="1">
        <v>0</v>
      </c>
      <c r="AO232" s="1">
        <v>4</v>
      </c>
      <c r="AP232" s="1">
        <v>100</v>
      </c>
      <c r="AQ232" s="1">
        <v>20</v>
      </c>
      <c r="AR232" s="2">
        <v>43966.4683449074</v>
      </c>
      <c r="AS232" s="1">
        <v>0</v>
      </c>
      <c r="AT232" s="1">
        <v>0</v>
      </c>
      <c r="AU232" s="1">
        <v>100</v>
      </c>
      <c r="AV232" s="1">
        <v>20</v>
      </c>
      <c r="AW232" s="2">
        <v>43979.5479398148</v>
      </c>
      <c r="AX232" s="1">
        <v>0</v>
      </c>
      <c r="AY232" s="1">
        <v>0</v>
      </c>
      <c r="AZ232" s="1">
        <v>93.3333</v>
      </c>
      <c r="BA232" s="1">
        <v>14</v>
      </c>
      <c r="BB232" s="2">
        <v>43987.7397685185</v>
      </c>
      <c r="BC232" s="1">
        <v>0</v>
      </c>
      <c r="BD232" s="1">
        <v>0</v>
      </c>
      <c r="BE232" s="1">
        <v>100</v>
      </c>
      <c r="BF232" s="1">
        <v>15</v>
      </c>
      <c r="BG232" s="2">
        <v>43993.5449074074</v>
      </c>
      <c r="BH232" s="1">
        <v>0</v>
      </c>
      <c r="BI232" s="1">
        <v>0</v>
      </c>
      <c r="BJ232" s="1">
        <v>100</v>
      </c>
      <c r="BK232" s="1">
        <v>15</v>
      </c>
      <c r="BL232" s="1">
        <v>10</v>
      </c>
      <c r="BM232" s="1">
        <v>1175.697</v>
      </c>
      <c r="BN232" s="1">
        <v>0</v>
      </c>
    </row>
    <row r="233" spans="1:66">
      <c r="A233" s="1">
        <v>18373502</v>
      </c>
      <c r="B233" s="1" t="s">
        <v>62</v>
      </c>
      <c r="C233" s="1" t="s">
        <v>392</v>
      </c>
      <c r="D233" s="2">
        <v>43888.5006018519</v>
      </c>
      <c r="E233" s="1">
        <v>0</v>
      </c>
      <c r="F233" s="1">
        <v>6</v>
      </c>
      <c r="G233" s="1">
        <v>100</v>
      </c>
      <c r="H233" s="1">
        <v>10</v>
      </c>
      <c r="I233" s="2">
        <v>43897.8764699074</v>
      </c>
      <c r="J233" s="1">
        <v>0</v>
      </c>
      <c r="K233" s="1">
        <v>1</v>
      </c>
      <c r="L233" s="1">
        <v>94.3522</v>
      </c>
      <c r="M233" s="1">
        <v>20</v>
      </c>
      <c r="N233" s="2">
        <v>43903.643599537</v>
      </c>
      <c r="O233" s="1">
        <v>2</v>
      </c>
      <c r="P233" s="1">
        <v>2</v>
      </c>
      <c r="Q233" s="1">
        <v>92.5655</v>
      </c>
      <c r="R233" s="1">
        <v>19</v>
      </c>
      <c r="S233" s="2">
        <v>43916.9195833333</v>
      </c>
      <c r="T233" s="1">
        <v>9</v>
      </c>
      <c r="U233" s="1">
        <v>0</v>
      </c>
      <c r="V233" s="1">
        <v>99.6202</v>
      </c>
      <c r="W233" s="1">
        <v>10</v>
      </c>
      <c r="X233" s="2">
        <v>43923.6703703704</v>
      </c>
      <c r="Y233" s="1">
        <v>0</v>
      </c>
      <c r="Z233" s="1">
        <v>1</v>
      </c>
      <c r="AA233" s="1">
        <v>98.6447</v>
      </c>
      <c r="AB233" s="1">
        <v>20</v>
      </c>
      <c r="AC233" s="2">
        <v>43931.1372453704</v>
      </c>
      <c r="AD233" s="1">
        <v>0</v>
      </c>
      <c r="AE233" s="1">
        <v>0</v>
      </c>
      <c r="AF233" s="1">
        <v>98.3988</v>
      </c>
      <c r="AG233" s="1">
        <v>20</v>
      </c>
      <c r="AH233" s="2">
        <v>43944.7815972222</v>
      </c>
      <c r="AI233" s="1">
        <v>0</v>
      </c>
      <c r="AJ233" s="1">
        <v>0</v>
      </c>
      <c r="AK233" s="1">
        <v>100</v>
      </c>
      <c r="AL233" s="1">
        <v>20</v>
      </c>
      <c r="AM233" s="2">
        <v>43951.7715856481</v>
      </c>
      <c r="AN233" s="1">
        <v>0</v>
      </c>
      <c r="AO233" s="1">
        <v>1</v>
      </c>
      <c r="AP233" s="1">
        <v>20</v>
      </c>
      <c r="AQ233" s="1">
        <v>4</v>
      </c>
      <c r="AR233" s="2">
        <v>43965.9041550926</v>
      </c>
      <c r="AS233" s="1">
        <v>0</v>
      </c>
      <c r="AT233" s="1">
        <v>0</v>
      </c>
      <c r="AU233" s="1">
        <v>100</v>
      </c>
      <c r="AV233" s="1">
        <v>20</v>
      </c>
      <c r="AW233" s="2">
        <v>43979.6681712963</v>
      </c>
      <c r="AX233" s="1">
        <v>0</v>
      </c>
      <c r="AY233" s="1">
        <v>0</v>
      </c>
      <c r="AZ233" s="1">
        <v>93.3333</v>
      </c>
      <c r="BA233" s="1">
        <v>14</v>
      </c>
      <c r="BB233" s="2">
        <v>43989.9419097222</v>
      </c>
      <c r="BC233" s="1">
        <v>0</v>
      </c>
      <c r="BD233" s="1">
        <v>0</v>
      </c>
      <c r="BE233" s="1">
        <v>93.3333</v>
      </c>
      <c r="BF233" s="1">
        <v>14</v>
      </c>
      <c r="BG233" s="2">
        <v>43994.6199884259</v>
      </c>
      <c r="BH233" s="1">
        <v>0</v>
      </c>
      <c r="BI233" s="1">
        <v>0</v>
      </c>
      <c r="BJ233" s="1">
        <v>93.3333</v>
      </c>
      <c r="BK233" s="1">
        <v>14</v>
      </c>
      <c r="BL233" s="1">
        <v>7</v>
      </c>
      <c r="BM233" s="1">
        <v>1083.5813</v>
      </c>
      <c r="BN233" s="1">
        <v>0</v>
      </c>
    </row>
    <row r="234" spans="1:66">
      <c r="A234" s="1">
        <v>18373513</v>
      </c>
      <c r="B234" s="1" t="s">
        <v>248</v>
      </c>
      <c r="C234" s="1" t="s">
        <v>392</v>
      </c>
      <c r="D234" s="2">
        <v>43888.5665856482</v>
      </c>
      <c r="E234" s="1">
        <v>0</v>
      </c>
      <c r="F234" s="1">
        <v>4</v>
      </c>
      <c r="G234" s="1">
        <v>99.5347</v>
      </c>
      <c r="H234" s="1">
        <v>10</v>
      </c>
      <c r="I234" s="2">
        <v>43896.9011574074</v>
      </c>
      <c r="J234" s="1">
        <v>9</v>
      </c>
      <c r="K234" s="1">
        <v>12</v>
      </c>
      <c r="L234" s="1">
        <v>85.3888</v>
      </c>
      <c r="M234" s="1">
        <v>18</v>
      </c>
      <c r="N234" s="2">
        <v>43904.6170023148</v>
      </c>
      <c r="O234" s="1">
        <v>26</v>
      </c>
      <c r="P234" s="1">
        <v>6</v>
      </c>
      <c r="Q234" s="1">
        <v>86.2558</v>
      </c>
      <c r="R234" s="1">
        <v>19</v>
      </c>
      <c r="S234" s="2">
        <v>43918.7001388889</v>
      </c>
      <c r="T234" s="1">
        <v>0</v>
      </c>
      <c r="U234" s="1">
        <v>0</v>
      </c>
      <c r="V234" s="1">
        <v>87.8045</v>
      </c>
      <c r="W234" s="1">
        <v>10</v>
      </c>
      <c r="X234" s="2">
        <v>43924.9597569444</v>
      </c>
      <c r="Y234" s="1">
        <v>0</v>
      </c>
      <c r="Z234" s="1">
        <v>2</v>
      </c>
      <c r="AA234" s="1">
        <v>85.4025</v>
      </c>
      <c r="AB234" s="1">
        <v>20</v>
      </c>
      <c r="AC234" s="2">
        <v>43931.8574421296</v>
      </c>
      <c r="AD234" s="1">
        <v>0</v>
      </c>
      <c r="AE234" s="1">
        <v>0</v>
      </c>
      <c r="AF234" s="1">
        <v>97.2556</v>
      </c>
      <c r="AG234" s="1">
        <v>20</v>
      </c>
      <c r="AH234" s="2">
        <v>43945.6664930556</v>
      </c>
      <c r="AI234" s="1"/>
      <c r="AJ234" s="1"/>
      <c r="AK234" s="1">
        <v>5</v>
      </c>
      <c r="AL234" s="1">
        <v>1</v>
      </c>
      <c r="AM234" s="2">
        <v>43951.8835763889</v>
      </c>
      <c r="AN234" s="1"/>
      <c r="AO234" s="1"/>
      <c r="AP234" s="1">
        <v>0</v>
      </c>
      <c r="AQ234" s="1">
        <v>0</v>
      </c>
      <c r="AR234" s="2">
        <v>43966.9628009259</v>
      </c>
      <c r="AS234" s="1">
        <v>3</v>
      </c>
      <c r="AT234" s="1">
        <v>5</v>
      </c>
      <c r="AU234" s="1">
        <v>35</v>
      </c>
      <c r="AV234" s="1">
        <v>7</v>
      </c>
      <c r="AW234" s="1"/>
      <c r="AX234" s="1">
        <v>0</v>
      </c>
      <c r="AY234" s="1">
        <v>0</v>
      </c>
      <c r="AZ234" s="1">
        <v>26.6667</v>
      </c>
      <c r="BA234" s="1">
        <v>4</v>
      </c>
      <c r="BB234" s="1"/>
      <c r="BC234" s="1">
        <v>0</v>
      </c>
      <c r="BD234" s="1">
        <v>0</v>
      </c>
      <c r="BE234" s="1"/>
      <c r="BF234" s="1">
        <v>0</v>
      </c>
      <c r="BG234" s="2">
        <v>43995.0305902778</v>
      </c>
      <c r="BH234" s="1">
        <v>0</v>
      </c>
      <c r="BI234" s="1">
        <v>0</v>
      </c>
      <c r="BJ234" s="1">
        <v>86.6667</v>
      </c>
      <c r="BK234" s="1">
        <v>13</v>
      </c>
      <c r="BL234" s="1">
        <v>4</v>
      </c>
      <c r="BM234" s="1">
        <v>668.3086</v>
      </c>
      <c r="BN234" s="1">
        <v>2</v>
      </c>
    </row>
    <row r="235" spans="1:66">
      <c r="A235" s="1">
        <v>18373515</v>
      </c>
      <c r="B235" s="1" t="s">
        <v>112</v>
      </c>
      <c r="C235" s="1" t="s">
        <v>400</v>
      </c>
      <c r="D235" s="2">
        <v>43888.8743402778</v>
      </c>
      <c r="E235" s="1">
        <v>11</v>
      </c>
      <c r="F235" s="1">
        <v>8</v>
      </c>
      <c r="G235" s="1">
        <v>80</v>
      </c>
      <c r="H235" s="1">
        <v>8</v>
      </c>
      <c r="I235" s="2">
        <v>43896.6642592593</v>
      </c>
      <c r="J235" s="1">
        <v>0</v>
      </c>
      <c r="K235" s="1">
        <v>0</v>
      </c>
      <c r="L235" s="1">
        <v>94.3522</v>
      </c>
      <c r="M235" s="1">
        <v>20</v>
      </c>
      <c r="N235" s="2">
        <v>43903.8420601852</v>
      </c>
      <c r="O235" s="1">
        <v>6</v>
      </c>
      <c r="P235" s="1">
        <v>4</v>
      </c>
      <c r="Q235" s="1">
        <v>69.9527</v>
      </c>
      <c r="R235" s="1">
        <v>15</v>
      </c>
      <c r="S235" s="2">
        <v>43917.0183101852</v>
      </c>
      <c r="T235" s="1">
        <v>3</v>
      </c>
      <c r="U235" s="1">
        <v>0</v>
      </c>
      <c r="V235" s="1">
        <v>91.7284</v>
      </c>
      <c r="W235" s="1">
        <v>10</v>
      </c>
      <c r="X235" s="2">
        <v>43923.733275463</v>
      </c>
      <c r="Y235" s="1">
        <v>0</v>
      </c>
      <c r="Z235" s="1">
        <v>1</v>
      </c>
      <c r="AA235" s="1">
        <v>83.0571</v>
      </c>
      <c r="AB235" s="1">
        <v>20</v>
      </c>
      <c r="AC235" s="2">
        <v>43930.9781944444</v>
      </c>
      <c r="AD235" s="1">
        <v>0</v>
      </c>
      <c r="AE235" s="1">
        <v>1</v>
      </c>
      <c r="AF235" s="1">
        <v>60.7488</v>
      </c>
      <c r="AG235" s="1">
        <v>15</v>
      </c>
      <c r="AH235" s="2">
        <v>43944.5913657407</v>
      </c>
      <c r="AI235" s="1">
        <v>0</v>
      </c>
      <c r="AJ235" s="1">
        <v>0</v>
      </c>
      <c r="AK235" s="1">
        <v>100</v>
      </c>
      <c r="AL235" s="1">
        <v>20</v>
      </c>
      <c r="AM235" s="2">
        <v>43951.6406134259</v>
      </c>
      <c r="AN235" s="1">
        <v>0</v>
      </c>
      <c r="AO235" s="1">
        <v>0</v>
      </c>
      <c r="AP235" s="1">
        <v>100</v>
      </c>
      <c r="AQ235" s="1">
        <v>20</v>
      </c>
      <c r="AR235" s="2">
        <v>43965.9259027778</v>
      </c>
      <c r="AS235" s="1">
        <v>0</v>
      </c>
      <c r="AT235" s="1">
        <v>0</v>
      </c>
      <c r="AU235" s="1">
        <v>85</v>
      </c>
      <c r="AV235" s="1">
        <v>17</v>
      </c>
      <c r="AW235" s="2">
        <v>43979.9974652778</v>
      </c>
      <c r="AX235" s="1">
        <v>0</v>
      </c>
      <c r="AY235" s="1">
        <v>0</v>
      </c>
      <c r="AZ235" s="1">
        <v>93.3333</v>
      </c>
      <c r="BA235" s="1">
        <v>14</v>
      </c>
      <c r="BB235" s="2">
        <v>43988.0165740741</v>
      </c>
      <c r="BC235" s="1">
        <v>0</v>
      </c>
      <c r="BD235" s="1">
        <v>0</v>
      </c>
      <c r="BE235" s="1">
        <v>100</v>
      </c>
      <c r="BF235" s="1">
        <v>15</v>
      </c>
      <c r="BG235" s="2">
        <v>43994.6771875</v>
      </c>
      <c r="BH235" s="1">
        <v>0</v>
      </c>
      <c r="BI235" s="1">
        <v>0</v>
      </c>
      <c r="BJ235" s="1">
        <v>80</v>
      </c>
      <c r="BK235" s="1">
        <v>12</v>
      </c>
      <c r="BL235" s="1">
        <v>6</v>
      </c>
      <c r="BM235" s="1">
        <v>1038.1725</v>
      </c>
      <c r="BN235" s="1">
        <v>0</v>
      </c>
    </row>
    <row r="236" spans="1:66">
      <c r="A236" s="1">
        <v>18373519</v>
      </c>
      <c r="B236" s="1" t="s">
        <v>128</v>
      </c>
      <c r="C236" s="1" t="s">
        <v>393</v>
      </c>
      <c r="D236" s="2">
        <v>43888.5002662037</v>
      </c>
      <c r="E236" s="1">
        <v>0</v>
      </c>
      <c r="F236" s="1">
        <v>6</v>
      </c>
      <c r="G236" s="1">
        <v>99.7563</v>
      </c>
      <c r="H236" s="1">
        <v>10</v>
      </c>
      <c r="I236" s="2">
        <v>43895.9504166667</v>
      </c>
      <c r="J236" s="1">
        <v>4</v>
      </c>
      <c r="K236" s="1">
        <v>3</v>
      </c>
      <c r="L236" s="1">
        <v>93.8271</v>
      </c>
      <c r="M236" s="1">
        <v>20</v>
      </c>
      <c r="N236" s="2">
        <v>43903.8934837963</v>
      </c>
      <c r="O236" s="1">
        <v>6</v>
      </c>
      <c r="P236" s="1">
        <v>4</v>
      </c>
      <c r="Q236" s="1">
        <v>98.4055</v>
      </c>
      <c r="R236" s="1">
        <v>20</v>
      </c>
      <c r="S236" s="2">
        <v>43916.7415972222</v>
      </c>
      <c r="T236" s="1">
        <v>0</v>
      </c>
      <c r="U236" s="1">
        <v>0</v>
      </c>
      <c r="V236" s="1">
        <v>86.148</v>
      </c>
      <c r="W236" s="1">
        <v>10</v>
      </c>
      <c r="X236" s="2">
        <v>43923.5920949074</v>
      </c>
      <c r="Y236" s="1"/>
      <c r="Z236" s="1"/>
      <c r="AA236" s="1">
        <v>9.47274</v>
      </c>
      <c r="AB236" s="1">
        <v>2</v>
      </c>
      <c r="AC236" s="2">
        <v>43930.5445833333</v>
      </c>
      <c r="AD236" s="1">
        <v>0</v>
      </c>
      <c r="AE236" s="1">
        <v>0</v>
      </c>
      <c r="AF236" s="1">
        <v>99.8696</v>
      </c>
      <c r="AG236" s="1">
        <v>20</v>
      </c>
      <c r="AH236" s="2">
        <v>43944.7071180556</v>
      </c>
      <c r="AI236" s="1"/>
      <c r="AJ236" s="1"/>
      <c r="AK236" s="1">
        <v>5</v>
      </c>
      <c r="AL236" s="1">
        <v>1</v>
      </c>
      <c r="AM236" s="2">
        <v>43951.8406134259</v>
      </c>
      <c r="AN236" s="1">
        <v>0</v>
      </c>
      <c r="AO236" s="1">
        <v>0</v>
      </c>
      <c r="AP236" s="1">
        <v>100</v>
      </c>
      <c r="AQ236" s="1">
        <v>20</v>
      </c>
      <c r="AR236" s="2">
        <v>43966.4019675926</v>
      </c>
      <c r="AS236" s="1">
        <v>0</v>
      </c>
      <c r="AT236" s="1">
        <v>1</v>
      </c>
      <c r="AU236" s="1">
        <v>100</v>
      </c>
      <c r="AV236" s="1">
        <v>20</v>
      </c>
      <c r="AW236" s="2">
        <v>43980.0080671296</v>
      </c>
      <c r="AX236" s="1">
        <v>0</v>
      </c>
      <c r="AY236" s="1">
        <v>0</v>
      </c>
      <c r="AZ236" s="1">
        <v>93.3333</v>
      </c>
      <c r="BA236" s="1">
        <v>14</v>
      </c>
      <c r="BB236" s="2">
        <v>43987.9758101852</v>
      </c>
      <c r="BC236" s="1">
        <v>0</v>
      </c>
      <c r="BD236" s="1">
        <v>0</v>
      </c>
      <c r="BE236" s="1">
        <v>100</v>
      </c>
      <c r="BF236" s="1">
        <v>15</v>
      </c>
      <c r="BG236" s="2">
        <v>43993.93</v>
      </c>
      <c r="BH236" s="1">
        <v>0</v>
      </c>
      <c r="BI236" s="1">
        <v>0</v>
      </c>
      <c r="BJ236" s="1">
        <v>100</v>
      </c>
      <c r="BK236" s="1">
        <v>15</v>
      </c>
      <c r="BL236" s="1">
        <v>9</v>
      </c>
      <c r="BM236" s="1">
        <v>985.812539999999</v>
      </c>
      <c r="BN236" s="1">
        <v>0</v>
      </c>
    </row>
    <row r="237" spans="1:66">
      <c r="A237" s="1">
        <v>18373520</v>
      </c>
      <c r="B237" s="1" t="s">
        <v>127</v>
      </c>
      <c r="C237" s="1" t="s">
        <v>392</v>
      </c>
      <c r="D237" s="2">
        <v>43888.8120949074</v>
      </c>
      <c r="E237" s="1">
        <v>4</v>
      </c>
      <c r="F237" s="1">
        <v>0</v>
      </c>
      <c r="G237" s="1">
        <v>100</v>
      </c>
      <c r="H237" s="1">
        <v>10</v>
      </c>
      <c r="I237" s="2">
        <v>43895.7582175926</v>
      </c>
      <c r="J237" s="1">
        <v>0</v>
      </c>
      <c r="K237" s="1">
        <v>4</v>
      </c>
      <c r="L237" s="1">
        <v>91.4245</v>
      </c>
      <c r="M237" s="1">
        <v>19</v>
      </c>
      <c r="N237" s="2">
        <v>43902.9557175926</v>
      </c>
      <c r="O237" s="1">
        <v>0</v>
      </c>
      <c r="P237" s="1">
        <v>0</v>
      </c>
      <c r="Q237" s="1">
        <v>95.8123</v>
      </c>
      <c r="R237" s="1">
        <v>20</v>
      </c>
      <c r="S237" s="2">
        <v>43916.9355671296</v>
      </c>
      <c r="T237" s="1">
        <v>0</v>
      </c>
      <c r="U237" s="1">
        <v>0</v>
      </c>
      <c r="V237" s="1">
        <v>93.8413</v>
      </c>
      <c r="W237" s="1">
        <v>10</v>
      </c>
      <c r="X237" s="2">
        <v>43923.8179166667</v>
      </c>
      <c r="Y237" s="1">
        <v>0</v>
      </c>
      <c r="Z237" s="1">
        <v>0</v>
      </c>
      <c r="AA237" s="1">
        <v>97.7036</v>
      </c>
      <c r="AB237" s="1">
        <v>20</v>
      </c>
      <c r="AC237" s="2">
        <v>43930.5625</v>
      </c>
      <c r="AD237" s="1">
        <v>1</v>
      </c>
      <c r="AE237" s="1">
        <v>1</v>
      </c>
      <c r="AF237" s="1">
        <v>99.2251</v>
      </c>
      <c r="AG237" s="1">
        <v>20</v>
      </c>
      <c r="AH237" s="2">
        <v>43944.6625925926</v>
      </c>
      <c r="AI237" s="1">
        <v>0</v>
      </c>
      <c r="AJ237" s="1">
        <v>0</v>
      </c>
      <c r="AK237" s="1">
        <v>100</v>
      </c>
      <c r="AL237" s="1">
        <v>20</v>
      </c>
      <c r="AM237" s="2">
        <v>43951.5746527778</v>
      </c>
      <c r="AN237" s="1"/>
      <c r="AO237" s="1"/>
      <c r="AP237" s="1">
        <v>15</v>
      </c>
      <c r="AQ237" s="1">
        <v>3</v>
      </c>
      <c r="AR237" s="2">
        <v>43965.9277430556</v>
      </c>
      <c r="AS237" s="1">
        <v>0</v>
      </c>
      <c r="AT237" s="1">
        <v>0</v>
      </c>
      <c r="AU237" s="1">
        <v>100</v>
      </c>
      <c r="AV237" s="1">
        <v>20</v>
      </c>
      <c r="AW237" s="2">
        <v>43979.6150462963</v>
      </c>
      <c r="AX237" s="1">
        <v>0</v>
      </c>
      <c r="AY237" s="1">
        <v>0</v>
      </c>
      <c r="AZ237" s="1">
        <v>100</v>
      </c>
      <c r="BA237" s="1">
        <v>15</v>
      </c>
      <c r="BB237" s="2">
        <v>43986.9319791667</v>
      </c>
      <c r="BC237" s="1">
        <v>0</v>
      </c>
      <c r="BD237" s="1">
        <v>0</v>
      </c>
      <c r="BE237" s="1">
        <v>100</v>
      </c>
      <c r="BF237" s="1">
        <v>15</v>
      </c>
      <c r="BG237" s="2">
        <v>43993.559537037</v>
      </c>
      <c r="BH237" s="1">
        <v>0</v>
      </c>
      <c r="BI237" s="1">
        <v>0</v>
      </c>
      <c r="BJ237" s="1">
        <v>100</v>
      </c>
      <c r="BK237" s="1">
        <v>15</v>
      </c>
      <c r="BL237" s="1">
        <v>10</v>
      </c>
      <c r="BM237" s="1">
        <v>1093.0068</v>
      </c>
      <c r="BN237" s="1">
        <v>0</v>
      </c>
    </row>
    <row r="238" spans="1:66">
      <c r="A238" s="1">
        <v>18373521</v>
      </c>
      <c r="B238" s="1" t="s">
        <v>255</v>
      </c>
      <c r="C238" s="1" t="s">
        <v>392</v>
      </c>
      <c r="D238" s="2">
        <v>43888.9609953704</v>
      </c>
      <c r="E238" s="1">
        <v>18</v>
      </c>
      <c r="F238" s="1">
        <v>1</v>
      </c>
      <c r="G238" s="1">
        <v>99.7563</v>
      </c>
      <c r="H238" s="1">
        <v>10</v>
      </c>
      <c r="I238" s="2">
        <v>43896.8373032407</v>
      </c>
      <c r="J238" s="1">
        <v>0</v>
      </c>
      <c r="K238" s="1">
        <v>5</v>
      </c>
      <c r="L238" s="1">
        <v>94.3853</v>
      </c>
      <c r="M238" s="1">
        <v>20</v>
      </c>
      <c r="N238" s="2">
        <v>43904.6093518519</v>
      </c>
      <c r="O238" s="1">
        <v>2</v>
      </c>
      <c r="P238" s="1">
        <v>4</v>
      </c>
      <c r="Q238" s="1">
        <v>87.3059</v>
      </c>
      <c r="R238" s="1">
        <v>19</v>
      </c>
      <c r="S238" s="2">
        <v>43918.5573032407</v>
      </c>
      <c r="T238" s="1">
        <v>0</v>
      </c>
      <c r="U238" s="1">
        <v>0</v>
      </c>
      <c r="V238" s="1">
        <v>93.3646</v>
      </c>
      <c r="W238" s="1">
        <v>10</v>
      </c>
      <c r="X238" s="2">
        <v>43924.697962963</v>
      </c>
      <c r="Y238" s="1">
        <v>1</v>
      </c>
      <c r="Z238" s="1">
        <v>0</v>
      </c>
      <c r="AA238" s="1">
        <v>71.707</v>
      </c>
      <c r="AB238" s="1">
        <v>17</v>
      </c>
      <c r="AC238" s="2">
        <v>43932.6786342593</v>
      </c>
      <c r="AD238" s="1">
        <v>0</v>
      </c>
      <c r="AE238" s="1">
        <v>1</v>
      </c>
      <c r="AF238" s="1">
        <v>91.2404</v>
      </c>
      <c r="AG238" s="1">
        <v>20</v>
      </c>
      <c r="AH238" s="2">
        <v>43946.4185416667</v>
      </c>
      <c r="AI238" s="1"/>
      <c r="AJ238" s="1"/>
      <c r="AK238" s="1">
        <v>0</v>
      </c>
      <c r="AL238" s="1">
        <v>0</v>
      </c>
      <c r="AM238" s="2">
        <v>43953.4320949074</v>
      </c>
      <c r="AN238" s="1">
        <v>3</v>
      </c>
      <c r="AO238" s="1">
        <v>9</v>
      </c>
      <c r="AP238" s="1">
        <v>75</v>
      </c>
      <c r="AQ238" s="1">
        <v>15</v>
      </c>
      <c r="AR238" s="2">
        <v>43967.7250694444</v>
      </c>
      <c r="AS238" s="1">
        <v>2</v>
      </c>
      <c r="AT238" s="1">
        <v>12</v>
      </c>
      <c r="AU238" s="1">
        <v>40</v>
      </c>
      <c r="AV238" s="1">
        <v>8</v>
      </c>
      <c r="AW238" s="1"/>
      <c r="AX238" s="1">
        <v>0</v>
      </c>
      <c r="AY238" s="1">
        <v>0</v>
      </c>
      <c r="AZ238" s="1"/>
      <c r="BA238" s="1">
        <v>0</v>
      </c>
      <c r="BB238" s="1"/>
      <c r="BC238" s="1">
        <v>0</v>
      </c>
      <c r="BD238" s="1">
        <v>0</v>
      </c>
      <c r="BE238" s="1">
        <v>53.3333</v>
      </c>
      <c r="BF238" s="1">
        <v>8</v>
      </c>
      <c r="BG238" s="1"/>
      <c r="BH238" s="1">
        <v>0</v>
      </c>
      <c r="BI238" s="1">
        <v>0</v>
      </c>
      <c r="BJ238" s="1">
        <v>66.6667</v>
      </c>
      <c r="BK238" s="1">
        <v>10</v>
      </c>
      <c r="BL238" s="1">
        <v>4</v>
      </c>
      <c r="BM238" s="1">
        <v>652.7595</v>
      </c>
      <c r="BN238" s="1">
        <v>3</v>
      </c>
    </row>
    <row r="239" spans="1:66">
      <c r="A239" s="1">
        <v>18373528</v>
      </c>
      <c r="B239" s="1" t="s">
        <v>96</v>
      </c>
      <c r="C239" s="1" t="s">
        <v>400</v>
      </c>
      <c r="D239" s="2">
        <v>43888.5258564815</v>
      </c>
      <c r="E239" s="1">
        <v>0</v>
      </c>
      <c r="F239" s="1">
        <v>0</v>
      </c>
      <c r="G239" s="1">
        <v>100</v>
      </c>
      <c r="H239" s="1">
        <v>10</v>
      </c>
      <c r="I239" s="2">
        <v>43896.7579976852</v>
      </c>
      <c r="J239" s="1">
        <v>7</v>
      </c>
      <c r="K239" s="1">
        <v>33</v>
      </c>
      <c r="L239" s="1">
        <v>94.3522</v>
      </c>
      <c r="M239" s="1">
        <v>20</v>
      </c>
      <c r="N239" s="2">
        <v>43904.6683217593</v>
      </c>
      <c r="O239" s="1">
        <v>0</v>
      </c>
      <c r="P239" s="1">
        <v>11</v>
      </c>
      <c r="Q239" s="1">
        <v>85.0563</v>
      </c>
      <c r="R239" s="1">
        <v>19</v>
      </c>
      <c r="S239" s="2">
        <v>43916.9818518519</v>
      </c>
      <c r="T239" s="1">
        <v>0</v>
      </c>
      <c r="U239" s="1">
        <v>0</v>
      </c>
      <c r="V239" s="1">
        <v>96.4247</v>
      </c>
      <c r="W239" s="1">
        <v>10</v>
      </c>
      <c r="X239" s="2">
        <v>43923.6928240741</v>
      </c>
      <c r="Y239" s="1">
        <v>0</v>
      </c>
      <c r="Z239" s="1">
        <v>1</v>
      </c>
      <c r="AA239" s="1">
        <v>98.0228</v>
      </c>
      <c r="AB239" s="1">
        <v>20</v>
      </c>
      <c r="AC239" s="2">
        <v>43930.6811458333</v>
      </c>
      <c r="AD239" s="1">
        <v>2</v>
      </c>
      <c r="AE239" s="1">
        <v>0</v>
      </c>
      <c r="AF239" s="1">
        <v>99.1016</v>
      </c>
      <c r="AG239" s="1">
        <v>20</v>
      </c>
      <c r="AH239" s="2">
        <v>43944.6664699074</v>
      </c>
      <c r="AI239" s="1"/>
      <c r="AJ239" s="1"/>
      <c r="AK239" s="1">
        <v>5</v>
      </c>
      <c r="AL239" s="1">
        <v>1</v>
      </c>
      <c r="AM239" s="2">
        <v>43951.7506481481</v>
      </c>
      <c r="AN239" s="1">
        <v>9</v>
      </c>
      <c r="AO239" s="1">
        <v>13</v>
      </c>
      <c r="AP239" s="1">
        <v>90</v>
      </c>
      <c r="AQ239" s="1">
        <v>18</v>
      </c>
      <c r="AR239" s="2">
        <v>43966.8505671296</v>
      </c>
      <c r="AS239" s="1">
        <v>0</v>
      </c>
      <c r="AT239" s="1">
        <v>0</v>
      </c>
      <c r="AU239" s="1">
        <v>85</v>
      </c>
      <c r="AV239" s="1">
        <v>17</v>
      </c>
      <c r="AW239" s="2">
        <v>43979.8742939815</v>
      </c>
      <c r="AX239" s="1">
        <v>0</v>
      </c>
      <c r="AY239" s="1">
        <v>0</v>
      </c>
      <c r="AZ239" s="1">
        <v>93.3333</v>
      </c>
      <c r="BA239" s="1">
        <v>14</v>
      </c>
      <c r="BB239" s="2">
        <v>43988.6310069444</v>
      </c>
      <c r="BC239" s="1">
        <v>0</v>
      </c>
      <c r="BD239" s="1">
        <v>0</v>
      </c>
      <c r="BE239" s="1">
        <v>100</v>
      </c>
      <c r="BF239" s="1">
        <v>15</v>
      </c>
      <c r="BG239" s="2">
        <v>43994.4240277778</v>
      </c>
      <c r="BH239" s="1">
        <v>0</v>
      </c>
      <c r="BI239" s="1">
        <v>0</v>
      </c>
      <c r="BJ239" s="1">
        <v>93.3333</v>
      </c>
      <c r="BK239" s="1">
        <v>14</v>
      </c>
      <c r="BL239" s="1">
        <v>6</v>
      </c>
      <c r="BM239" s="1">
        <v>1039.6242</v>
      </c>
      <c r="BN239" s="1">
        <v>0</v>
      </c>
    </row>
    <row r="240" spans="1:66">
      <c r="A240" s="1">
        <v>18373531</v>
      </c>
      <c r="B240" s="1" t="s">
        <v>46</v>
      </c>
      <c r="C240" s="1" t="s">
        <v>392</v>
      </c>
      <c r="D240" s="2">
        <v>43888.6521643518</v>
      </c>
      <c r="E240" s="1">
        <v>4</v>
      </c>
      <c r="F240" s="1">
        <v>11</v>
      </c>
      <c r="G240" s="1">
        <v>100</v>
      </c>
      <c r="H240" s="1">
        <v>10</v>
      </c>
      <c r="I240" s="2">
        <v>43895.5034259259</v>
      </c>
      <c r="J240" s="1">
        <v>4</v>
      </c>
      <c r="K240" s="1">
        <v>9</v>
      </c>
      <c r="L240" s="1">
        <v>89.3522</v>
      </c>
      <c r="M240" s="1">
        <v>19</v>
      </c>
      <c r="N240" s="2">
        <v>43902.6305787037</v>
      </c>
      <c r="O240" s="1">
        <v>8</v>
      </c>
      <c r="P240" s="1">
        <v>4</v>
      </c>
      <c r="Q240" s="1">
        <v>76.6579</v>
      </c>
      <c r="R240" s="1">
        <v>16</v>
      </c>
      <c r="S240" s="2">
        <v>43918.531724537</v>
      </c>
      <c r="T240" s="1">
        <v>0</v>
      </c>
      <c r="U240" s="1">
        <v>0</v>
      </c>
      <c r="V240" s="1">
        <v>86.5664</v>
      </c>
      <c r="W240" s="1">
        <v>10</v>
      </c>
      <c r="X240" s="2">
        <v>43925.5813425926</v>
      </c>
      <c r="Y240" s="1">
        <v>0</v>
      </c>
      <c r="Z240" s="1">
        <v>0</v>
      </c>
      <c r="AA240" s="1">
        <v>97.8837</v>
      </c>
      <c r="AB240" s="1">
        <v>20</v>
      </c>
      <c r="AC240" s="2">
        <v>43932.6423842593</v>
      </c>
      <c r="AD240" s="1">
        <v>0</v>
      </c>
      <c r="AE240" s="1">
        <v>2</v>
      </c>
      <c r="AF240" s="1">
        <v>99.1028</v>
      </c>
      <c r="AG240" s="1">
        <v>20</v>
      </c>
      <c r="AH240" s="2">
        <v>43946.6518981481</v>
      </c>
      <c r="AI240" s="1">
        <v>0</v>
      </c>
      <c r="AJ240" s="1">
        <v>0</v>
      </c>
      <c r="AK240" s="1">
        <v>100</v>
      </c>
      <c r="AL240" s="1">
        <v>20</v>
      </c>
      <c r="AM240" s="2">
        <v>43953.6114814815</v>
      </c>
      <c r="AN240" s="1">
        <v>0</v>
      </c>
      <c r="AO240" s="1">
        <v>0</v>
      </c>
      <c r="AP240" s="1">
        <v>100</v>
      </c>
      <c r="AQ240" s="1">
        <v>20</v>
      </c>
      <c r="AR240" s="2">
        <v>43967.761400463</v>
      </c>
      <c r="AS240" s="1">
        <v>1</v>
      </c>
      <c r="AT240" s="1">
        <v>0</v>
      </c>
      <c r="AU240" s="1">
        <v>90</v>
      </c>
      <c r="AV240" s="1">
        <v>18</v>
      </c>
      <c r="AW240" s="2">
        <v>43981.838287037</v>
      </c>
      <c r="AX240" s="1">
        <v>0</v>
      </c>
      <c r="AY240" s="1">
        <v>0</v>
      </c>
      <c r="AZ240" s="1">
        <v>93.3333</v>
      </c>
      <c r="BA240" s="1">
        <v>14</v>
      </c>
      <c r="BB240" s="2">
        <v>43989.8613425926</v>
      </c>
      <c r="BC240" s="1">
        <v>0</v>
      </c>
      <c r="BD240" s="1">
        <v>0</v>
      </c>
      <c r="BE240" s="1">
        <v>93.3333</v>
      </c>
      <c r="BF240" s="1">
        <v>14</v>
      </c>
      <c r="BG240" s="2">
        <v>43995.6713425926</v>
      </c>
      <c r="BH240" s="1">
        <v>0</v>
      </c>
      <c r="BI240" s="1">
        <v>0</v>
      </c>
      <c r="BJ240" s="1">
        <v>100</v>
      </c>
      <c r="BK240" s="1">
        <v>15</v>
      </c>
      <c r="BL240" s="1">
        <v>7</v>
      </c>
      <c r="BM240" s="1">
        <v>1126.2296</v>
      </c>
      <c r="BN240" s="1">
        <v>0</v>
      </c>
    </row>
    <row r="241" spans="1:66">
      <c r="A241" s="1">
        <v>18373541</v>
      </c>
      <c r="B241" s="1" t="s">
        <v>125</v>
      </c>
      <c r="C241" s="1" t="s">
        <v>393</v>
      </c>
      <c r="D241" s="2">
        <v>43888.7967824074</v>
      </c>
      <c r="E241" s="1">
        <v>0</v>
      </c>
      <c r="F241" s="1">
        <v>4</v>
      </c>
      <c r="G241" s="1">
        <v>100</v>
      </c>
      <c r="H241" s="1">
        <v>10</v>
      </c>
      <c r="I241" s="2">
        <v>43897.5533796296</v>
      </c>
      <c r="J241" s="1">
        <v>15</v>
      </c>
      <c r="K241" s="1">
        <v>0</v>
      </c>
      <c r="L241" s="1">
        <v>91.6464</v>
      </c>
      <c r="M241" s="1">
        <v>19</v>
      </c>
      <c r="N241" s="2">
        <v>43904.7565393519</v>
      </c>
      <c r="O241" s="1">
        <v>11</v>
      </c>
      <c r="P241" s="1">
        <v>8</v>
      </c>
      <c r="Q241" s="1">
        <v>60</v>
      </c>
      <c r="R241" s="1">
        <v>12</v>
      </c>
      <c r="S241" s="2">
        <v>43918.6002314815</v>
      </c>
      <c r="T241" s="1">
        <v>0</v>
      </c>
      <c r="U241" s="1">
        <v>1</v>
      </c>
      <c r="V241" s="1">
        <v>95.7126</v>
      </c>
      <c r="W241" s="1">
        <v>10</v>
      </c>
      <c r="X241" s="2">
        <v>43925.1038888889</v>
      </c>
      <c r="Y241" s="1">
        <v>0</v>
      </c>
      <c r="Z241" s="1">
        <v>0</v>
      </c>
      <c r="AA241" s="1">
        <v>94.4228</v>
      </c>
      <c r="AB241" s="1">
        <v>19</v>
      </c>
      <c r="AC241" s="1"/>
      <c r="AD241" s="1"/>
      <c r="AE241" s="1"/>
      <c r="AF241" s="1">
        <v>0</v>
      </c>
      <c r="AG241" s="1">
        <v>0</v>
      </c>
      <c r="AH241" s="2">
        <v>43945.5325694444</v>
      </c>
      <c r="AI241" s="1">
        <v>6</v>
      </c>
      <c r="AJ241" s="1">
        <v>29</v>
      </c>
      <c r="AK241" s="1">
        <v>20</v>
      </c>
      <c r="AL241" s="1">
        <v>4</v>
      </c>
      <c r="AM241" s="2">
        <v>43951.5565046296</v>
      </c>
      <c r="AN241" s="1">
        <v>0</v>
      </c>
      <c r="AO241" s="1">
        <v>5</v>
      </c>
      <c r="AP241" s="1">
        <v>100</v>
      </c>
      <c r="AQ241" s="1">
        <v>20</v>
      </c>
      <c r="AR241" s="2">
        <v>43967.8173032407</v>
      </c>
      <c r="AS241" s="1">
        <v>0</v>
      </c>
      <c r="AT241" s="1">
        <v>18</v>
      </c>
      <c r="AU241" s="1">
        <v>85</v>
      </c>
      <c r="AV241" s="1">
        <v>17</v>
      </c>
      <c r="AW241" s="2">
        <v>43980.937974537</v>
      </c>
      <c r="AX241" s="1">
        <v>0</v>
      </c>
      <c r="AY241" s="1">
        <v>0</v>
      </c>
      <c r="AZ241" s="1">
        <v>100</v>
      </c>
      <c r="BA241" s="1">
        <v>15</v>
      </c>
      <c r="BB241" s="2">
        <v>43988.9577546296</v>
      </c>
      <c r="BC241" s="1">
        <v>0</v>
      </c>
      <c r="BD241" s="1">
        <v>0</v>
      </c>
      <c r="BE241" s="1">
        <v>100</v>
      </c>
      <c r="BF241" s="1">
        <v>15</v>
      </c>
      <c r="BG241" s="2">
        <v>43995.7742361111</v>
      </c>
      <c r="BH241" s="1">
        <v>0</v>
      </c>
      <c r="BI241" s="1">
        <v>0</v>
      </c>
      <c r="BJ241" s="1">
        <v>93.3333</v>
      </c>
      <c r="BK241" s="1">
        <v>14</v>
      </c>
      <c r="BL241" s="1">
        <v>5</v>
      </c>
      <c r="BM241" s="1">
        <v>940.1151</v>
      </c>
      <c r="BN241" s="1">
        <v>1</v>
      </c>
    </row>
    <row r="242" spans="1:66">
      <c r="A242" s="1">
        <v>18373542</v>
      </c>
      <c r="B242" s="1" t="s">
        <v>177</v>
      </c>
      <c r="C242" s="1" t="s">
        <v>400</v>
      </c>
      <c r="D242" s="2">
        <v>43888.5196527778</v>
      </c>
      <c r="E242" s="1">
        <v>0</v>
      </c>
      <c r="F242" s="1">
        <v>3</v>
      </c>
      <c r="G242" s="1">
        <v>98.5469</v>
      </c>
      <c r="H242" s="1">
        <v>10</v>
      </c>
      <c r="I242" s="2">
        <v>43895.509849537</v>
      </c>
      <c r="J242" s="1">
        <v>0</v>
      </c>
      <c r="K242" s="1">
        <v>2</v>
      </c>
      <c r="L242" s="1">
        <v>93.8398</v>
      </c>
      <c r="M242" s="1">
        <v>20</v>
      </c>
      <c r="N242" s="2">
        <v>43903.4956828704</v>
      </c>
      <c r="O242" s="1">
        <v>13</v>
      </c>
      <c r="P242" s="1">
        <v>35</v>
      </c>
      <c r="Q242" s="1">
        <v>74.9744</v>
      </c>
      <c r="R242" s="1">
        <v>16</v>
      </c>
      <c r="S242" s="2">
        <v>43917.0240509259</v>
      </c>
      <c r="T242" s="1"/>
      <c r="U242" s="1"/>
      <c r="V242" s="1">
        <v>0</v>
      </c>
      <c r="W242" s="1">
        <v>0</v>
      </c>
      <c r="X242" s="2">
        <v>43924.9815972222</v>
      </c>
      <c r="Y242" s="1">
        <v>0</v>
      </c>
      <c r="Z242" s="1">
        <v>0</v>
      </c>
      <c r="AA242" s="1">
        <v>98.5764</v>
      </c>
      <c r="AB242" s="1">
        <v>20</v>
      </c>
      <c r="AC242" s="2">
        <v>43931.7953240741</v>
      </c>
      <c r="AD242" s="1">
        <v>0</v>
      </c>
      <c r="AE242" s="1">
        <v>7</v>
      </c>
      <c r="AF242" s="1">
        <v>96.6713</v>
      </c>
      <c r="AG242" s="1">
        <v>20</v>
      </c>
      <c r="AH242" s="2">
        <v>43944.8771875</v>
      </c>
      <c r="AI242" s="1"/>
      <c r="AJ242" s="1"/>
      <c r="AK242" s="1">
        <v>5</v>
      </c>
      <c r="AL242" s="1">
        <v>1</v>
      </c>
      <c r="AM242" s="2">
        <v>43951.5146759259</v>
      </c>
      <c r="AN242" s="1">
        <v>12</v>
      </c>
      <c r="AO242" s="1">
        <v>5</v>
      </c>
      <c r="AP242" s="1">
        <v>20</v>
      </c>
      <c r="AQ242" s="1">
        <v>4</v>
      </c>
      <c r="AR242" s="2">
        <v>43966.0523842593</v>
      </c>
      <c r="AS242" s="1">
        <v>0</v>
      </c>
      <c r="AT242" s="1">
        <v>0</v>
      </c>
      <c r="AU242" s="1">
        <v>90</v>
      </c>
      <c r="AV242" s="1">
        <v>18</v>
      </c>
      <c r="AW242" s="2">
        <v>43980.9475</v>
      </c>
      <c r="AX242" s="1">
        <v>0</v>
      </c>
      <c r="AY242" s="1">
        <v>0</v>
      </c>
      <c r="AZ242" s="1">
        <v>93.3333</v>
      </c>
      <c r="BA242" s="1">
        <v>14</v>
      </c>
      <c r="BB242" s="2">
        <v>43989.7339699074</v>
      </c>
      <c r="BC242" s="1">
        <v>0</v>
      </c>
      <c r="BD242" s="1">
        <v>0</v>
      </c>
      <c r="BE242" s="1">
        <v>100</v>
      </c>
      <c r="BF242" s="1">
        <v>15</v>
      </c>
      <c r="BG242" s="2">
        <v>43994.9981597222</v>
      </c>
      <c r="BH242" s="1">
        <v>0</v>
      </c>
      <c r="BI242" s="1">
        <v>0</v>
      </c>
      <c r="BJ242" s="1">
        <v>100</v>
      </c>
      <c r="BK242" s="1">
        <v>15</v>
      </c>
      <c r="BL242" s="1">
        <v>6</v>
      </c>
      <c r="BM242" s="1">
        <v>870.9421</v>
      </c>
      <c r="BN242" s="1">
        <v>0</v>
      </c>
    </row>
    <row r="243" spans="1:66">
      <c r="A243" s="1">
        <v>18373546</v>
      </c>
      <c r="B243" s="1" t="s">
        <v>120</v>
      </c>
      <c r="C243" s="1" t="s">
        <v>398</v>
      </c>
      <c r="D243" s="2">
        <v>43888.5212384259</v>
      </c>
      <c r="E243" s="1">
        <v>0</v>
      </c>
      <c r="F243" s="1">
        <v>3</v>
      </c>
      <c r="G243" s="1">
        <v>99.7635</v>
      </c>
      <c r="H243" s="1">
        <v>10</v>
      </c>
      <c r="I243" s="2">
        <v>43897.7495601852</v>
      </c>
      <c r="J243" s="1">
        <v>13</v>
      </c>
      <c r="K243" s="1">
        <v>16</v>
      </c>
      <c r="L243" s="1">
        <v>87.5583</v>
      </c>
      <c r="M243" s="1">
        <v>19</v>
      </c>
      <c r="N243" s="2">
        <v>43903.0664699074</v>
      </c>
      <c r="O243" s="1">
        <v>1</v>
      </c>
      <c r="P243" s="1">
        <v>3</v>
      </c>
      <c r="Q243" s="1">
        <v>94.687</v>
      </c>
      <c r="R243" s="1">
        <v>19</v>
      </c>
      <c r="S243" s="2">
        <v>43918.7240162037</v>
      </c>
      <c r="T243" s="1">
        <v>0</v>
      </c>
      <c r="U243" s="1">
        <v>0</v>
      </c>
      <c r="V243" s="1">
        <v>94.7884</v>
      </c>
      <c r="W243" s="1">
        <v>10</v>
      </c>
      <c r="X243" s="2">
        <v>43924.9056134259</v>
      </c>
      <c r="Y243" s="1"/>
      <c r="Z243" s="1"/>
      <c r="AA243" s="1">
        <v>0</v>
      </c>
      <c r="AB243" s="1">
        <v>0</v>
      </c>
      <c r="AC243" s="2">
        <v>43931.916712963</v>
      </c>
      <c r="AD243" s="1">
        <v>0</v>
      </c>
      <c r="AE243" s="1">
        <v>0</v>
      </c>
      <c r="AF243" s="1">
        <v>99.881</v>
      </c>
      <c r="AG243" s="1">
        <v>20</v>
      </c>
      <c r="AH243" s="2">
        <v>43944.6109606481</v>
      </c>
      <c r="AI243" s="1"/>
      <c r="AJ243" s="1"/>
      <c r="AK243" s="1">
        <v>5</v>
      </c>
      <c r="AL243" s="1">
        <v>1</v>
      </c>
      <c r="AM243" s="2">
        <v>43951.6299421296</v>
      </c>
      <c r="AN243" s="1">
        <v>7</v>
      </c>
      <c r="AO243" s="1">
        <v>2</v>
      </c>
      <c r="AP243" s="1">
        <v>95</v>
      </c>
      <c r="AQ243" s="1">
        <v>19</v>
      </c>
      <c r="AR243" s="2">
        <v>43967.5081944444</v>
      </c>
      <c r="AS243" s="1">
        <v>0</v>
      </c>
      <c r="AT243" s="1">
        <v>0</v>
      </c>
      <c r="AU243" s="1">
        <v>100</v>
      </c>
      <c r="AV243" s="1">
        <v>20</v>
      </c>
      <c r="AW243" s="2">
        <v>43979.9323148148</v>
      </c>
      <c r="AX243" s="1">
        <v>0</v>
      </c>
      <c r="AY243" s="1">
        <v>0</v>
      </c>
      <c r="AZ243" s="1">
        <v>100</v>
      </c>
      <c r="BA243" s="1">
        <v>15</v>
      </c>
      <c r="BB243" s="2">
        <v>43989.8799189815</v>
      </c>
      <c r="BC243" s="1">
        <v>0</v>
      </c>
      <c r="BD243" s="1">
        <v>0</v>
      </c>
      <c r="BE243" s="1">
        <v>100</v>
      </c>
      <c r="BF243" s="1">
        <v>15</v>
      </c>
      <c r="BG243" s="2">
        <v>43993.9233449074</v>
      </c>
      <c r="BH243" s="1">
        <v>0</v>
      </c>
      <c r="BI243" s="1">
        <v>0</v>
      </c>
      <c r="BJ243" s="1">
        <v>93.3333</v>
      </c>
      <c r="BK243" s="1">
        <v>14</v>
      </c>
      <c r="BL243" s="1">
        <v>6</v>
      </c>
      <c r="BM243" s="1">
        <v>970.0115</v>
      </c>
      <c r="BN243" s="1">
        <v>0</v>
      </c>
    </row>
    <row r="244" spans="1:66">
      <c r="A244" s="1">
        <v>18373552</v>
      </c>
      <c r="B244" s="1" t="s">
        <v>181</v>
      </c>
      <c r="C244" s="1" t="s">
        <v>398</v>
      </c>
      <c r="D244" s="2">
        <v>43888.5011342593</v>
      </c>
      <c r="E244" s="1">
        <v>0</v>
      </c>
      <c r="F244" s="1">
        <v>0</v>
      </c>
      <c r="G244" s="1">
        <v>100</v>
      </c>
      <c r="H244" s="1">
        <v>10</v>
      </c>
      <c r="I244" s="2">
        <v>43895.5166666667</v>
      </c>
      <c r="J244" s="1">
        <v>0</v>
      </c>
      <c r="K244" s="1">
        <v>2</v>
      </c>
      <c r="L244" s="1">
        <v>89.2427</v>
      </c>
      <c r="M244" s="1">
        <v>19</v>
      </c>
      <c r="N244" s="2">
        <v>43902.5143865741</v>
      </c>
      <c r="O244" s="1">
        <v>7</v>
      </c>
      <c r="P244" s="1">
        <v>3</v>
      </c>
      <c r="Q244" s="1">
        <v>98.9391</v>
      </c>
      <c r="R244" s="1">
        <v>20</v>
      </c>
      <c r="S244" s="2">
        <v>43916.7089583333</v>
      </c>
      <c r="T244" s="1">
        <v>0</v>
      </c>
      <c r="U244" s="1">
        <v>0</v>
      </c>
      <c r="V244" s="1">
        <v>97.2625</v>
      </c>
      <c r="W244" s="1">
        <v>10</v>
      </c>
      <c r="X244" s="2">
        <v>43923.5122685185</v>
      </c>
      <c r="Y244" s="1">
        <v>0</v>
      </c>
      <c r="Z244" s="1">
        <v>0</v>
      </c>
      <c r="AA244" s="1">
        <v>94.2678</v>
      </c>
      <c r="AB244" s="1">
        <v>19</v>
      </c>
      <c r="AC244" s="2">
        <v>43931.3616782407</v>
      </c>
      <c r="AD244" s="1">
        <v>6</v>
      </c>
      <c r="AE244" s="1">
        <v>0</v>
      </c>
      <c r="AF244" s="1">
        <v>99.9682</v>
      </c>
      <c r="AG244" s="1">
        <v>20</v>
      </c>
      <c r="AH244" s="2">
        <v>43944.5840162037</v>
      </c>
      <c r="AI244" s="1"/>
      <c r="AJ244" s="1"/>
      <c r="AK244" s="1">
        <v>0</v>
      </c>
      <c r="AL244" s="1">
        <v>0</v>
      </c>
      <c r="AM244" s="2">
        <v>43951.5559375</v>
      </c>
      <c r="AN244" s="1"/>
      <c r="AO244" s="1"/>
      <c r="AP244" s="1">
        <v>15</v>
      </c>
      <c r="AQ244" s="1">
        <v>3</v>
      </c>
      <c r="AR244" s="2">
        <v>43965.5178240741</v>
      </c>
      <c r="AS244" s="1">
        <v>3</v>
      </c>
      <c r="AT244" s="1">
        <v>1</v>
      </c>
      <c r="AU244" s="1">
        <v>35</v>
      </c>
      <c r="AV244" s="1">
        <v>7</v>
      </c>
      <c r="AW244" s="2">
        <v>43979.8077777778</v>
      </c>
      <c r="AX244" s="1">
        <v>0</v>
      </c>
      <c r="AY244" s="1">
        <v>0</v>
      </c>
      <c r="AZ244" s="1">
        <v>93.3333</v>
      </c>
      <c r="BA244" s="1">
        <v>14</v>
      </c>
      <c r="BB244" s="2">
        <v>43988.0038194444</v>
      </c>
      <c r="BC244" s="1">
        <v>0</v>
      </c>
      <c r="BD244" s="1">
        <v>0</v>
      </c>
      <c r="BE244" s="1">
        <v>100</v>
      </c>
      <c r="BF244" s="1">
        <v>15</v>
      </c>
      <c r="BG244" s="2">
        <v>43993.9019212963</v>
      </c>
      <c r="BH244" s="1">
        <v>0</v>
      </c>
      <c r="BI244" s="1">
        <v>0</v>
      </c>
      <c r="BJ244" s="1">
        <v>86.6667</v>
      </c>
      <c r="BK244" s="1">
        <v>13</v>
      </c>
      <c r="BL244" s="1">
        <v>5</v>
      </c>
      <c r="BM244" s="1">
        <v>909.6803</v>
      </c>
      <c r="BN244" s="1">
        <v>0</v>
      </c>
    </row>
    <row r="245" spans="1:66">
      <c r="A245" s="1">
        <v>18373556</v>
      </c>
      <c r="B245" s="1" t="s">
        <v>221</v>
      </c>
      <c r="C245" s="1" t="s">
        <v>397</v>
      </c>
      <c r="D245" s="2">
        <v>43890.5591782407</v>
      </c>
      <c r="E245" s="1">
        <v>13</v>
      </c>
      <c r="F245" s="1">
        <v>0</v>
      </c>
      <c r="G245" s="1">
        <v>100</v>
      </c>
      <c r="H245" s="1">
        <v>10</v>
      </c>
      <c r="I245" s="2">
        <v>43897.8428472222</v>
      </c>
      <c r="J245" s="1">
        <v>8</v>
      </c>
      <c r="K245" s="1">
        <v>0</v>
      </c>
      <c r="L245" s="1">
        <v>88.9533</v>
      </c>
      <c r="M245" s="1">
        <v>19</v>
      </c>
      <c r="N245" s="1"/>
      <c r="O245" s="1"/>
      <c r="P245" s="1"/>
      <c r="Q245" s="1"/>
      <c r="R245" s="1">
        <v>0</v>
      </c>
      <c r="S245" s="2">
        <v>43918.7404976852</v>
      </c>
      <c r="T245" s="1">
        <v>1</v>
      </c>
      <c r="U245" s="1">
        <v>0</v>
      </c>
      <c r="V245" s="1">
        <v>84.3291</v>
      </c>
      <c r="W245" s="1">
        <v>10</v>
      </c>
      <c r="X245" s="2">
        <v>43925.6063425926</v>
      </c>
      <c r="Y245" s="1">
        <v>2</v>
      </c>
      <c r="Z245" s="1">
        <v>0</v>
      </c>
      <c r="AA245" s="1">
        <v>49.8337</v>
      </c>
      <c r="AB245" s="1">
        <v>10</v>
      </c>
      <c r="AC245" s="1"/>
      <c r="AD245" s="1"/>
      <c r="AE245" s="1"/>
      <c r="AF245" s="1">
        <v>24.9757</v>
      </c>
      <c r="AG245" s="1">
        <v>5</v>
      </c>
      <c r="AH245" s="2">
        <v>43946.6124652778</v>
      </c>
      <c r="AI245" s="1">
        <v>0</v>
      </c>
      <c r="AJ245" s="1">
        <v>0</v>
      </c>
      <c r="AK245" s="1">
        <v>100</v>
      </c>
      <c r="AL245" s="1">
        <v>20</v>
      </c>
      <c r="AM245" s="2">
        <v>43951.6270486111</v>
      </c>
      <c r="AN245" s="1"/>
      <c r="AO245" s="1"/>
      <c r="AP245" s="1">
        <v>10</v>
      </c>
      <c r="AQ245" s="1">
        <v>2</v>
      </c>
      <c r="AR245" s="2">
        <v>43967.8190856481</v>
      </c>
      <c r="AS245" s="1">
        <v>4</v>
      </c>
      <c r="AT245" s="1">
        <v>1</v>
      </c>
      <c r="AU245" s="1">
        <v>55</v>
      </c>
      <c r="AV245" s="1">
        <v>11</v>
      </c>
      <c r="AW245" s="2">
        <v>43981.9127083333</v>
      </c>
      <c r="AX245" s="1">
        <v>0</v>
      </c>
      <c r="AY245" s="1">
        <v>0</v>
      </c>
      <c r="AZ245" s="1">
        <v>100</v>
      </c>
      <c r="BA245" s="1">
        <v>15</v>
      </c>
      <c r="BB245" s="2">
        <v>43990.7155324074</v>
      </c>
      <c r="BC245" s="1">
        <v>0</v>
      </c>
      <c r="BD245" s="1">
        <v>0</v>
      </c>
      <c r="BE245" s="1">
        <v>93.3333</v>
      </c>
      <c r="BF245" s="1">
        <v>14</v>
      </c>
      <c r="BG245" s="1"/>
      <c r="BH245" s="1">
        <v>0</v>
      </c>
      <c r="BI245" s="1">
        <v>0</v>
      </c>
      <c r="BJ245" s="1">
        <v>46.6667</v>
      </c>
      <c r="BK245" s="1">
        <v>7</v>
      </c>
      <c r="BL245" s="1">
        <v>4</v>
      </c>
      <c r="BM245" s="1">
        <v>681.4494</v>
      </c>
      <c r="BN245" s="1">
        <v>3</v>
      </c>
    </row>
    <row r="246" spans="1:66">
      <c r="A246" s="1">
        <v>18373560</v>
      </c>
      <c r="B246" s="1" t="s">
        <v>203</v>
      </c>
      <c r="C246" s="1" t="s">
        <v>398</v>
      </c>
      <c r="D246" s="2">
        <v>43889.6945949074</v>
      </c>
      <c r="E246" s="1">
        <v>0</v>
      </c>
      <c r="F246" s="1">
        <v>3</v>
      </c>
      <c r="G246" s="1">
        <v>100</v>
      </c>
      <c r="H246" s="1">
        <v>10</v>
      </c>
      <c r="I246" s="2">
        <v>43896.8642708333</v>
      </c>
      <c r="J246" s="1">
        <v>4</v>
      </c>
      <c r="K246" s="1">
        <v>3</v>
      </c>
      <c r="L246" s="1">
        <v>69.8048</v>
      </c>
      <c r="M246" s="1">
        <v>15</v>
      </c>
      <c r="N246" s="2">
        <v>43903.9799189815</v>
      </c>
      <c r="O246" s="1">
        <v>0</v>
      </c>
      <c r="P246" s="1">
        <v>4</v>
      </c>
      <c r="Q246" s="1">
        <v>83.2438</v>
      </c>
      <c r="R246" s="1">
        <v>18</v>
      </c>
      <c r="S246" s="2">
        <v>43917.9534375</v>
      </c>
      <c r="T246" s="1">
        <v>1</v>
      </c>
      <c r="U246" s="1">
        <v>1</v>
      </c>
      <c r="V246" s="1">
        <v>93.8086</v>
      </c>
      <c r="W246" s="1">
        <v>10</v>
      </c>
      <c r="X246" s="2">
        <v>43924.7459606481</v>
      </c>
      <c r="Y246" s="1">
        <v>0</v>
      </c>
      <c r="Z246" s="1">
        <v>0</v>
      </c>
      <c r="AA246" s="1">
        <v>97.0542</v>
      </c>
      <c r="AB246" s="1">
        <v>20</v>
      </c>
      <c r="AC246" s="2">
        <v>43931.6028703704</v>
      </c>
      <c r="AD246" s="1">
        <v>0</v>
      </c>
      <c r="AE246" s="1">
        <v>2</v>
      </c>
      <c r="AF246" s="1">
        <v>86.8958</v>
      </c>
      <c r="AG246" s="1">
        <v>18</v>
      </c>
      <c r="AH246" s="2">
        <v>43944.8411458333</v>
      </c>
      <c r="AI246" s="1"/>
      <c r="AJ246" s="1"/>
      <c r="AK246" s="1">
        <v>0</v>
      </c>
      <c r="AL246" s="1">
        <v>0</v>
      </c>
      <c r="AM246" s="2">
        <v>43951.5122453704</v>
      </c>
      <c r="AN246" s="1">
        <v>0</v>
      </c>
      <c r="AO246" s="1">
        <v>1</v>
      </c>
      <c r="AP246" s="1">
        <v>20</v>
      </c>
      <c r="AQ246" s="1">
        <v>4</v>
      </c>
      <c r="AR246" s="2">
        <v>43965.8535416667</v>
      </c>
      <c r="AS246" s="1">
        <v>2</v>
      </c>
      <c r="AT246" s="1">
        <v>2</v>
      </c>
      <c r="AU246" s="1">
        <v>55</v>
      </c>
      <c r="AV246" s="1">
        <v>11</v>
      </c>
      <c r="AW246" s="2">
        <v>43981.3623263889</v>
      </c>
      <c r="AX246" s="1">
        <v>0</v>
      </c>
      <c r="AY246" s="1">
        <v>0</v>
      </c>
      <c r="AZ246" s="1">
        <v>93.3333</v>
      </c>
      <c r="BA246" s="1">
        <v>14</v>
      </c>
      <c r="BB246" s="2">
        <v>43988.3729166667</v>
      </c>
      <c r="BC246" s="1">
        <v>0</v>
      </c>
      <c r="BD246" s="1">
        <v>0</v>
      </c>
      <c r="BE246" s="1">
        <v>100</v>
      </c>
      <c r="BF246" s="1">
        <v>15</v>
      </c>
      <c r="BG246" s="2">
        <v>43994.3798263889</v>
      </c>
      <c r="BH246" s="1">
        <v>0</v>
      </c>
      <c r="BI246" s="1">
        <v>0</v>
      </c>
      <c r="BJ246" s="1">
        <v>100</v>
      </c>
      <c r="BK246" s="1">
        <v>15</v>
      </c>
      <c r="BL246" s="1">
        <v>5</v>
      </c>
      <c r="BM246" s="1">
        <v>899.1405</v>
      </c>
      <c r="BN246" s="1">
        <v>0</v>
      </c>
    </row>
    <row r="247" spans="1:66">
      <c r="A247" s="1">
        <v>18373563</v>
      </c>
      <c r="B247" s="1" t="s">
        <v>70</v>
      </c>
      <c r="C247" s="1" t="s">
        <v>400</v>
      </c>
      <c r="D247" s="2">
        <v>43888.5091550926</v>
      </c>
      <c r="E247" s="1">
        <v>0</v>
      </c>
      <c r="F247" s="1">
        <v>2</v>
      </c>
      <c r="G247" s="1">
        <v>100</v>
      </c>
      <c r="H247" s="1">
        <v>10</v>
      </c>
      <c r="I247" s="2">
        <v>43895.8052314815</v>
      </c>
      <c r="J247" s="1">
        <v>0</v>
      </c>
      <c r="K247" s="1">
        <v>0</v>
      </c>
      <c r="L247" s="1">
        <v>94.3853</v>
      </c>
      <c r="M247" s="1">
        <v>20</v>
      </c>
      <c r="N247" s="2">
        <v>43902.5140162037</v>
      </c>
      <c r="O247" s="1">
        <v>0</v>
      </c>
      <c r="P247" s="1">
        <v>2</v>
      </c>
      <c r="Q247" s="1">
        <v>99.9918</v>
      </c>
      <c r="R247" s="1">
        <v>20</v>
      </c>
      <c r="S247" s="2">
        <v>43916.5409953704</v>
      </c>
      <c r="T247" s="1">
        <v>0</v>
      </c>
      <c r="U247" s="1">
        <v>0</v>
      </c>
      <c r="V247" s="1">
        <v>95.6776</v>
      </c>
      <c r="W247" s="1">
        <v>10</v>
      </c>
      <c r="X247" s="2">
        <v>43923.5076736111</v>
      </c>
      <c r="Y247" s="1">
        <v>0</v>
      </c>
      <c r="Z247" s="1">
        <v>0</v>
      </c>
      <c r="AA247" s="1">
        <v>97.6685</v>
      </c>
      <c r="AB247" s="1">
        <v>20</v>
      </c>
      <c r="AC247" s="2">
        <v>43930.7167939815</v>
      </c>
      <c r="AD247" s="1">
        <v>0</v>
      </c>
      <c r="AE247" s="1">
        <v>3</v>
      </c>
      <c r="AF247" s="1">
        <v>96.2763</v>
      </c>
      <c r="AG247" s="1">
        <v>20</v>
      </c>
      <c r="AH247" s="2">
        <v>43944.6105092593</v>
      </c>
      <c r="AI247" s="1">
        <v>0</v>
      </c>
      <c r="AJ247" s="1">
        <v>0</v>
      </c>
      <c r="AK247" s="1">
        <v>100</v>
      </c>
      <c r="AL247" s="1">
        <v>20</v>
      </c>
      <c r="AM247" s="2">
        <v>43951.525625</v>
      </c>
      <c r="AN247" s="1">
        <v>0</v>
      </c>
      <c r="AO247" s="1">
        <v>3</v>
      </c>
      <c r="AP247" s="1">
        <v>100</v>
      </c>
      <c r="AQ247" s="1">
        <v>20</v>
      </c>
      <c r="AR247" s="2">
        <v>43965.5193171296</v>
      </c>
      <c r="AS247" s="1">
        <v>0</v>
      </c>
      <c r="AT247" s="1">
        <v>1</v>
      </c>
      <c r="AU247" s="1">
        <v>90</v>
      </c>
      <c r="AV247" s="1">
        <v>18</v>
      </c>
      <c r="AW247" s="2">
        <v>43979.5100231481</v>
      </c>
      <c r="AX247" s="1">
        <v>0</v>
      </c>
      <c r="AY247" s="1">
        <v>0</v>
      </c>
      <c r="AZ247" s="1">
        <v>100</v>
      </c>
      <c r="BA247" s="1">
        <v>15</v>
      </c>
      <c r="BB247" s="2">
        <v>43986.7319560185</v>
      </c>
      <c r="BC247" s="1">
        <v>0</v>
      </c>
      <c r="BD247" s="1">
        <v>0</v>
      </c>
      <c r="BE247" s="1">
        <v>100</v>
      </c>
      <c r="BF247" s="1">
        <v>15</v>
      </c>
      <c r="BG247" s="2">
        <v>43993.5368981482</v>
      </c>
      <c r="BH247" s="1">
        <v>0</v>
      </c>
      <c r="BI247" s="1">
        <v>0</v>
      </c>
      <c r="BJ247" s="1">
        <v>93.3333</v>
      </c>
      <c r="BK247" s="1">
        <v>14</v>
      </c>
      <c r="BL247" s="1">
        <v>10</v>
      </c>
      <c r="BM247" s="1">
        <v>1167.3328</v>
      </c>
      <c r="BN247" s="1">
        <v>0</v>
      </c>
    </row>
    <row r="248" spans="1:66">
      <c r="A248" s="1">
        <v>18373567</v>
      </c>
      <c r="B248" s="1" t="s">
        <v>123</v>
      </c>
      <c r="C248" s="1" t="s">
        <v>400</v>
      </c>
      <c r="D248" s="2">
        <v>43888.6043055556</v>
      </c>
      <c r="E248" s="1">
        <v>0</v>
      </c>
      <c r="F248" s="1">
        <v>5</v>
      </c>
      <c r="G248" s="1">
        <v>100</v>
      </c>
      <c r="H248" s="1">
        <v>10</v>
      </c>
      <c r="I248" s="2">
        <v>43895.8468634259</v>
      </c>
      <c r="J248" s="1"/>
      <c r="K248" s="1"/>
      <c r="L248" s="1">
        <v>90.991</v>
      </c>
      <c r="M248" s="1">
        <v>19</v>
      </c>
      <c r="N248" s="2">
        <v>43903.5006944444</v>
      </c>
      <c r="O248" s="1">
        <v>1</v>
      </c>
      <c r="P248" s="1">
        <v>1</v>
      </c>
      <c r="Q248" s="1">
        <v>94.0569</v>
      </c>
      <c r="R248" s="1">
        <v>19</v>
      </c>
      <c r="S248" s="2">
        <v>43916.9231481481</v>
      </c>
      <c r="T248" s="1">
        <v>0</v>
      </c>
      <c r="U248" s="1">
        <v>0</v>
      </c>
      <c r="V248" s="1">
        <v>95.0685</v>
      </c>
      <c r="W248" s="1">
        <v>10</v>
      </c>
      <c r="X248" s="2">
        <v>43924.9700694444</v>
      </c>
      <c r="Y248" s="1">
        <v>1</v>
      </c>
      <c r="Z248" s="1">
        <v>0</v>
      </c>
      <c r="AA248" s="1">
        <v>98.7183</v>
      </c>
      <c r="AB248" s="1">
        <v>20</v>
      </c>
      <c r="AC248" s="2">
        <v>43931.7532523148</v>
      </c>
      <c r="AD248" s="1">
        <v>0</v>
      </c>
      <c r="AE248" s="1">
        <v>0</v>
      </c>
      <c r="AF248" s="1">
        <v>98.7019</v>
      </c>
      <c r="AG248" s="1">
        <v>20</v>
      </c>
      <c r="AH248" s="2">
        <v>43944.8746875</v>
      </c>
      <c r="AI248" s="1">
        <v>0</v>
      </c>
      <c r="AJ248" s="1">
        <v>0</v>
      </c>
      <c r="AK248" s="1">
        <v>100</v>
      </c>
      <c r="AL248" s="1">
        <v>20</v>
      </c>
      <c r="AM248" s="2">
        <v>43951.6838657407</v>
      </c>
      <c r="AN248" s="1"/>
      <c r="AO248" s="1"/>
      <c r="AP248" s="1">
        <v>15</v>
      </c>
      <c r="AQ248" s="1">
        <v>3</v>
      </c>
      <c r="AR248" s="2">
        <v>43967.4007523148</v>
      </c>
      <c r="AS248" s="1">
        <v>0</v>
      </c>
      <c r="AT248" s="1">
        <v>0</v>
      </c>
      <c r="AU248" s="1">
        <v>85</v>
      </c>
      <c r="AV248" s="1">
        <v>17</v>
      </c>
      <c r="AW248" s="2">
        <v>43980.7733449074</v>
      </c>
      <c r="AX248" s="1">
        <v>0</v>
      </c>
      <c r="AY248" s="1">
        <v>0</v>
      </c>
      <c r="AZ248" s="1">
        <v>100</v>
      </c>
      <c r="BA248" s="1">
        <v>15</v>
      </c>
      <c r="BB248" s="2">
        <v>43990.0036805556</v>
      </c>
      <c r="BC248" s="1">
        <v>0</v>
      </c>
      <c r="BD248" s="1">
        <v>0</v>
      </c>
      <c r="BE248" s="1">
        <v>100</v>
      </c>
      <c r="BF248" s="1">
        <v>15</v>
      </c>
      <c r="BG248" s="2">
        <v>43995.7186458333</v>
      </c>
      <c r="BH248" s="1">
        <v>0</v>
      </c>
      <c r="BI248" s="1">
        <v>0</v>
      </c>
      <c r="BJ248" s="1">
        <v>86.6667</v>
      </c>
      <c r="BK248" s="1">
        <v>13</v>
      </c>
      <c r="BL248" s="1">
        <v>7</v>
      </c>
      <c r="BM248" s="1">
        <v>1064.2033</v>
      </c>
      <c r="BN248" s="1">
        <v>0</v>
      </c>
    </row>
    <row r="249" spans="1:66">
      <c r="A249" s="1">
        <v>18373575</v>
      </c>
      <c r="B249" s="1" t="s">
        <v>141</v>
      </c>
      <c r="C249" s="1" t="s">
        <v>398</v>
      </c>
      <c r="D249" s="2">
        <v>43888.5001851852</v>
      </c>
      <c r="E249" s="1">
        <v>0</v>
      </c>
      <c r="F249" s="1">
        <v>1</v>
      </c>
      <c r="G249" s="1">
        <v>99.6513</v>
      </c>
      <c r="H249" s="1">
        <v>10</v>
      </c>
      <c r="I249" s="2">
        <v>43895.5183680556</v>
      </c>
      <c r="J249" s="1">
        <v>0</v>
      </c>
      <c r="K249" s="1">
        <v>7</v>
      </c>
      <c r="L249" s="1">
        <v>64.3476</v>
      </c>
      <c r="M249" s="1">
        <v>13</v>
      </c>
      <c r="N249" s="2">
        <v>43903.7759027778</v>
      </c>
      <c r="O249" s="1">
        <v>0</v>
      </c>
      <c r="P249" s="1">
        <v>9</v>
      </c>
      <c r="Q249" s="1">
        <v>86.9861</v>
      </c>
      <c r="R249" s="1">
        <v>18</v>
      </c>
      <c r="S249" s="2">
        <v>43917.422025463</v>
      </c>
      <c r="T249" s="1">
        <v>0</v>
      </c>
      <c r="U249" s="1">
        <v>0</v>
      </c>
      <c r="V249" s="1">
        <v>68.4792</v>
      </c>
      <c r="W249" s="1">
        <v>8</v>
      </c>
      <c r="X249" s="2">
        <v>43923.9080324074</v>
      </c>
      <c r="Y249" s="1">
        <v>0</v>
      </c>
      <c r="Z249" s="1">
        <v>0</v>
      </c>
      <c r="AA249" s="1">
        <v>71.7145</v>
      </c>
      <c r="AB249" s="1">
        <v>17</v>
      </c>
      <c r="AC249" s="2">
        <v>43930.7019791667</v>
      </c>
      <c r="AD249" s="1">
        <v>0</v>
      </c>
      <c r="AE249" s="1">
        <v>1</v>
      </c>
      <c r="AF249" s="1">
        <v>99.8336</v>
      </c>
      <c r="AG249" s="1">
        <v>20</v>
      </c>
      <c r="AH249" s="2">
        <v>43944.5431018519</v>
      </c>
      <c r="AI249" s="1"/>
      <c r="AJ249" s="1"/>
      <c r="AK249" s="1">
        <v>5</v>
      </c>
      <c r="AL249" s="1">
        <v>1</v>
      </c>
      <c r="AM249" s="2">
        <v>43951.5104976852</v>
      </c>
      <c r="AN249" s="1">
        <v>11</v>
      </c>
      <c r="AO249" s="1">
        <v>0</v>
      </c>
      <c r="AP249" s="1">
        <v>95</v>
      </c>
      <c r="AQ249" s="1">
        <v>19</v>
      </c>
      <c r="AR249" s="2">
        <v>43965.7861458333</v>
      </c>
      <c r="AS249" s="1">
        <v>1</v>
      </c>
      <c r="AT249" s="1">
        <v>0</v>
      </c>
      <c r="AU249" s="1">
        <v>85</v>
      </c>
      <c r="AV249" s="1">
        <v>17</v>
      </c>
      <c r="AW249" s="2">
        <v>43979.7146875</v>
      </c>
      <c r="AX249" s="1">
        <v>0</v>
      </c>
      <c r="AY249" s="1">
        <v>0</v>
      </c>
      <c r="AZ249" s="1">
        <v>80</v>
      </c>
      <c r="BA249" s="1">
        <v>12</v>
      </c>
      <c r="BB249" s="2">
        <v>43986.6663078704</v>
      </c>
      <c r="BC249" s="1">
        <v>0</v>
      </c>
      <c r="BD249" s="1">
        <v>0</v>
      </c>
      <c r="BE249" s="1">
        <v>93.3333</v>
      </c>
      <c r="BF249" s="1">
        <v>14</v>
      </c>
      <c r="BG249" s="2">
        <v>43993.6601273148</v>
      </c>
      <c r="BH249" s="1">
        <v>0</v>
      </c>
      <c r="BI249" s="1">
        <v>0</v>
      </c>
      <c r="BJ249" s="1">
        <v>100</v>
      </c>
      <c r="BK249" s="1">
        <v>15</v>
      </c>
      <c r="BL249" s="1">
        <v>3</v>
      </c>
      <c r="BM249" s="1">
        <v>949.3456</v>
      </c>
      <c r="BN249" s="1">
        <v>0</v>
      </c>
    </row>
    <row r="250" spans="1:66">
      <c r="A250" s="1">
        <v>18373580</v>
      </c>
      <c r="B250" s="1" t="s">
        <v>56</v>
      </c>
      <c r="C250" s="1" t="s">
        <v>393</v>
      </c>
      <c r="D250" s="2">
        <v>43888.5413194444</v>
      </c>
      <c r="E250" s="1">
        <v>0</v>
      </c>
      <c r="F250" s="1">
        <v>2</v>
      </c>
      <c r="G250" s="1">
        <v>100</v>
      </c>
      <c r="H250" s="1">
        <v>10</v>
      </c>
      <c r="I250" s="2">
        <v>43895.5162384259</v>
      </c>
      <c r="J250" s="1">
        <v>1</v>
      </c>
      <c r="K250" s="1">
        <v>2</v>
      </c>
      <c r="L250" s="1">
        <v>96.545</v>
      </c>
      <c r="M250" s="1">
        <v>20</v>
      </c>
      <c r="N250" s="2">
        <v>43902.7007291667</v>
      </c>
      <c r="O250" s="1">
        <v>2</v>
      </c>
      <c r="P250" s="1">
        <v>7</v>
      </c>
      <c r="Q250" s="1">
        <v>100</v>
      </c>
      <c r="R250" s="1">
        <v>20</v>
      </c>
      <c r="S250" s="2">
        <v>43916.9800347222</v>
      </c>
      <c r="T250" s="1">
        <v>0</v>
      </c>
      <c r="U250" s="1">
        <v>0</v>
      </c>
      <c r="V250" s="1">
        <v>96.61</v>
      </c>
      <c r="W250" s="1">
        <v>10</v>
      </c>
      <c r="X250" s="2">
        <v>43924</v>
      </c>
      <c r="Y250" s="1">
        <v>0</v>
      </c>
      <c r="Z250" s="1">
        <v>0</v>
      </c>
      <c r="AA250" s="1">
        <v>99.5071</v>
      </c>
      <c r="AB250" s="1">
        <v>20</v>
      </c>
      <c r="AC250" s="2">
        <v>43931.4276851852</v>
      </c>
      <c r="AD250" s="1">
        <v>1</v>
      </c>
      <c r="AE250" s="1">
        <v>4</v>
      </c>
      <c r="AF250" s="1">
        <v>99.9866</v>
      </c>
      <c r="AG250" s="1">
        <v>20</v>
      </c>
      <c r="AH250" s="2">
        <v>43944.8070023148</v>
      </c>
      <c r="AI250" s="1">
        <v>0</v>
      </c>
      <c r="AJ250" s="1">
        <v>0</v>
      </c>
      <c r="AK250" s="1">
        <v>100</v>
      </c>
      <c r="AL250" s="1">
        <v>20</v>
      </c>
      <c r="AM250" s="2">
        <v>43952.5107175926</v>
      </c>
      <c r="AN250" s="1">
        <v>26</v>
      </c>
      <c r="AO250" s="1">
        <v>48</v>
      </c>
      <c r="AP250" s="1">
        <v>20</v>
      </c>
      <c r="AQ250" s="1">
        <v>4</v>
      </c>
      <c r="AR250" s="2">
        <v>43965.9289699074</v>
      </c>
      <c r="AS250" s="1">
        <v>0</v>
      </c>
      <c r="AT250" s="1">
        <v>0</v>
      </c>
      <c r="AU250" s="1">
        <v>100</v>
      </c>
      <c r="AV250" s="1">
        <v>20</v>
      </c>
      <c r="AW250" s="2">
        <v>43980.5802083333</v>
      </c>
      <c r="AX250" s="1">
        <v>0</v>
      </c>
      <c r="AY250" s="1">
        <v>0</v>
      </c>
      <c r="AZ250" s="1">
        <v>100</v>
      </c>
      <c r="BA250" s="1">
        <v>15</v>
      </c>
      <c r="BB250" s="2">
        <v>43988.983125</v>
      </c>
      <c r="BC250" s="1">
        <v>0</v>
      </c>
      <c r="BD250" s="1">
        <v>0</v>
      </c>
      <c r="BE250" s="1">
        <v>100</v>
      </c>
      <c r="BF250" s="1">
        <v>15</v>
      </c>
      <c r="BG250" s="2">
        <v>43993.9670601852</v>
      </c>
      <c r="BH250" s="1">
        <v>0</v>
      </c>
      <c r="BI250" s="1">
        <v>0</v>
      </c>
      <c r="BJ250" s="1">
        <v>100</v>
      </c>
      <c r="BK250" s="1">
        <v>15</v>
      </c>
      <c r="BL250" s="1">
        <v>11</v>
      </c>
      <c r="BM250" s="1">
        <v>1112.6487</v>
      </c>
      <c r="BN250" s="1">
        <v>0</v>
      </c>
    </row>
    <row r="251" spans="1:66">
      <c r="A251" s="1">
        <v>18373584</v>
      </c>
      <c r="B251" s="1" t="s">
        <v>77</v>
      </c>
      <c r="C251" s="1" t="s">
        <v>400</v>
      </c>
      <c r="D251" s="2">
        <v>43888.5162615741</v>
      </c>
      <c r="E251" s="1">
        <v>0</v>
      </c>
      <c r="F251" s="1">
        <v>4</v>
      </c>
      <c r="G251" s="1">
        <v>100</v>
      </c>
      <c r="H251" s="1">
        <v>10</v>
      </c>
      <c r="I251" s="2">
        <v>43895.5744560185</v>
      </c>
      <c r="J251" s="1">
        <v>0</v>
      </c>
      <c r="K251" s="1">
        <v>3</v>
      </c>
      <c r="L251" s="1">
        <v>84.9038</v>
      </c>
      <c r="M251" s="1">
        <v>20</v>
      </c>
      <c r="N251" s="2">
        <v>43902.5665856482</v>
      </c>
      <c r="O251" s="1">
        <v>6</v>
      </c>
      <c r="P251" s="1">
        <v>7</v>
      </c>
      <c r="Q251" s="1">
        <v>94.5742</v>
      </c>
      <c r="R251" s="1">
        <v>19</v>
      </c>
      <c r="S251" s="2">
        <v>43916.6782986111</v>
      </c>
      <c r="T251" s="1">
        <v>0</v>
      </c>
      <c r="U251" s="1">
        <v>0</v>
      </c>
      <c r="V251" s="1">
        <v>86.4633</v>
      </c>
      <c r="W251" s="1">
        <v>10</v>
      </c>
      <c r="X251" s="2">
        <v>43923.500162037</v>
      </c>
      <c r="Y251" s="1">
        <v>0</v>
      </c>
      <c r="Z251" s="1">
        <v>0</v>
      </c>
      <c r="AA251" s="1">
        <v>99.7157</v>
      </c>
      <c r="AB251" s="1">
        <v>20</v>
      </c>
      <c r="AC251" s="2">
        <v>43930.9487847222</v>
      </c>
      <c r="AD251" s="1">
        <v>0</v>
      </c>
      <c r="AE251" s="1">
        <v>0</v>
      </c>
      <c r="AF251" s="1">
        <v>99.8701</v>
      </c>
      <c r="AG251" s="1">
        <v>20</v>
      </c>
      <c r="AH251" s="2">
        <v>43944.998599537</v>
      </c>
      <c r="AI251" s="1">
        <v>0</v>
      </c>
      <c r="AJ251" s="1">
        <v>0</v>
      </c>
      <c r="AK251" s="1">
        <v>100</v>
      </c>
      <c r="AL251" s="1">
        <v>20</v>
      </c>
      <c r="AM251" s="2">
        <v>43951.7535416667</v>
      </c>
      <c r="AN251" s="1">
        <v>0</v>
      </c>
      <c r="AO251" s="1">
        <v>4</v>
      </c>
      <c r="AP251" s="1">
        <v>80</v>
      </c>
      <c r="AQ251" s="1">
        <v>16</v>
      </c>
      <c r="AR251" s="2">
        <v>43965.518912037</v>
      </c>
      <c r="AS251" s="1">
        <v>0</v>
      </c>
      <c r="AT251" s="1">
        <v>1</v>
      </c>
      <c r="AU251" s="1">
        <v>100</v>
      </c>
      <c r="AV251" s="1">
        <v>20</v>
      </c>
      <c r="AW251" s="2">
        <v>43979.508599537</v>
      </c>
      <c r="AX251" s="1">
        <v>0</v>
      </c>
      <c r="AY251" s="1">
        <v>0</v>
      </c>
      <c r="AZ251" s="1">
        <v>100</v>
      </c>
      <c r="BA251" s="1">
        <v>15</v>
      </c>
      <c r="BB251" s="2">
        <v>43987.7846180556</v>
      </c>
      <c r="BC251" s="1">
        <v>0</v>
      </c>
      <c r="BD251" s="1">
        <v>0</v>
      </c>
      <c r="BE251" s="1">
        <v>100</v>
      </c>
      <c r="BF251" s="1">
        <v>15</v>
      </c>
      <c r="BG251" s="2">
        <v>43993.5009490741</v>
      </c>
      <c r="BH251" s="1">
        <v>0</v>
      </c>
      <c r="BI251" s="1">
        <v>0</v>
      </c>
      <c r="BJ251" s="1">
        <v>100</v>
      </c>
      <c r="BK251" s="1">
        <v>15</v>
      </c>
      <c r="BL251" s="1">
        <v>10</v>
      </c>
      <c r="BM251" s="1">
        <v>1145.5271</v>
      </c>
      <c r="BN251" s="1">
        <v>0</v>
      </c>
    </row>
    <row r="252" spans="1:66">
      <c r="A252" s="1">
        <v>18373589</v>
      </c>
      <c r="B252" s="1" t="s">
        <v>253</v>
      </c>
      <c r="C252" s="1" t="s">
        <v>398</v>
      </c>
      <c r="D252" s="2">
        <v>43890.8088541667</v>
      </c>
      <c r="E252" s="1">
        <v>9</v>
      </c>
      <c r="F252" s="1">
        <v>0</v>
      </c>
      <c r="G252" s="1">
        <v>100</v>
      </c>
      <c r="H252" s="1">
        <v>10</v>
      </c>
      <c r="I252" s="2">
        <v>43897.8181018519</v>
      </c>
      <c r="J252" s="1">
        <v>5</v>
      </c>
      <c r="K252" s="1">
        <v>3</v>
      </c>
      <c r="L252" s="1">
        <v>91.4168</v>
      </c>
      <c r="M252" s="1">
        <v>20</v>
      </c>
      <c r="N252" s="1"/>
      <c r="O252" s="1"/>
      <c r="P252" s="1"/>
      <c r="Q252" s="1">
        <v>20</v>
      </c>
      <c r="R252" s="1">
        <v>4</v>
      </c>
      <c r="S252" s="2">
        <v>43918.5122453704</v>
      </c>
      <c r="T252" s="1">
        <v>0</v>
      </c>
      <c r="U252" s="1">
        <v>0</v>
      </c>
      <c r="V252" s="1">
        <v>93.3882</v>
      </c>
      <c r="W252" s="1">
        <v>10</v>
      </c>
      <c r="X252" s="2">
        <v>43925.6762615741</v>
      </c>
      <c r="Y252" s="1">
        <v>1</v>
      </c>
      <c r="Z252" s="1">
        <v>0</v>
      </c>
      <c r="AA252" s="1">
        <v>98.0072</v>
      </c>
      <c r="AB252" s="1">
        <v>20</v>
      </c>
      <c r="AC252" s="2">
        <v>43932.6878125</v>
      </c>
      <c r="AD252" s="1">
        <v>0</v>
      </c>
      <c r="AE252" s="1">
        <v>0</v>
      </c>
      <c r="AF252" s="1">
        <v>92.1953</v>
      </c>
      <c r="AG252" s="1">
        <v>20</v>
      </c>
      <c r="AH252" s="2">
        <v>43946.513287037</v>
      </c>
      <c r="AI252" s="1"/>
      <c r="AJ252" s="1"/>
      <c r="AK252" s="1">
        <v>5</v>
      </c>
      <c r="AL252" s="1">
        <v>1</v>
      </c>
      <c r="AM252" s="2">
        <v>43953.5327430556</v>
      </c>
      <c r="AN252" s="1"/>
      <c r="AO252" s="1"/>
      <c r="AP252" s="1">
        <v>10</v>
      </c>
      <c r="AQ252" s="1">
        <v>2</v>
      </c>
      <c r="AR252" s="2">
        <v>43967.8078935185</v>
      </c>
      <c r="AS252" s="1">
        <v>10</v>
      </c>
      <c r="AT252" s="1">
        <v>0</v>
      </c>
      <c r="AU252" s="1">
        <v>35</v>
      </c>
      <c r="AV252" s="1">
        <v>7</v>
      </c>
      <c r="AW252" s="2">
        <v>43981.8042939815</v>
      </c>
      <c r="AX252" s="1">
        <v>0</v>
      </c>
      <c r="AY252" s="1">
        <v>0</v>
      </c>
      <c r="AZ252" s="1">
        <v>73.3333</v>
      </c>
      <c r="BA252" s="1">
        <v>11</v>
      </c>
      <c r="BB252" s="1"/>
      <c r="BC252" s="1">
        <v>0</v>
      </c>
      <c r="BD252" s="1">
        <v>0</v>
      </c>
      <c r="BE252" s="1"/>
      <c r="BF252" s="1">
        <v>0</v>
      </c>
      <c r="BG252" s="1"/>
      <c r="BH252" s="1">
        <v>0</v>
      </c>
      <c r="BI252" s="1">
        <v>0</v>
      </c>
      <c r="BJ252" s="1">
        <v>26.6667</v>
      </c>
      <c r="BK252" s="1">
        <v>4</v>
      </c>
      <c r="BL252" s="1">
        <v>5</v>
      </c>
      <c r="BM252" s="1">
        <v>598.3408</v>
      </c>
      <c r="BN252" s="1">
        <v>3</v>
      </c>
    </row>
    <row r="253" spans="1:66">
      <c r="A253" s="1">
        <v>18373597</v>
      </c>
      <c r="B253" s="1" t="s">
        <v>106</v>
      </c>
      <c r="C253" s="1" t="s">
        <v>400</v>
      </c>
      <c r="D253" s="2">
        <v>43889.7773611111</v>
      </c>
      <c r="E253" s="1">
        <v>0</v>
      </c>
      <c r="F253" s="1">
        <v>6</v>
      </c>
      <c r="G253" s="1">
        <v>100</v>
      </c>
      <c r="H253" s="1">
        <v>10</v>
      </c>
      <c r="I253" s="2">
        <v>43897.2990856481</v>
      </c>
      <c r="J253" s="1">
        <v>7</v>
      </c>
      <c r="K253" s="1">
        <v>0</v>
      </c>
      <c r="L253" s="1">
        <v>94.3522</v>
      </c>
      <c r="M253" s="1">
        <v>20</v>
      </c>
      <c r="N253" s="2">
        <v>43904.5636689815</v>
      </c>
      <c r="O253" s="1">
        <v>6</v>
      </c>
      <c r="P253" s="1">
        <v>2</v>
      </c>
      <c r="Q253" s="1">
        <v>80.2833</v>
      </c>
      <c r="R253" s="1">
        <v>17</v>
      </c>
      <c r="S253" s="2">
        <v>43918.4624074074</v>
      </c>
      <c r="T253" s="1">
        <v>0</v>
      </c>
      <c r="U253" s="1">
        <v>0</v>
      </c>
      <c r="V253" s="1">
        <v>93.4623</v>
      </c>
      <c r="W253" s="1">
        <v>10</v>
      </c>
      <c r="X253" s="2">
        <v>43925.0403125</v>
      </c>
      <c r="Y253" s="1">
        <v>3</v>
      </c>
      <c r="Z253" s="1">
        <v>2</v>
      </c>
      <c r="AA253" s="1">
        <v>99.9436</v>
      </c>
      <c r="AB253" s="1">
        <v>20</v>
      </c>
      <c r="AC253" s="2">
        <v>43932.4070601852</v>
      </c>
      <c r="AD253" s="1">
        <v>0</v>
      </c>
      <c r="AE253" s="1">
        <v>0</v>
      </c>
      <c r="AF253" s="1">
        <v>99.7028</v>
      </c>
      <c r="AG253" s="1">
        <v>20</v>
      </c>
      <c r="AH253" s="2">
        <v>43946.0285069444</v>
      </c>
      <c r="AI253" s="1"/>
      <c r="AJ253" s="1"/>
      <c r="AK253" s="1">
        <v>0</v>
      </c>
      <c r="AL253" s="1">
        <v>0</v>
      </c>
      <c r="AM253" s="2">
        <v>43952.8229398148</v>
      </c>
      <c r="AN253" s="1">
        <v>0</v>
      </c>
      <c r="AO253" s="1">
        <v>6</v>
      </c>
      <c r="AP253" s="1">
        <v>100</v>
      </c>
      <c r="AQ253" s="1">
        <v>20</v>
      </c>
      <c r="AR253" s="2">
        <v>43967.4089814815</v>
      </c>
      <c r="AS253" s="1">
        <v>0</v>
      </c>
      <c r="AT253" s="1">
        <v>0</v>
      </c>
      <c r="AU253" s="1">
        <v>100</v>
      </c>
      <c r="AV253" s="1">
        <v>20</v>
      </c>
      <c r="AW253" s="2">
        <v>43981.4010648148</v>
      </c>
      <c r="AX253" s="1">
        <v>0</v>
      </c>
      <c r="AY253" s="1">
        <v>0</v>
      </c>
      <c r="AZ253" s="1">
        <v>73.3333</v>
      </c>
      <c r="BA253" s="1">
        <v>11</v>
      </c>
      <c r="BB253" s="2">
        <v>43990.7541087963</v>
      </c>
      <c r="BC253" s="1">
        <v>0</v>
      </c>
      <c r="BD253" s="1">
        <v>0</v>
      </c>
      <c r="BE253" s="1">
        <v>100</v>
      </c>
      <c r="BF253" s="1">
        <v>15</v>
      </c>
      <c r="BG253" s="2">
        <v>43995.5511458333</v>
      </c>
      <c r="BH253" s="1">
        <v>0</v>
      </c>
      <c r="BI253" s="1">
        <v>0</v>
      </c>
      <c r="BJ253" s="1">
        <v>93.3333</v>
      </c>
      <c r="BK253" s="1">
        <v>14</v>
      </c>
      <c r="BL253" s="1">
        <v>8</v>
      </c>
      <c r="BM253" s="1">
        <v>1034.41079999999</v>
      </c>
      <c r="BN253" s="1">
        <v>0</v>
      </c>
    </row>
    <row r="254" spans="1:66">
      <c r="A254" s="1">
        <v>18373599</v>
      </c>
      <c r="B254" s="1" t="s">
        <v>17</v>
      </c>
      <c r="C254" s="1" t="s">
        <v>393</v>
      </c>
      <c r="D254" s="2">
        <v>43888.50375</v>
      </c>
      <c r="E254" s="1">
        <v>0</v>
      </c>
      <c r="F254" s="1">
        <v>7</v>
      </c>
      <c r="G254" s="1">
        <v>100</v>
      </c>
      <c r="H254" s="1">
        <v>10</v>
      </c>
      <c r="I254" s="2">
        <v>43895.5609490741</v>
      </c>
      <c r="J254" s="1">
        <v>6</v>
      </c>
      <c r="K254" s="1">
        <v>5</v>
      </c>
      <c r="L254" s="1">
        <v>94.2427</v>
      </c>
      <c r="M254" s="1">
        <v>20</v>
      </c>
      <c r="N254" s="2">
        <v>43902.5993634259</v>
      </c>
      <c r="O254" s="1">
        <v>5</v>
      </c>
      <c r="P254" s="1">
        <v>12</v>
      </c>
      <c r="Q254" s="1">
        <v>85.7966</v>
      </c>
      <c r="R254" s="1">
        <v>18</v>
      </c>
      <c r="S254" s="2">
        <v>43916.5043287037</v>
      </c>
      <c r="T254" s="1">
        <v>0</v>
      </c>
      <c r="U254" s="1">
        <v>1</v>
      </c>
      <c r="V254" s="1">
        <v>99.039</v>
      </c>
      <c r="W254" s="1">
        <v>10</v>
      </c>
      <c r="X254" s="2">
        <v>43923.7212847222</v>
      </c>
      <c r="Y254" s="1">
        <v>0</v>
      </c>
      <c r="Z254" s="1">
        <v>3</v>
      </c>
      <c r="AA254" s="1">
        <v>97.3221</v>
      </c>
      <c r="AB254" s="1">
        <v>20</v>
      </c>
      <c r="AC254" s="2">
        <v>43930.6979398148</v>
      </c>
      <c r="AD254" s="1">
        <v>1</v>
      </c>
      <c r="AE254" s="1">
        <v>1</v>
      </c>
      <c r="AF254" s="1">
        <v>98.6122</v>
      </c>
      <c r="AG254" s="1">
        <v>20</v>
      </c>
      <c r="AH254" s="2">
        <v>43944.6643518519</v>
      </c>
      <c r="AI254" s="1">
        <v>0</v>
      </c>
      <c r="AJ254" s="1">
        <v>0</v>
      </c>
      <c r="AK254" s="1">
        <v>100</v>
      </c>
      <c r="AL254" s="1">
        <v>20</v>
      </c>
      <c r="AM254" s="2">
        <v>43951.5681828704</v>
      </c>
      <c r="AN254" s="1">
        <v>0</v>
      </c>
      <c r="AO254" s="1">
        <v>2</v>
      </c>
      <c r="AP254" s="1">
        <v>100</v>
      </c>
      <c r="AQ254" s="1">
        <v>20</v>
      </c>
      <c r="AR254" s="2">
        <v>43966.4501157407</v>
      </c>
      <c r="AS254" s="1">
        <v>0</v>
      </c>
      <c r="AT254" s="1">
        <v>0</v>
      </c>
      <c r="AU254" s="1">
        <v>100</v>
      </c>
      <c r="AV254" s="1">
        <v>20</v>
      </c>
      <c r="AW254" s="2">
        <v>43979.5871527778</v>
      </c>
      <c r="AX254" s="1">
        <v>0</v>
      </c>
      <c r="AY254" s="1">
        <v>0</v>
      </c>
      <c r="AZ254" s="1">
        <v>100</v>
      </c>
      <c r="BA254" s="1">
        <v>15</v>
      </c>
      <c r="BB254" s="2">
        <v>43987.8649652778</v>
      </c>
      <c r="BC254" s="1">
        <v>0</v>
      </c>
      <c r="BD254" s="1">
        <v>0</v>
      </c>
      <c r="BE254" s="1">
        <v>100</v>
      </c>
      <c r="BF254" s="1">
        <v>15</v>
      </c>
      <c r="BG254" s="2">
        <v>43993.6153240741</v>
      </c>
      <c r="BH254" s="1">
        <v>0</v>
      </c>
      <c r="BI254" s="1">
        <v>0</v>
      </c>
      <c r="BJ254" s="1">
        <v>100</v>
      </c>
      <c r="BK254" s="1">
        <v>15</v>
      </c>
      <c r="BL254" s="1">
        <v>11</v>
      </c>
      <c r="BM254" s="1">
        <v>1175.0126</v>
      </c>
      <c r="BN254" s="1">
        <v>0</v>
      </c>
    </row>
    <row r="255" spans="1:66">
      <c r="A255" s="1">
        <v>18373604</v>
      </c>
      <c r="B255" s="1" t="s">
        <v>142</v>
      </c>
      <c r="C255" s="1" t="s">
        <v>392</v>
      </c>
      <c r="D255" s="2">
        <v>43888.5197685185</v>
      </c>
      <c r="E255" s="1">
        <v>0</v>
      </c>
      <c r="F255" s="1">
        <v>0</v>
      </c>
      <c r="G255" s="1">
        <v>99.6595</v>
      </c>
      <c r="H255" s="1">
        <v>10</v>
      </c>
      <c r="I255" s="2">
        <v>43895.5197916667</v>
      </c>
      <c r="J255" s="1">
        <v>0</v>
      </c>
      <c r="K255" s="1">
        <v>0</v>
      </c>
      <c r="L255" s="1">
        <v>84</v>
      </c>
      <c r="M255" s="1">
        <v>20</v>
      </c>
      <c r="N255" s="2">
        <v>43902.5101041667</v>
      </c>
      <c r="O255" s="1">
        <v>5</v>
      </c>
      <c r="P255" s="1">
        <v>8</v>
      </c>
      <c r="Q255" s="1">
        <v>58.489</v>
      </c>
      <c r="R255" s="1">
        <v>12</v>
      </c>
      <c r="S255" s="2">
        <v>43916.603912037</v>
      </c>
      <c r="T255" s="1">
        <v>0</v>
      </c>
      <c r="U255" s="1">
        <v>0</v>
      </c>
      <c r="V255" s="1">
        <v>48</v>
      </c>
      <c r="W255" s="1">
        <v>6</v>
      </c>
      <c r="X255" s="2">
        <v>43923.5554282407</v>
      </c>
      <c r="Y255" s="1">
        <v>0</v>
      </c>
      <c r="Z255" s="1">
        <v>0</v>
      </c>
      <c r="AA255" s="1">
        <v>86.8308</v>
      </c>
      <c r="AB255" s="1">
        <v>20</v>
      </c>
      <c r="AC255" s="2">
        <v>43930.6059143519</v>
      </c>
      <c r="AD255" s="1">
        <v>0</v>
      </c>
      <c r="AE255" s="1">
        <v>0</v>
      </c>
      <c r="AF255" s="1">
        <v>84.8604</v>
      </c>
      <c r="AG255" s="1">
        <v>20</v>
      </c>
      <c r="AH255" s="2">
        <v>43944.5438541667</v>
      </c>
      <c r="AI255" s="1">
        <v>0</v>
      </c>
      <c r="AJ255" s="1">
        <v>0</v>
      </c>
      <c r="AK255" s="1">
        <v>100</v>
      </c>
      <c r="AL255" s="1">
        <v>20</v>
      </c>
      <c r="AM255" s="2">
        <v>43951.5002546296</v>
      </c>
      <c r="AN255" s="1">
        <v>6</v>
      </c>
      <c r="AO255" s="1">
        <v>0</v>
      </c>
      <c r="AP255" s="1">
        <v>95</v>
      </c>
      <c r="AQ255" s="1">
        <v>19</v>
      </c>
      <c r="AR255" s="2">
        <v>43965.5095949074</v>
      </c>
      <c r="AS255" s="1">
        <v>1</v>
      </c>
      <c r="AT255" s="1">
        <v>0</v>
      </c>
      <c r="AU255" s="1">
        <v>80</v>
      </c>
      <c r="AV255" s="1">
        <v>16</v>
      </c>
      <c r="AW255" s="2">
        <v>43980.632662037</v>
      </c>
      <c r="AX255" s="1">
        <v>0</v>
      </c>
      <c r="AY255" s="1">
        <v>0</v>
      </c>
      <c r="AZ255" s="1">
        <v>93.3333</v>
      </c>
      <c r="BA255" s="1">
        <v>14</v>
      </c>
      <c r="BB255" s="2">
        <v>43986.7010648148</v>
      </c>
      <c r="BC255" s="1">
        <v>0</v>
      </c>
      <c r="BD255" s="1">
        <v>0</v>
      </c>
      <c r="BE255" s="1">
        <v>100</v>
      </c>
      <c r="BF255" s="1">
        <v>15</v>
      </c>
      <c r="BG255" s="1"/>
      <c r="BH255" s="1">
        <v>0</v>
      </c>
      <c r="BI255" s="1">
        <v>0</v>
      </c>
      <c r="BJ255" s="1"/>
      <c r="BK255" s="1">
        <v>0</v>
      </c>
      <c r="BL255" s="1">
        <v>6</v>
      </c>
      <c r="BM255" s="1">
        <v>930.173</v>
      </c>
      <c r="BN255" s="1">
        <v>1</v>
      </c>
    </row>
    <row r="256" spans="1:66">
      <c r="A256" s="1">
        <v>18373610</v>
      </c>
      <c r="B256" s="1" t="s">
        <v>150</v>
      </c>
      <c r="C256" s="1" t="s">
        <v>397</v>
      </c>
      <c r="D256" s="2">
        <v>43889.4573958333</v>
      </c>
      <c r="E256" s="1">
        <v>0</v>
      </c>
      <c r="F256" s="1">
        <v>0</v>
      </c>
      <c r="G256" s="1">
        <v>100</v>
      </c>
      <c r="H256" s="1">
        <v>10</v>
      </c>
      <c r="I256" s="2">
        <v>43897.8368518519</v>
      </c>
      <c r="J256" s="1">
        <v>4</v>
      </c>
      <c r="K256" s="1">
        <v>5</v>
      </c>
      <c r="L256" s="1">
        <v>50</v>
      </c>
      <c r="M256" s="1">
        <v>10</v>
      </c>
      <c r="N256" s="2">
        <v>43904.875162037</v>
      </c>
      <c r="O256" s="1">
        <v>0</v>
      </c>
      <c r="P256" s="1">
        <v>0</v>
      </c>
      <c r="Q256" s="1">
        <v>100</v>
      </c>
      <c r="R256" s="1">
        <v>20</v>
      </c>
      <c r="S256" s="2">
        <v>43918.8003587963</v>
      </c>
      <c r="T256" s="1">
        <v>1</v>
      </c>
      <c r="U256" s="1">
        <v>0</v>
      </c>
      <c r="V256" s="1">
        <v>91.2087</v>
      </c>
      <c r="W256" s="1">
        <v>10</v>
      </c>
      <c r="X256" s="2">
        <v>43925.4285763889</v>
      </c>
      <c r="Y256" s="1"/>
      <c r="Z256" s="1"/>
      <c r="AA256" s="1">
        <v>14.8641</v>
      </c>
      <c r="AB256" s="1">
        <v>3</v>
      </c>
      <c r="AC256" s="2">
        <v>43932.6741666667</v>
      </c>
      <c r="AD256" s="1">
        <v>0</v>
      </c>
      <c r="AE256" s="1">
        <v>30</v>
      </c>
      <c r="AF256" s="1">
        <v>99.6755</v>
      </c>
      <c r="AG256" s="1">
        <v>20</v>
      </c>
      <c r="AH256" s="2">
        <v>43946.074212963</v>
      </c>
      <c r="AI256" s="1">
        <v>0</v>
      </c>
      <c r="AJ256" s="1">
        <v>0</v>
      </c>
      <c r="AK256" s="1">
        <v>85</v>
      </c>
      <c r="AL256" s="1">
        <v>17</v>
      </c>
      <c r="AM256" s="2">
        <v>43953.5016782407</v>
      </c>
      <c r="AN256" s="1">
        <v>2</v>
      </c>
      <c r="AO256" s="1">
        <v>0</v>
      </c>
      <c r="AP256" s="1">
        <v>80</v>
      </c>
      <c r="AQ256" s="1">
        <v>16</v>
      </c>
      <c r="AR256" s="2">
        <v>43967.9112268519</v>
      </c>
      <c r="AS256" s="1">
        <v>10</v>
      </c>
      <c r="AT256" s="1">
        <v>0</v>
      </c>
      <c r="AU256" s="1">
        <v>75</v>
      </c>
      <c r="AV256" s="1">
        <v>15</v>
      </c>
      <c r="AW256" s="1"/>
      <c r="AX256" s="1">
        <v>0</v>
      </c>
      <c r="AY256" s="1">
        <v>0</v>
      </c>
      <c r="AZ256" s="1">
        <v>93.3333</v>
      </c>
      <c r="BA256" s="1">
        <v>14</v>
      </c>
      <c r="BB256" s="2">
        <v>43990.6439467593</v>
      </c>
      <c r="BC256" s="1">
        <v>0</v>
      </c>
      <c r="BD256" s="1">
        <v>0</v>
      </c>
      <c r="BE256" s="1">
        <v>100</v>
      </c>
      <c r="BF256" s="1">
        <v>15</v>
      </c>
      <c r="BG256" s="2">
        <v>43993.9478356481</v>
      </c>
      <c r="BH256" s="1">
        <v>0</v>
      </c>
      <c r="BI256" s="1">
        <v>0</v>
      </c>
      <c r="BJ256" s="1">
        <v>93.3333</v>
      </c>
      <c r="BK256" s="1">
        <v>14</v>
      </c>
      <c r="BL256" s="1">
        <v>5</v>
      </c>
      <c r="BM256" s="1">
        <v>889.0816</v>
      </c>
      <c r="BN256" s="1">
        <v>1</v>
      </c>
    </row>
    <row r="257" spans="1:66">
      <c r="A257" s="1">
        <v>18373614</v>
      </c>
      <c r="B257" s="1" t="s">
        <v>275</v>
      </c>
      <c r="C257" s="1" t="s">
        <v>398</v>
      </c>
      <c r="D257" s="2">
        <v>43888.6580671296</v>
      </c>
      <c r="E257" s="1">
        <v>0</v>
      </c>
      <c r="F257" s="1">
        <v>1</v>
      </c>
      <c r="G257" s="1">
        <v>99.5347</v>
      </c>
      <c r="H257" s="1">
        <v>10</v>
      </c>
      <c r="I257" s="2">
        <v>43897.5325115741</v>
      </c>
      <c r="J257" s="1">
        <v>1</v>
      </c>
      <c r="K257" s="1">
        <v>0</v>
      </c>
      <c r="L257" s="1">
        <v>79.1601</v>
      </c>
      <c r="M257" s="1">
        <v>19</v>
      </c>
      <c r="N257" s="2">
        <v>43904.7704398148</v>
      </c>
      <c r="O257" s="1">
        <v>32</v>
      </c>
      <c r="P257" s="1">
        <v>4</v>
      </c>
      <c r="Q257" s="1">
        <v>49.5382</v>
      </c>
      <c r="R257" s="1">
        <v>10</v>
      </c>
      <c r="S257" s="1"/>
      <c r="T257" s="1"/>
      <c r="U257" s="1"/>
      <c r="V257" s="1">
        <v>0</v>
      </c>
      <c r="W257" s="1">
        <v>0</v>
      </c>
      <c r="X257" s="1"/>
      <c r="Y257" s="1"/>
      <c r="Z257" s="1"/>
      <c r="AA257" s="1">
        <v>59.7585</v>
      </c>
      <c r="AB257" s="1">
        <v>14</v>
      </c>
      <c r="AC257" s="1"/>
      <c r="AD257" s="1"/>
      <c r="AE257" s="1"/>
      <c r="AF257" s="1">
        <v>0</v>
      </c>
      <c r="AG257" s="1">
        <v>0</v>
      </c>
      <c r="AH257" s="2">
        <v>43945.9711458333</v>
      </c>
      <c r="AI257" s="1">
        <v>0</v>
      </c>
      <c r="AJ257" s="1">
        <v>0</v>
      </c>
      <c r="AK257" s="1">
        <v>100</v>
      </c>
      <c r="AL257" s="1">
        <v>20</v>
      </c>
      <c r="AM257" s="2">
        <v>43951.8093865741</v>
      </c>
      <c r="AN257" s="1"/>
      <c r="AO257" s="1"/>
      <c r="AP257" s="1">
        <v>20</v>
      </c>
      <c r="AQ257" s="1">
        <v>4</v>
      </c>
      <c r="AR257" s="2">
        <v>43967.8611921296</v>
      </c>
      <c r="AS257" s="1"/>
      <c r="AT257" s="1"/>
      <c r="AU257" s="1">
        <v>0</v>
      </c>
      <c r="AV257" s="1">
        <v>0</v>
      </c>
      <c r="AW257" s="1"/>
      <c r="AX257" s="1">
        <v>0</v>
      </c>
      <c r="AY257" s="1">
        <v>0</v>
      </c>
      <c r="AZ257" s="1">
        <v>26.6667</v>
      </c>
      <c r="BA257" s="1">
        <v>4</v>
      </c>
      <c r="BB257" s="1"/>
      <c r="BC257" s="1">
        <v>0</v>
      </c>
      <c r="BD257" s="1">
        <v>0</v>
      </c>
      <c r="BE257" s="1"/>
      <c r="BF257" s="1">
        <v>0</v>
      </c>
      <c r="BG257" s="1"/>
      <c r="BH257" s="1">
        <v>0</v>
      </c>
      <c r="BI257" s="1">
        <v>0</v>
      </c>
      <c r="BJ257" s="1"/>
      <c r="BK257" s="1">
        <v>0</v>
      </c>
      <c r="BL257" s="1">
        <v>2</v>
      </c>
      <c r="BM257" s="1">
        <v>348.233</v>
      </c>
      <c r="BN257" s="1">
        <v>6</v>
      </c>
    </row>
    <row r="258" spans="1:66">
      <c r="A258" s="1">
        <v>18373622</v>
      </c>
      <c r="B258" s="1" t="s">
        <v>201</v>
      </c>
      <c r="C258" s="1" t="s">
        <v>400</v>
      </c>
      <c r="D258" s="2">
        <v>43888.7563888889</v>
      </c>
      <c r="E258" s="1">
        <v>0</v>
      </c>
      <c r="F258" s="1">
        <v>2</v>
      </c>
      <c r="G258" s="1">
        <v>63.9681</v>
      </c>
      <c r="H258" s="1">
        <v>7</v>
      </c>
      <c r="I258" s="2">
        <v>43895.8549652778</v>
      </c>
      <c r="J258" s="1">
        <v>3</v>
      </c>
      <c r="K258" s="1">
        <v>1</v>
      </c>
      <c r="L258" s="1">
        <v>93.9634</v>
      </c>
      <c r="M258" s="1">
        <v>20</v>
      </c>
      <c r="N258" s="2">
        <v>43903.0384259259</v>
      </c>
      <c r="O258" s="1">
        <v>22</v>
      </c>
      <c r="P258" s="1">
        <v>13</v>
      </c>
      <c r="Q258" s="1">
        <v>82.7863</v>
      </c>
      <c r="R258" s="1">
        <v>17</v>
      </c>
      <c r="S258" s="2">
        <v>43917.8232291667</v>
      </c>
      <c r="T258" s="1">
        <v>0</v>
      </c>
      <c r="U258" s="1">
        <v>2</v>
      </c>
      <c r="V258" s="1">
        <v>89.8223</v>
      </c>
      <c r="W258" s="1">
        <v>10</v>
      </c>
      <c r="X258" s="2">
        <v>43923.7048032407</v>
      </c>
      <c r="Y258" s="1">
        <v>0</v>
      </c>
      <c r="Z258" s="1">
        <v>0</v>
      </c>
      <c r="AA258" s="1">
        <v>98.2704</v>
      </c>
      <c r="AB258" s="1">
        <v>20</v>
      </c>
      <c r="AC258" s="2">
        <v>43930.8798958333</v>
      </c>
      <c r="AD258" s="1">
        <v>0</v>
      </c>
      <c r="AE258" s="1">
        <v>2</v>
      </c>
      <c r="AF258" s="1">
        <v>99.7512</v>
      </c>
      <c r="AG258" s="1">
        <v>20</v>
      </c>
      <c r="AH258" s="2">
        <v>43944.5877662037</v>
      </c>
      <c r="AI258" s="1">
        <v>0</v>
      </c>
      <c r="AJ258" s="1">
        <v>0</v>
      </c>
      <c r="AK258" s="1">
        <v>100</v>
      </c>
      <c r="AL258" s="1">
        <v>20</v>
      </c>
      <c r="AM258" s="2">
        <v>43952.6752893518</v>
      </c>
      <c r="AN258" s="1"/>
      <c r="AO258" s="1"/>
      <c r="AP258" s="1">
        <v>0</v>
      </c>
      <c r="AQ258" s="1">
        <v>0</v>
      </c>
      <c r="AR258" s="2">
        <v>43967.7216550926</v>
      </c>
      <c r="AS258" s="1">
        <v>0</v>
      </c>
      <c r="AT258" s="1">
        <v>0</v>
      </c>
      <c r="AU258" s="1">
        <v>65</v>
      </c>
      <c r="AV258" s="1">
        <v>13</v>
      </c>
      <c r="AW258" s="2">
        <v>43979.9033912037</v>
      </c>
      <c r="AX258" s="1">
        <v>0</v>
      </c>
      <c r="AY258" s="1">
        <v>0</v>
      </c>
      <c r="AZ258" s="1">
        <v>93.3333</v>
      </c>
      <c r="BA258" s="1">
        <v>14</v>
      </c>
      <c r="BB258" s="2">
        <v>43988.7859606482</v>
      </c>
      <c r="BC258" s="1">
        <v>0</v>
      </c>
      <c r="BD258" s="1">
        <v>0</v>
      </c>
      <c r="BE258" s="1">
        <v>93.3333</v>
      </c>
      <c r="BF258" s="1">
        <v>14</v>
      </c>
      <c r="BG258" s="2">
        <v>43995.5672800926</v>
      </c>
      <c r="BH258" s="1">
        <v>0</v>
      </c>
      <c r="BI258" s="1">
        <v>0</v>
      </c>
      <c r="BJ258" s="1">
        <v>93.3333</v>
      </c>
      <c r="BK258" s="1">
        <v>14</v>
      </c>
      <c r="BL258" s="1">
        <v>5</v>
      </c>
      <c r="BM258" s="1">
        <v>973.5616</v>
      </c>
      <c r="BN258" s="1">
        <v>0</v>
      </c>
    </row>
    <row r="259" spans="1:66">
      <c r="A259" s="1">
        <v>18373625</v>
      </c>
      <c r="B259" s="1" t="s">
        <v>59</v>
      </c>
      <c r="C259" s="1" t="s">
        <v>393</v>
      </c>
      <c r="D259" s="2">
        <v>43888.5194675926</v>
      </c>
      <c r="E259" s="1">
        <v>0</v>
      </c>
      <c r="F259" s="1">
        <v>1</v>
      </c>
      <c r="G259" s="1">
        <v>100</v>
      </c>
      <c r="H259" s="1">
        <v>10</v>
      </c>
      <c r="I259" s="2">
        <v>43896.9782523148</v>
      </c>
      <c r="J259" s="1">
        <v>0</v>
      </c>
      <c r="K259" s="1">
        <v>2</v>
      </c>
      <c r="L259" s="1">
        <v>94.2723</v>
      </c>
      <c r="M259" s="1">
        <v>20</v>
      </c>
      <c r="N259" s="2">
        <v>43903.9704398148</v>
      </c>
      <c r="O259" s="1">
        <v>1</v>
      </c>
      <c r="P259" s="1">
        <v>7</v>
      </c>
      <c r="Q259" s="1">
        <v>89.0401</v>
      </c>
      <c r="R259" s="1">
        <v>20</v>
      </c>
      <c r="S259" s="2">
        <v>43917.5670486111</v>
      </c>
      <c r="T259" s="1">
        <v>15</v>
      </c>
      <c r="U259" s="1">
        <v>2</v>
      </c>
      <c r="V259" s="1">
        <v>96.9647</v>
      </c>
      <c r="W259" s="1">
        <v>10</v>
      </c>
      <c r="X259" s="2">
        <v>43924.8472106481</v>
      </c>
      <c r="Y259" s="1">
        <v>0</v>
      </c>
      <c r="Z259" s="1">
        <v>2</v>
      </c>
      <c r="AA259" s="1">
        <v>43.8689</v>
      </c>
      <c r="AB259" s="1">
        <v>9</v>
      </c>
      <c r="AC259" s="2">
        <v>43931.8562152778</v>
      </c>
      <c r="AD259" s="1">
        <v>2</v>
      </c>
      <c r="AE259" s="1">
        <v>2</v>
      </c>
      <c r="AF259" s="1">
        <v>98.8211</v>
      </c>
      <c r="AG259" s="1">
        <v>20</v>
      </c>
      <c r="AH259" s="2">
        <v>43945.840787037</v>
      </c>
      <c r="AI259" s="1">
        <v>0</v>
      </c>
      <c r="AJ259" s="1">
        <v>0</v>
      </c>
      <c r="AK259" s="1">
        <v>100</v>
      </c>
      <c r="AL259" s="1">
        <v>20</v>
      </c>
      <c r="AM259" s="2">
        <v>43952.3972916667</v>
      </c>
      <c r="AN259" s="1">
        <v>0</v>
      </c>
      <c r="AO259" s="1">
        <v>5</v>
      </c>
      <c r="AP259" s="1">
        <v>100</v>
      </c>
      <c r="AQ259" s="1">
        <v>20</v>
      </c>
      <c r="AR259" s="2">
        <v>43967.0115509259</v>
      </c>
      <c r="AS259" s="1">
        <v>0</v>
      </c>
      <c r="AT259" s="1">
        <v>0</v>
      </c>
      <c r="AU259" s="1">
        <v>100</v>
      </c>
      <c r="AV259" s="1">
        <v>20</v>
      </c>
      <c r="AW259" s="2">
        <v>43980.9033796296</v>
      </c>
      <c r="AX259" s="1">
        <v>0</v>
      </c>
      <c r="AY259" s="1">
        <v>0</v>
      </c>
      <c r="AZ259" s="1">
        <v>100</v>
      </c>
      <c r="BA259" s="1">
        <v>15</v>
      </c>
      <c r="BB259" s="2">
        <v>43989.8163194444</v>
      </c>
      <c r="BC259" s="1">
        <v>0</v>
      </c>
      <c r="BD259" s="1">
        <v>0</v>
      </c>
      <c r="BE259" s="1">
        <v>100</v>
      </c>
      <c r="BF259" s="1">
        <v>15</v>
      </c>
      <c r="BG259" s="2">
        <v>43993.9687268519</v>
      </c>
      <c r="BH259" s="1">
        <v>0</v>
      </c>
      <c r="BI259" s="1">
        <v>0</v>
      </c>
      <c r="BJ259" s="1">
        <v>100</v>
      </c>
      <c r="BK259" s="1">
        <v>15</v>
      </c>
      <c r="BL259" s="1">
        <v>11</v>
      </c>
      <c r="BM259" s="1">
        <v>1122.9671</v>
      </c>
      <c r="BN259" s="1">
        <v>0</v>
      </c>
    </row>
    <row r="260" spans="1:66">
      <c r="A260" s="1">
        <v>18373629</v>
      </c>
      <c r="B260" s="1" t="s">
        <v>67</v>
      </c>
      <c r="C260" s="1" t="s">
        <v>392</v>
      </c>
      <c r="D260" s="2">
        <v>43888.5451851852</v>
      </c>
      <c r="E260" s="1">
        <v>0</v>
      </c>
      <c r="F260" s="1">
        <v>5</v>
      </c>
      <c r="G260" s="1">
        <v>100</v>
      </c>
      <c r="H260" s="1">
        <v>10</v>
      </c>
      <c r="I260" s="2">
        <v>43895.504837963</v>
      </c>
      <c r="J260" s="1">
        <v>0</v>
      </c>
      <c r="K260" s="1">
        <v>0</v>
      </c>
      <c r="L260" s="1">
        <v>94.3522</v>
      </c>
      <c r="M260" s="1">
        <v>20</v>
      </c>
      <c r="N260" s="2">
        <v>43902.5215393519</v>
      </c>
      <c r="O260" s="1">
        <v>0</v>
      </c>
      <c r="P260" s="1">
        <v>11</v>
      </c>
      <c r="Q260" s="1">
        <v>99.5742</v>
      </c>
      <c r="R260" s="1">
        <v>20</v>
      </c>
      <c r="S260" s="2">
        <v>43916.5472569444</v>
      </c>
      <c r="T260" s="1">
        <v>0</v>
      </c>
      <c r="U260" s="1">
        <v>0</v>
      </c>
      <c r="V260" s="1">
        <v>91.9344</v>
      </c>
      <c r="W260" s="1">
        <v>10</v>
      </c>
      <c r="X260" s="2">
        <v>43923.5073842593</v>
      </c>
      <c r="Y260" s="1">
        <v>0</v>
      </c>
      <c r="Z260" s="1">
        <v>0</v>
      </c>
      <c r="AA260" s="1">
        <v>96.8969</v>
      </c>
      <c r="AB260" s="1">
        <v>20</v>
      </c>
      <c r="AC260" s="2">
        <v>43930.5710185185</v>
      </c>
      <c r="AD260" s="1">
        <v>1</v>
      </c>
      <c r="AE260" s="1">
        <v>1</v>
      </c>
      <c r="AF260" s="1">
        <v>97.292</v>
      </c>
      <c r="AG260" s="1">
        <v>20</v>
      </c>
      <c r="AH260" s="2">
        <v>43944.596099537</v>
      </c>
      <c r="AI260" s="1">
        <v>0</v>
      </c>
      <c r="AJ260" s="1">
        <v>0</v>
      </c>
      <c r="AK260" s="1">
        <v>100</v>
      </c>
      <c r="AL260" s="1">
        <v>20</v>
      </c>
      <c r="AM260" s="2">
        <v>43951.5019328704</v>
      </c>
      <c r="AN260" s="1">
        <v>4</v>
      </c>
      <c r="AO260" s="1">
        <v>0</v>
      </c>
      <c r="AP260" s="1">
        <v>95</v>
      </c>
      <c r="AQ260" s="1">
        <v>19</v>
      </c>
      <c r="AR260" s="2">
        <v>43965.5109837963</v>
      </c>
      <c r="AS260" s="1">
        <v>0</v>
      </c>
      <c r="AT260" s="1">
        <v>0</v>
      </c>
      <c r="AU260" s="1">
        <v>100</v>
      </c>
      <c r="AV260" s="1">
        <v>20</v>
      </c>
      <c r="AW260" s="2">
        <v>43979.6194907407</v>
      </c>
      <c r="AX260" s="1">
        <v>0</v>
      </c>
      <c r="AY260" s="1">
        <v>0</v>
      </c>
      <c r="AZ260" s="1">
        <v>86.6667</v>
      </c>
      <c r="BA260" s="1">
        <v>13</v>
      </c>
      <c r="BB260" s="2">
        <v>43986.9222916667</v>
      </c>
      <c r="BC260" s="1">
        <v>0</v>
      </c>
      <c r="BD260" s="1">
        <v>0</v>
      </c>
      <c r="BE260" s="1">
        <v>100</v>
      </c>
      <c r="BF260" s="1">
        <v>15</v>
      </c>
      <c r="BG260" s="2">
        <v>43993.5027546296</v>
      </c>
      <c r="BH260" s="1">
        <v>0</v>
      </c>
      <c r="BI260" s="1">
        <v>0</v>
      </c>
      <c r="BJ260" s="1">
        <v>86.6667</v>
      </c>
      <c r="BK260" s="1">
        <v>13</v>
      </c>
      <c r="BL260" s="1">
        <v>9</v>
      </c>
      <c r="BM260" s="1">
        <v>1148.3831</v>
      </c>
      <c r="BN260" s="1">
        <v>0</v>
      </c>
    </row>
    <row r="261" spans="1:66">
      <c r="A261" s="1">
        <v>18373631</v>
      </c>
      <c r="B261" s="1" t="s">
        <v>105</v>
      </c>
      <c r="C261" s="1" t="s">
        <v>397</v>
      </c>
      <c r="D261" s="2">
        <v>43888.5032407407</v>
      </c>
      <c r="E261" s="1">
        <v>19</v>
      </c>
      <c r="F261" s="1">
        <v>6</v>
      </c>
      <c r="G261" s="1">
        <v>99.8358</v>
      </c>
      <c r="H261" s="1">
        <v>10</v>
      </c>
      <c r="I261" s="2">
        <v>43895.6933101852</v>
      </c>
      <c r="J261" s="1">
        <v>0</v>
      </c>
      <c r="K261" s="1">
        <v>1</v>
      </c>
      <c r="L261" s="1">
        <v>96.3819</v>
      </c>
      <c r="M261" s="1">
        <v>20</v>
      </c>
      <c r="N261" s="2">
        <v>43904.4691435185</v>
      </c>
      <c r="O261" s="1">
        <v>5</v>
      </c>
      <c r="P261" s="1">
        <v>5</v>
      </c>
      <c r="Q261" s="1">
        <v>91.5239</v>
      </c>
      <c r="R261" s="1">
        <v>19</v>
      </c>
      <c r="S261" s="2">
        <v>43916.8879282407</v>
      </c>
      <c r="T261" s="1">
        <v>0</v>
      </c>
      <c r="U261" s="1">
        <v>0</v>
      </c>
      <c r="V261" s="1">
        <v>96.6423</v>
      </c>
      <c r="W261" s="1">
        <v>10</v>
      </c>
      <c r="X261" s="2">
        <v>43924.4504166667</v>
      </c>
      <c r="Y261" s="1">
        <v>5</v>
      </c>
      <c r="Z261" s="1">
        <v>0</v>
      </c>
      <c r="AA261" s="1">
        <v>59.4464</v>
      </c>
      <c r="AB261" s="1">
        <v>12</v>
      </c>
      <c r="AC261" s="2">
        <v>43931.8694907407</v>
      </c>
      <c r="AD261" s="1">
        <v>0</v>
      </c>
      <c r="AE261" s="1">
        <v>0</v>
      </c>
      <c r="AF261" s="1">
        <v>99.3583</v>
      </c>
      <c r="AG261" s="1">
        <v>20</v>
      </c>
      <c r="AH261" s="2">
        <v>43945.6526851852</v>
      </c>
      <c r="AI261" s="1">
        <v>0</v>
      </c>
      <c r="AJ261" s="1">
        <v>0</v>
      </c>
      <c r="AK261" s="1">
        <v>100</v>
      </c>
      <c r="AL261" s="1">
        <v>20</v>
      </c>
      <c r="AM261" s="2">
        <v>43951.5270023148</v>
      </c>
      <c r="AN261" s="1">
        <v>0</v>
      </c>
      <c r="AO261" s="1">
        <v>0</v>
      </c>
      <c r="AP261" s="1">
        <v>100</v>
      </c>
      <c r="AQ261" s="1">
        <v>20</v>
      </c>
      <c r="AR261" s="2">
        <v>43965.6689930556</v>
      </c>
      <c r="AS261" s="1"/>
      <c r="AT261" s="1"/>
      <c r="AU261" s="1">
        <v>10</v>
      </c>
      <c r="AV261" s="1">
        <v>2</v>
      </c>
      <c r="AW261" s="2">
        <v>43980.790462963</v>
      </c>
      <c r="AX261" s="1">
        <v>0</v>
      </c>
      <c r="AY261" s="1">
        <v>0</v>
      </c>
      <c r="AZ261" s="1">
        <v>100</v>
      </c>
      <c r="BA261" s="1">
        <v>15</v>
      </c>
      <c r="BB261" s="2">
        <v>43987.9605555556</v>
      </c>
      <c r="BC261" s="1">
        <v>0</v>
      </c>
      <c r="BD261" s="1">
        <v>0</v>
      </c>
      <c r="BE261" s="1">
        <v>100</v>
      </c>
      <c r="BF261" s="1">
        <v>15</v>
      </c>
      <c r="BG261" s="2">
        <v>43993.5027430556</v>
      </c>
      <c r="BH261" s="1">
        <v>0</v>
      </c>
      <c r="BI261" s="1">
        <v>0</v>
      </c>
      <c r="BJ261" s="1">
        <v>100</v>
      </c>
      <c r="BK261" s="1">
        <v>15</v>
      </c>
      <c r="BL261" s="1">
        <v>9</v>
      </c>
      <c r="BM261" s="1">
        <v>1053.1886</v>
      </c>
      <c r="BN261" s="1">
        <v>0</v>
      </c>
    </row>
    <row r="262" spans="1:66">
      <c r="A262" s="1">
        <v>18373636</v>
      </c>
      <c r="B262" s="1" t="s">
        <v>53</v>
      </c>
      <c r="C262" s="1" t="s">
        <v>397</v>
      </c>
      <c r="D262" s="2">
        <v>43888.5681134259</v>
      </c>
      <c r="E262" s="1">
        <v>0</v>
      </c>
      <c r="F262" s="1">
        <v>9</v>
      </c>
      <c r="G262" s="1">
        <v>100</v>
      </c>
      <c r="H262" s="1">
        <v>10</v>
      </c>
      <c r="I262" s="2">
        <v>43896.4007060185</v>
      </c>
      <c r="J262" s="1">
        <v>1</v>
      </c>
      <c r="K262" s="1">
        <v>5</v>
      </c>
      <c r="L262" s="1">
        <v>94.587</v>
      </c>
      <c r="M262" s="1">
        <v>19</v>
      </c>
      <c r="N262" s="2">
        <v>43902.8953587963</v>
      </c>
      <c r="O262" s="1">
        <v>3</v>
      </c>
      <c r="P262" s="1">
        <v>3</v>
      </c>
      <c r="Q262" s="1">
        <v>100</v>
      </c>
      <c r="R262" s="1">
        <v>20</v>
      </c>
      <c r="S262" s="2">
        <v>43917.8699884259</v>
      </c>
      <c r="T262" s="1">
        <v>3</v>
      </c>
      <c r="U262" s="1">
        <v>0</v>
      </c>
      <c r="V262" s="1">
        <v>94.0487</v>
      </c>
      <c r="W262" s="1">
        <v>10</v>
      </c>
      <c r="X262" s="2">
        <v>43923.9434606481</v>
      </c>
      <c r="Y262" s="1">
        <v>0</v>
      </c>
      <c r="Z262" s="1">
        <v>1</v>
      </c>
      <c r="AA262" s="1">
        <v>99.2485</v>
      </c>
      <c r="AB262" s="1">
        <v>20</v>
      </c>
      <c r="AC262" s="2">
        <v>43931.9458680556</v>
      </c>
      <c r="AD262" s="1">
        <v>2</v>
      </c>
      <c r="AE262" s="1">
        <v>1</v>
      </c>
      <c r="AF262" s="1">
        <v>99.9989</v>
      </c>
      <c r="AG262" s="1">
        <v>20</v>
      </c>
      <c r="AH262" s="2">
        <v>43944.661400463</v>
      </c>
      <c r="AI262" s="1">
        <v>0</v>
      </c>
      <c r="AJ262" s="1">
        <v>0</v>
      </c>
      <c r="AK262" s="1">
        <v>100</v>
      </c>
      <c r="AL262" s="1">
        <v>20</v>
      </c>
      <c r="AM262" s="2">
        <v>43951.8758333333</v>
      </c>
      <c r="AN262" s="1">
        <v>1</v>
      </c>
      <c r="AO262" s="1">
        <v>0</v>
      </c>
      <c r="AP262" s="1">
        <v>20</v>
      </c>
      <c r="AQ262" s="1">
        <v>4</v>
      </c>
      <c r="AR262" s="2">
        <v>43966.9380439815</v>
      </c>
      <c r="AS262" s="1">
        <v>0</v>
      </c>
      <c r="AT262" s="1">
        <v>1</v>
      </c>
      <c r="AU262" s="1">
        <v>100</v>
      </c>
      <c r="AV262" s="1">
        <v>20</v>
      </c>
      <c r="AW262" s="2">
        <v>43979.6721759259</v>
      </c>
      <c r="AX262" s="1">
        <v>0</v>
      </c>
      <c r="AY262" s="1">
        <v>0</v>
      </c>
      <c r="AZ262" s="1">
        <v>93.3333</v>
      </c>
      <c r="BA262" s="1">
        <v>14</v>
      </c>
      <c r="BB262" s="2">
        <v>43986.8495601852</v>
      </c>
      <c r="BC262" s="1">
        <v>0</v>
      </c>
      <c r="BD262" s="1">
        <v>0</v>
      </c>
      <c r="BE262" s="1">
        <v>100</v>
      </c>
      <c r="BF262" s="1">
        <v>15</v>
      </c>
      <c r="BG262" s="2">
        <v>43993.5778125</v>
      </c>
      <c r="BH262" s="1">
        <v>0</v>
      </c>
      <c r="BI262" s="1">
        <v>0</v>
      </c>
      <c r="BJ262" s="1">
        <v>100</v>
      </c>
      <c r="BK262" s="1">
        <v>15</v>
      </c>
      <c r="BL262" s="1">
        <v>9</v>
      </c>
      <c r="BM262" s="1">
        <v>1101.2164</v>
      </c>
      <c r="BN262" s="1">
        <v>0</v>
      </c>
    </row>
    <row r="263" spans="1:66">
      <c r="A263" s="1">
        <v>18373647</v>
      </c>
      <c r="B263" s="1" t="s">
        <v>259</v>
      </c>
      <c r="C263" s="1" t="s">
        <v>398</v>
      </c>
      <c r="D263" s="2">
        <v>43888.7357638889</v>
      </c>
      <c r="E263" s="1"/>
      <c r="F263" s="1"/>
      <c r="G263" s="1">
        <v>29.7766</v>
      </c>
      <c r="H263" s="1">
        <v>3</v>
      </c>
      <c r="I263" s="2">
        <v>43897.0772916667</v>
      </c>
      <c r="J263" s="1">
        <v>0</v>
      </c>
      <c r="K263" s="1">
        <v>4</v>
      </c>
      <c r="L263" s="1">
        <v>80.6523</v>
      </c>
      <c r="M263" s="1">
        <v>17</v>
      </c>
      <c r="N263" s="2">
        <v>43904.8003587963</v>
      </c>
      <c r="O263" s="1">
        <v>18</v>
      </c>
      <c r="P263" s="1">
        <v>8</v>
      </c>
      <c r="Q263" s="1">
        <v>89.9611</v>
      </c>
      <c r="R263" s="1">
        <v>18</v>
      </c>
      <c r="S263" s="2">
        <v>43918.8600347222</v>
      </c>
      <c r="T263" s="1">
        <v>0</v>
      </c>
      <c r="U263" s="1">
        <v>0</v>
      </c>
      <c r="V263" s="1">
        <v>81.0375</v>
      </c>
      <c r="W263" s="1">
        <v>10</v>
      </c>
      <c r="X263" s="1"/>
      <c r="Y263" s="1"/>
      <c r="Z263" s="1"/>
      <c r="AA263" s="1"/>
      <c r="AB263" s="1">
        <v>0</v>
      </c>
      <c r="AC263" s="1"/>
      <c r="AD263" s="1"/>
      <c r="AE263" s="1"/>
      <c r="AF263" s="1">
        <v>0</v>
      </c>
      <c r="AG263" s="1">
        <v>0</v>
      </c>
      <c r="AH263" s="2">
        <v>43944.5901273148</v>
      </c>
      <c r="AI263" s="1"/>
      <c r="AJ263" s="1"/>
      <c r="AK263" s="1">
        <v>0</v>
      </c>
      <c r="AL263" s="1">
        <v>0</v>
      </c>
      <c r="AM263" s="2">
        <v>43951.6381712963</v>
      </c>
      <c r="AN263" s="1"/>
      <c r="AO263" s="1"/>
      <c r="AP263" s="1">
        <v>0</v>
      </c>
      <c r="AQ263" s="1">
        <v>0</v>
      </c>
      <c r="AR263" s="2">
        <v>43967.2051851852</v>
      </c>
      <c r="AS263" s="1">
        <v>1</v>
      </c>
      <c r="AT263" s="1">
        <v>9</v>
      </c>
      <c r="AU263" s="1">
        <v>55</v>
      </c>
      <c r="AV263" s="1">
        <v>11</v>
      </c>
      <c r="AW263" s="2">
        <v>43981.7874074074</v>
      </c>
      <c r="AX263" s="1">
        <v>0</v>
      </c>
      <c r="AY263" s="1">
        <v>0</v>
      </c>
      <c r="AZ263" s="1">
        <v>26.6667</v>
      </c>
      <c r="BA263" s="1">
        <v>4</v>
      </c>
      <c r="BB263" s="2">
        <v>43990.5510532407</v>
      </c>
      <c r="BC263" s="1">
        <v>0</v>
      </c>
      <c r="BD263" s="1">
        <v>0</v>
      </c>
      <c r="BE263" s="1">
        <v>100</v>
      </c>
      <c r="BF263" s="1">
        <v>15</v>
      </c>
      <c r="BG263" s="2">
        <v>43994.7515625</v>
      </c>
      <c r="BH263" s="1">
        <v>0</v>
      </c>
      <c r="BI263" s="1">
        <v>0</v>
      </c>
      <c r="BJ263" s="1">
        <v>80</v>
      </c>
      <c r="BK263" s="1">
        <v>12</v>
      </c>
      <c r="BL263" s="1">
        <v>2</v>
      </c>
      <c r="BM263" s="1">
        <v>543.0942</v>
      </c>
      <c r="BN263" s="1">
        <v>2</v>
      </c>
    </row>
    <row r="264" spans="1:66">
      <c r="A264" s="1">
        <v>18373665</v>
      </c>
      <c r="B264" s="1" t="s">
        <v>158</v>
      </c>
      <c r="C264" s="1" t="s">
        <v>397</v>
      </c>
      <c r="D264" s="2">
        <v>43888.5328009259</v>
      </c>
      <c r="E264" s="1">
        <v>0</v>
      </c>
      <c r="F264" s="1">
        <v>1</v>
      </c>
      <c r="G264" s="1">
        <v>99.6513</v>
      </c>
      <c r="H264" s="1">
        <v>10</v>
      </c>
      <c r="I264" s="2">
        <v>43896.0594444444</v>
      </c>
      <c r="J264" s="1">
        <v>2</v>
      </c>
      <c r="K264" s="1">
        <v>1</v>
      </c>
      <c r="L264" s="1">
        <v>92.5541</v>
      </c>
      <c r="M264" s="1">
        <v>20</v>
      </c>
      <c r="N264" s="2">
        <v>43903.6381712963</v>
      </c>
      <c r="O264" s="1">
        <v>0</v>
      </c>
      <c r="P264" s="1">
        <v>5</v>
      </c>
      <c r="Q264" s="1">
        <v>87.467</v>
      </c>
      <c r="R264" s="1">
        <v>19</v>
      </c>
      <c r="S264" s="2">
        <v>43916.9481828704</v>
      </c>
      <c r="T264" s="1">
        <v>3</v>
      </c>
      <c r="U264" s="1">
        <v>0</v>
      </c>
      <c r="V264" s="1">
        <v>95.0642</v>
      </c>
      <c r="W264" s="1">
        <v>10</v>
      </c>
      <c r="X264" s="2">
        <v>43924.5179282407</v>
      </c>
      <c r="Y264" s="1">
        <v>0</v>
      </c>
      <c r="Z264" s="1">
        <v>0</v>
      </c>
      <c r="AA264" s="1">
        <v>98.9026</v>
      </c>
      <c r="AB264" s="1">
        <v>20</v>
      </c>
      <c r="AC264" s="2">
        <v>43931.5678819444</v>
      </c>
      <c r="AD264" s="1"/>
      <c r="AE264" s="1"/>
      <c r="AF264" s="1">
        <v>13.2047</v>
      </c>
      <c r="AG264" s="1">
        <v>3</v>
      </c>
      <c r="AH264" s="2">
        <v>43944.8480555556</v>
      </c>
      <c r="AI264" s="1"/>
      <c r="AJ264" s="1"/>
      <c r="AK264" s="1">
        <v>5</v>
      </c>
      <c r="AL264" s="1">
        <v>1</v>
      </c>
      <c r="AM264" s="2">
        <v>43951.913125</v>
      </c>
      <c r="AN264" s="1">
        <v>0</v>
      </c>
      <c r="AO264" s="1">
        <v>10</v>
      </c>
      <c r="AP264" s="1">
        <v>100</v>
      </c>
      <c r="AQ264" s="1">
        <v>20</v>
      </c>
      <c r="AR264" s="2">
        <v>43965.5036921296</v>
      </c>
      <c r="AS264" s="1">
        <v>0</v>
      </c>
      <c r="AT264" s="1">
        <v>1</v>
      </c>
      <c r="AU264" s="1">
        <v>90</v>
      </c>
      <c r="AV264" s="1">
        <v>18</v>
      </c>
      <c r="AW264" s="2">
        <v>43980.9814814815</v>
      </c>
      <c r="AX264" s="1">
        <v>0</v>
      </c>
      <c r="AY264" s="1">
        <v>0</v>
      </c>
      <c r="AZ264" s="1">
        <v>93.3333</v>
      </c>
      <c r="BA264" s="1">
        <v>14</v>
      </c>
      <c r="BB264" s="2">
        <v>43988.9817361111</v>
      </c>
      <c r="BC264" s="1">
        <v>0</v>
      </c>
      <c r="BD264" s="1">
        <v>0</v>
      </c>
      <c r="BE264" s="1">
        <v>100</v>
      </c>
      <c r="BF264" s="1">
        <v>15</v>
      </c>
      <c r="BG264" s="2">
        <v>43994.743275463</v>
      </c>
      <c r="BH264" s="1">
        <v>0</v>
      </c>
      <c r="BI264" s="1">
        <v>0</v>
      </c>
      <c r="BJ264" s="1">
        <v>100</v>
      </c>
      <c r="BK264" s="1">
        <v>15</v>
      </c>
      <c r="BL264" s="1">
        <v>7</v>
      </c>
      <c r="BM264" s="1">
        <v>975.1772</v>
      </c>
      <c r="BN264" s="1">
        <v>0</v>
      </c>
    </row>
    <row r="265" spans="1:66">
      <c r="A265" s="1">
        <v>18373667</v>
      </c>
      <c r="B265" s="1" t="s">
        <v>82</v>
      </c>
      <c r="C265" s="1" t="s">
        <v>398</v>
      </c>
      <c r="D265" s="2">
        <v>43888.549537037</v>
      </c>
      <c r="E265" s="1">
        <v>0</v>
      </c>
      <c r="F265" s="1">
        <v>2</v>
      </c>
      <c r="G265" s="1">
        <v>100</v>
      </c>
      <c r="H265" s="1">
        <v>10</v>
      </c>
      <c r="I265" s="2">
        <v>43895.5131481482</v>
      </c>
      <c r="J265" s="1">
        <v>0</v>
      </c>
      <c r="K265" s="1">
        <v>5</v>
      </c>
      <c r="L265" s="1">
        <v>95.9341</v>
      </c>
      <c r="M265" s="1">
        <v>20</v>
      </c>
      <c r="N265" s="2">
        <v>43902.8428009259</v>
      </c>
      <c r="O265" s="1">
        <v>14</v>
      </c>
      <c r="P265" s="1">
        <v>1</v>
      </c>
      <c r="Q265" s="1">
        <v>99.9998</v>
      </c>
      <c r="R265" s="1">
        <v>20</v>
      </c>
      <c r="S265" s="2">
        <v>43916.5641782407</v>
      </c>
      <c r="T265" s="1">
        <v>0</v>
      </c>
      <c r="U265" s="1">
        <v>0</v>
      </c>
      <c r="V265" s="1">
        <v>97.6373</v>
      </c>
      <c r="W265" s="1">
        <v>10</v>
      </c>
      <c r="X265" s="2">
        <v>43923.5594791667</v>
      </c>
      <c r="Y265" s="1"/>
      <c r="Z265" s="1"/>
      <c r="AA265" s="1">
        <v>0</v>
      </c>
      <c r="AB265" s="1">
        <v>0</v>
      </c>
      <c r="AC265" s="2">
        <v>43930.7738078704</v>
      </c>
      <c r="AD265" s="1">
        <v>3</v>
      </c>
      <c r="AE265" s="1">
        <v>0</v>
      </c>
      <c r="AF265" s="1">
        <v>99.5846</v>
      </c>
      <c r="AG265" s="1">
        <v>20</v>
      </c>
      <c r="AH265" s="2">
        <v>43944.5934143519</v>
      </c>
      <c r="AI265" s="1">
        <v>0</v>
      </c>
      <c r="AJ265" s="1">
        <v>0</v>
      </c>
      <c r="AK265" s="1">
        <v>100</v>
      </c>
      <c r="AL265" s="1">
        <v>20</v>
      </c>
      <c r="AM265" s="2">
        <v>43951.5057986111</v>
      </c>
      <c r="AN265" s="1">
        <v>0</v>
      </c>
      <c r="AO265" s="1">
        <v>4</v>
      </c>
      <c r="AP265" s="1">
        <v>100</v>
      </c>
      <c r="AQ265" s="1">
        <v>20</v>
      </c>
      <c r="AR265" s="2">
        <v>43965.5085416667</v>
      </c>
      <c r="AS265" s="1">
        <v>0</v>
      </c>
      <c r="AT265" s="1">
        <v>6</v>
      </c>
      <c r="AU265" s="1">
        <v>80</v>
      </c>
      <c r="AV265" s="1">
        <v>16</v>
      </c>
      <c r="AW265" s="2">
        <v>43979.8981944444</v>
      </c>
      <c r="AX265" s="1">
        <v>0</v>
      </c>
      <c r="AY265" s="1">
        <v>0</v>
      </c>
      <c r="AZ265" s="1">
        <v>100</v>
      </c>
      <c r="BA265" s="1">
        <v>15</v>
      </c>
      <c r="BB265" s="2">
        <v>43987.4357291667</v>
      </c>
      <c r="BC265" s="1">
        <v>0</v>
      </c>
      <c r="BD265" s="1">
        <v>0</v>
      </c>
      <c r="BE265" s="1">
        <v>100</v>
      </c>
      <c r="BF265" s="1">
        <v>15</v>
      </c>
      <c r="BG265" s="2">
        <v>43994.4328472222</v>
      </c>
      <c r="BH265" s="1">
        <v>0</v>
      </c>
      <c r="BI265" s="1">
        <v>0</v>
      </c>
      <c r="BJ265" s="1">
        <v>100</v>
      </c>
      <c r="BK265" s="1">
        <v>15</v>
      </c>
      <c r="BL265" s="1">
        <v>10</v>
      </c>
      <c r="BM265" s="1">
        <v>1073.1558</v>
      </c>
      <c r="BN265" s="1">
        <v>0</v>
      </c>
    </row>
    <row r="266" spans="1:66">
      <c r="A266" s="1">
        <v>18373671</v>
      </c>
      <c r="B266" s="1" t="s">
        <v>15</v>
      </c>
      <c r="C266" s="1" t="s">
        <v>393</v>
      </c>
      <c r="D266" s="2">
        <v>43888.5025462963</v>
      </c>
      <c r="E266" s="1">
        <v>5</v>
      </c>
      <c r="F266" s="1">
        <v>8</v>
      </c>
      <c r="G266" s="1">
        <v>100</v>
      </c>
      <c r="H266" s="1">
        <v>10</v>
      </c>
      <c r="I266" s="2">
        <v>43897.0320138889</v>
      </c>
      <c r="J266" s="1">
        <v>0</v>
      </c>
      <c r="K266" s="1">
        <v>4</v>
      </c>
      <c r="L266" s="1">
        <v>97.7583</v>
      </c>
      <c r="M266" s="1">
        <v>20</v>
      </c>
      <c r="N266" s="2">
        <v>43902.9205902778</v>
      </c>
      <c r="O266" s="1">
        <v>0</v>
      </c>
      <c r="P266" s="1">
        <v>4</v>
      </c>
      <c r="Q266" s="1">
        <v>100</v>
      </c>
      <c r="R266" s="1">
        <v>20</v>
      </c>
      <c r="S266" s="2">
        <v>43917.9816550926</v>
      </c>
      <c r="T266" s="1">
        <v>1</v>
      </c>
      <c r="U266" s="1">
        <v>0</v>
      </c>
      <c r="V266" s="1">
        <v>96.5801</v>
      </c>
      <c r="W266" s="1">
        <v>10</v>
      </c>
      <c r="X266" s="2">
        <v>43924.6266782407</v>
      </c>
      <c r="Y266" s="1">
        <v>1</v>
      </c>
      <c r="Z266" s="1">
        <v>0</v>
      </c>
      <c r="AA266" s="1">
        <v>98.8966</v>
      </c>
      <c r="AB266" s="1">
        <v>20</v>
      </c>
      <c r="AC266" s="2">
        <v>43931.6280787037</v>
      </c>
      <c r="AD266" s="1">
        <v>0</v>
      </c>
      <c r="AE266" s="1">
        <v>9</v>
      </c>
      <c r="AF266" s="1">
        <v>99.852</v>
      </c>
      <c r="AG266" s="1">
        <v>20</v>
      </c>
      <c r="AH266" s="2">
        <v>43944.6094097222</v>
      </c>
      <c r="AI266" s="1">
        <v>0</v>
      </c>
      <c r="AJ266" s="1">
        <v>0</v>
      </c>
      <c r="AK266" s="1">
        <v>100</v>
      </c>
      <c r="AL266" s="1">
        <v>20</v>
      </c>
      <c r="AM266" s="2">
        <v>43952.670462963</v>
      </c>
      <c r="AN266" s="1">
        <v>0</v>
      </c>
      <c r="AO266" s="1">
        <v>8</v>
      </c>
      <c r="AP266" s="1">
        <v>100</v>
      </c>
      <c r="AQ266" s="1">
        <v>20</v>
      </c>
      <c r="AR266" s="2">
        <v>43966.4835416667</v>
      </c>
      <c r="AS266" s="1">
        <v>0</v>
      </c>
      <c r="AT266" s="1">
        <v>1</v>
      </c>
      <c r="AU266" s="1">
        <v>100</v>
      </c>
      <c r="AV266" s="1">
        <v>20</v>
      </c>
      <c r="AW266" s="2">
        <v>43980.0949652778</v>
      </c>
      <c r="AX266" s="1">
        <v>0</v>
      </c>
      <c r="AY266" s="1">
        <v>0</v>
      </c>
      <c r="AZ266" s="1">
        <v>93.3333</v>
      </c>
      <c r="BA266" s="1">
        <v>14</v>
      </c>
      <c r="BB266" s="2">
        <v>43990.8569675926</v>
      </c>
      <c r="BC266" s="1">
        <v>0</v>
      </c>
      <c r="BD266" s="1">
        <v>0</v>
      </c>
      <c r="BE266" s="1">
        <v>93.3333</v>
      </c>
      <c r="BF266" s="1">
        <v>14</v>
      </c>
      <c r="BG266" s="2">
        <v>43994.0321064815</v>
      </c>
      <c r="BH266" s="1">
        <v>0</v>
      </c>
      <c r="BI266" s="1">
        <v>0</v>
      </c>
      <c r="BJ266" s="1">
        <v>100</v>
      </c>
      <c r="BK266" s="1">
        <v>15</v>
      </c>
      <c r="BL266" s="1">
        <v>10</v>
      </c>
      <c r="BM266" s="1">
        <v>1179.7536</v>
      </c>
      <c r="BN266" s="1">
        <v>0</v>
      </c>
    </row>
    <row r="267" spans="1:66">
      <c r="A267" s="1">
        <v>18373674</v>
      </c>
      <c r="B267" s="1" t="s">
        <v>263</v>
      </c>
      <c r="C267" s="1" t="s">
        <v>393</v>
      </c>
      <c r="D267" s="2">
        <v>43890.6238310185</v>
      </c>
      <c r="E267" s="1">
        <v>0</v>
      </c>
      <c r="F267" s="1">
        <v>0</v>
      </c>
      <c r="G267" s="1">
        <v>100</v>
      </c>
      <c r="H267" s="1">
        <v>10</v>
      </c>
      <c r="I267" s="2">
        <v>43895.9855902778</v>
      </c>
      <c r="J267" s="1">
        <v>11</v>
      </c>
      <c r="K267" s="1">
        <v>0</v>
      </c>
      <c r="L267" s="1">
        <v>82.4591</v>
      </c>
      <c r="M267" s="1">
        <v>18</v>
      </c>
      <c r="N267" s="2">
        <v>43904.8460185185</v>
      </c>
      <c r="O267" s="1">
        <v>7</v>
      </c>
      <c r="P267" s="1">
        <v>2</v>
      </c>
      <c r="Q267" s="1">
        <v>82.5395</v>
      </c>
      <c r="R267" s="1">
        <v>17</v>
      </c>
      <c r="S267" s="2">
        <v>43918.6728472222</v>
      </c>
      <c r="T267" s="1">
        <v>2</v>
      </c>
      <c r="U267" s="1">
        <v>0</v>
      </c>
      <c r="V267" s="1">
        <v>92.9517</v>
      </c>
      <c r="W267" s="1">
        <v>10</v>
      </c>
      <c r="X267" s="2">
        <v>43925.5702893519</v>
      </c>
      <c r="Y267" s="1">
        <v>0</v>
      </c>
      <c r="Z267" s="1">
        <v>0</v>
      </c>
      <c r="AA267" s="1">
        <v>87.6528</v>
      </c>
      <c r="AB267" s="1">
        <v>20</v>
      </c>
      <c r="AC267" s="2">
        <v>43932.7823726852</v>
      </c>
      <c r="AD267" s="1"/>
      <c r="AE267" s="1"/>
      <c r="AF267" s="1">
        <v>8.8899</v>
      </c>
      <c r="AG267" s="1">
        <v>2</v>
      </c>
      <c r="AH267" s="2">
        <v>43944.9929282407</v>
      </c>
      <c r="AI267" s="1"/>
      <c r="AJ267" s="1"/>
      <c r="AK267" s="1">
        <v>0</v>
      </c>
      <c r="AL267" s="1">
        <v>0</v>
      </c>
      <c r="AM267" s="2">
        <v>43951.5606712963</v>
      </c>
      <c r="AN267" s="1">
        <v>7</v>
      </c>
      <c r="AO267" s="1">
        <v>0</v>
      </c>
      <c r="AP267" s="1">
        <v>85</v>
      </c>
      <c r="AQ267" s="1">
        <v>17</v>
      </c>
      <c r="AR267" s="2">
        <v>43967.7476041667</v>
      </c>
      <c r="AS267" s="1"/>
      <c r="AT267" s="1"/>
      <c r="AU267" s="1">
        <v>25</v>
      </c>
      <c r="AV267" s="1">
        <v>5</v>
      </c>
      <c r="AW267" s="1"/>
      <c r="AX267" s="1">
        <v>0</v>
      </c>
      <c r="AY267" s="1">
        <v>0</v>
      </c>
      <c r="AZ267" s="1"/>
      <c r="BA267" s="1">
        <v>0</v>
      </c>
      <c r="BB267" s="1"/>
      <c r="BC267" s="1">
        <v>0</v>
      </c>
      <c r="BD267" s="1">
        <v>0</v>
      </c>
      <c r="BE267" s="1"/>
      <c r="BF267" s="1">
        <v>0</v>
      </c>
      <c r="BG267" s="1"/>
      <c r="BH267" s="1">
        <v>0</v>
      </c>
      <c r="BI267" s="1">
        <v>0</v>
      </c>
      <c r="BJ267" s="1"/>
      <c r="BK267" s="1">
        <v>0</v>
      </c>
      <c r="BL267" s="1">
        <v>3</v>
      </c>
      <c r="BM267" s="1">
        <v>564.493</v>
      </c>
      <c r="BN267" s="1">
        <v>3</v>
      </c>
    </row>
    <row r="268" spans="1:66">
      <c r="A268" s="1">
        <v>18373676</v>
      </c>
      <c r="B268" s="1" t="s">
        <v>197</v>
      </c>
      <c r="C268" s="1" t="s">
        <v>400</v>
      </c>
      <c r="D268" s="2">
        <v>43888.5525810185</v>
      </c>
      <c r="E268" s="1">
        <v>0</v>
      </c>
      <c r="F268" s="1">
        <v>1</v>
      </c>
      <c r="G268" s="1">
        <v>99.6513</v>
      </c>
      <c r="H268" s="1">
        <v>10</v>
      </c>
      <c r="I268" s="2">
        <v>43896.6614930556</v>
      </c>
      <c r="J268" s="1">
        <v>10</v>
      </c>
      <c r="K268" s="1">
        <v>0</v>
      </c>
      <c r="L268" s="1">
        <v>88.8381</v>
      </c>
      <c r="M268" s="1">
        <v>19</v>
      </c>
      <c r="N268" s="2">
        <v>43903.7284143519</v>
      </c>
      <c r="O268" s="1">
        <v>30</v>
      </c>
      <c r="P268" s="1">
        <v>34</v>
      </c>
      <c r="Q268" s="1">
        <v>74.1367</v>
      </c>
      <c r="R268" s="1">
        <v>15</v>
      </c>
      <c r="S268" s="2">
        <v>43917.6527893519</v>
      </c>
      <c r="T268" s="1"/>
      <c r="U268" s="1"/>
      <c r="V268" s="1">
        <v>24</v>
      </c>
      <c r="W268" s="1">
        <v>3</v>
      </c>
      <c r="X268" s="2">
        <v>43923.9132986111</v>
      </c>
      <c r="Y268" s="1">
        <v>0</v>
      </c>
      <c r="Z268" s="1">
        <v>0</v>
      </c>
      <c r="AA268" s="1">
        <v>65.9858</v>
      </c>
      <c r="AB268" s="1">
        <v>16</v>
      </c>
      <c r="AC268" s="2">
        <v>43932.4934375</v>
      </c>
      <c r="AD268" s="1">
        <v>7</v>
      </c>
      <c r="AE268" s="1">
        <v>0</v>
      </c>
      <c r="AF268" s="1">
        <v>65.0201</v>
      </c>
      <c r="AG268" s="1">
        <v>15</v>
      </c>
      <c r="AH268" s="2">
        <v>43944.6482407407</v>
      </c>
      <c r="AI268" s="1">
        <v>0</v>
      </c>
      <c r="AJ268" s="1">
        <v>0</v>
      </c>
      <c r="AK268" s="1">
        <v>100</v>
      </c>
      <c r="AL268" s="1">
        <v>20</v>
      </c>
      <c r="AM268" s="2">
        <v>43951.5081597222</v>
      </c>
      <c r="AN268" s="1"/>
      <c r="AO268" s="1"/>
      <c r="AP268" s="1">
        <v>5</v>
      </c>
      <c r="AQ268" s="1">
        <v>1</v>
      </c>
      <c r="AR268" s="2">
        <v>43966.7573611111</v>
      </c>
      <c r="AS268" s="1">
        <v>5</v>
      </c>
      <c r="AT268" s="1">
        <v>0</v>
      </c>
      <c r="AU268" s="1">
        <v>100</v>
      </c>
      <c r="AV268" s="1">
        <v>20</v>
      </c>
      <c r="AW268" s="2">
        <v>43981.6043171296</v>
      </c>
      <c r="AX268" s="1">
        <v>0</v>
      </c>
      <c r="AY268" s="1">
        <v>0</v>
      </c>
      <c r="AZ268" s="1">
        <v>86.6667</v>
      </c>
      <c r="BA268" s="1">
        <v>13</v>
      </c>
      <c r="BB268" s="2">
        <v>43988.4694675926</v>
      </c>
      <c r="BC268" s="1">
        <v>0</v>
      </c>
      <c r="BD268" s="1">
        <v>0</v>
      </c>
      <c r="BE268" s="1">
        <v>80</v>
      </c>
      <c r="BF268" s="1">
        <v>12</v>
      </c>
      <c r="BG268" s="2">
        <v>43994.7462962963</v>
      </c>
      <c r="BH268" s="1">
        <v>0</v>
      </c>
      <c r="BI268" s="1">
        <v>0</v>
      </c>
      <c r="BJ268" s="1">
        <v>93.3333</v>
      </c>
      <c r="BK268" s="1">
        <v>14</v>
      </c>
      <c r="BL268" s="1">
        <v>3</v>
      </c>
      <c r="BM268" s="1">
        <v>882.632</v>
      </c>
      <c r="BN268" s="1">
        <v>0</v>
      </c>
    </row>
    <row r="269" spans="1:66">
      <c r="A269" s="1">
        <v>18373677</v>
      </c>
      <c r="B269" s="1" t="s">
        <v>254</v>
      </c>
      <c r="C269" s="1" t="s">
        <v>398</v>
      </c>
      <c r="D269" s="2">
        <v>43888.7681018518</v>
      </c>
      <c r="E269" s="1">
        <v>0</v>
      </c>
      <c r="F269" s="1">
        <v>2</v>
      </c>
      <c r="G269" s="1">
        <v>100</v>
      </c>
      <c r="H269" s="1">
        <v>10</v>
      </c>
      <c r="I269" s="1"/>
      <c r="J269" s="1"/>
      <c r="K269" s="1"/>
      <c r="L269" s="1">
        <v>20</v>
      </c>
      <c r="M269" s="1">
        <v>4</v>
      </c>
      <c r="N269" s="1"/>
      <c r="O269" s="1"/>
      <c r="P269" s="1"/>
      <c r="Q269" s="1">
        <v>40</v>
      </c>
      <c r="R269" s="1">
        <v>8</v>
      </c>
      <c r="S269" s="2">
        <v>43918.5506712963</v>
      </c>
      <c r="T269" s="1">
        <v>0</v>
      </c>
      <c r="U269" s="1">
        <v>1</v>
      </c>
      <c r="V269" s="1">
        <v>94.1928</v>
      </c>
      <c r="W269" s="1">
        <v>10</v>
      </c>
      <c r="X269" s="2">
        <v>43925.4747222222</v>
      </c>
      <c r="Y269" s="1">
        <v>2</v>
      </c>
      <c r="Z269" s="1">
        <v>0</v>
      </c>
      <c r="AA269" s="1">
        <v>97.4568</v>
      </c>
      <c r="AB269" s="1">
        <v>20</v>
      </c>
      <c r="AC269" s="1"/>
      <c r="AD269" s="1"/>
      <c r="AE269" s="1"/>
      <c r="AF269" s="1">
        <v>0</v>
      </c>
      <c r="AG269" s="1">
        <v>0</v>
      </c>
      <c r="AH269" s="2">
        <v>43944.5543518519</v>
      </c>
      <c r="AI269" s="1"/>
      <c r="AJ269" s="1"/>
      <c r="AK269" s="1">
        <v>10</v>
      </c>
      <c r="AL269" s="1">
        <v>2</v>
      </c>
      <c r="AM269" s="2">
        <v>43951.5255439815</v>
      </c>
      <c r="AN269" s="1"/>
      <c r="AO269" s="1"/>
      <c r="AP269" s="1">
        <v>0</v>
      </c>
      <c r="AQ269" s="1">
        <v>0</v>
      </c>
      <c r="AR269" s="2">
        <v>43967.4141782407</v>
      </c>
      <c r="AS269" s="1">
        <v>2</v>
      </c>
      <c r="AT269" s="1">
        <v>0</v>
      </c>
      <c r="AU269" s="1">
        <v>80</v>
      </c>
      <c r="AV269" s="1">
        <v>16</v>
      </c>
      <c r="AW269" s="2">
        <v>43981.7035300926</v>
      </c>
      <c r="AX269" s="1">
        <v>0</v>
      </c>
      <c r="AY269" s="1">
        <v>0</v>
      </c>
      <c r="AZ269" s="1">
        <v>100</v>
      </c>
      <c r="BA269" s="1">
        <v>15</v>
      </c>
      <c r="BB269" s="2">
        <v>43990.8202546296</v>
      </c>
      <c r="BC269" s="1">
        <v>0</v>
      </c>
      <c r="BD269" s="1">
        <v>0</v>
      </c>
      <c r="BE269" s="1">
        <v>93.3333</v>
      </c>
      <c r="BF269" s="1">
        <v>14</v>
      </c>
      <c r="BG269" s="2">
        <v>43995.8726967593</v>
      </c>
      <c r="BH269" s="1">
        <v>0</v>
      </c>
      <c r="BI269" s="1">
        <v>0</v>
      </c>
      <c r="BJ269" s="1">
        <v>53.3333</v>
      </c>
      <c r="BK269" s="1">
        <v>8</v>
      </c>
      <c r="BL269" s="1">
        <v>4</v>
      </c>
      <c r="BM269" s="1">
        <v>628.3162</v>
      </c>
      <c r="BN269" s="1">
        <v>3</v>
      </c>
    </row>
    <row r="270" spans="1:66">
      <c r="A270" s="1">
        <v>18373682</v>
      </c>
      <c r="B270" s="1" t="s">
        <v>202</v>
      </c>
      <c r="C270" s="1" t="s">
        <v>393</v>
      </c>
      <c r="D270" s="2">
        <v>43888.5540162037</v>
      </c>
      <c r="E270" s="1">
        <v>0</v>
      </c>
      <c r="F270" s="1">
        <v>1</v>
      </c>
      <c r="G270" s="1">
        <v>100</v>
      </c>
      <c r="H270" s="1">
        <v>10</v>
      </c>
      <c r="I270" s="2">
        <v>43896.9718171296</v>
      </c>
      <c r="J270" s="1">
        <v>12</v>
      </c>
      <c r="K270" s="1">
        <v>0</v>
      </c>
      <c r="L270" s="1">
        <v>94.3522</v>
      </c>
      <c r="M270" s="1">
        <v>20</v>
      </c>
      <c r="N270" s="2">
        <v>43904.1308796296</v>
      </c>
      <c r="O270" s="1">
        <v>5</v>
      </c>
      <c r="P270" s="1">
        <v>3</v>
      </c>
      <c r="Q270" s="1">
        <v>93.2962</v>
      </c>
      <c r="R270" s="1">
        <v>19</v>
      </c>
      <c r="S270" s="2">
        <v>43918.1297337963</v>
      </c>
      <c r="T270" s="1"/>
      <c r="U270" s="1"/>
      <c r="V270" s="1">
        <v>0</v>
      </c>
      <c r="W270" s="1">
        <v>0</v>
      </c>
      <c r="X270" s="2">
        <v>43923.9497800926</v>
      </c>
      <c r="Y270" s="1"/>
      <c r="Z270" s="1"/>
      <c r="AA270" s="1">
        <v>0</v>
      </c>
      <c r="AB270" s="1">
        <v>0</v>
      </c>
      <c r="AC270" s="2">
        <v>43930.9452777778</v>
      </c>
      <c r="AD270" s="1"/>
      <c r="AE270" s="1"/>
      <c r="AF270" s="1">
        <v>94.7308</v>
      </c>
      <c r="AG270" s="1">
        <v>19</v>
      </c>
      <c r="AH270" s="2">
        <v>43944.960150463</v>
      </c>
      <c r="AI270" s="1">
        <v>0</v>
      </c>
      <c r="AJ270" s="1">
        <v>0</v>
      </c>
      <c r="AK270" s="1">
        <v>100</v>
      </c>
      <c r="AL270" s="1">
        <v>20</v>
      </c>
      <c r="AM270" s="2">
        <v>43952.5304282407</v>
      </c>
      <c r="AN270" s="1">
        <v>3</v>
      </c>
      <c r="AO270" s="1">
        <v>1</v>
      </c>
      <c r="AP270" s="1">
        <v>100</v>
      </c>
      <c r="AQ270" s="1">
        <v>20</v>
      </c>
      <c r="AR270" s="2">
        <v>43967.6753587963</v>
      </c>
      <c r="AS270" s="1">
        <v>6</v>
      </c>
      <c r="AT270" s="1">
        <v>0</v>
      </c>
      <c r="AU270" s="1">
        <v>70</v>
      </c>
      <c r="AV270" s="1">
        <v>14</v>
      </c>
      <c r="AW270" s="2">
        <v>43980.8761921296</v>
      </c>
      <c r="AX270" s="1">
        <v>0</v>
      </c>
      <c r="AY270" s="1">
        <v>0</v>
      </c>
      <c r="AZ270" s="1">
        <v>93.3333</v>
      </c>
      <c r="BA270" s="1">
        <v>14</v>
      </c>
      <c r="BB270" s="2">
        <v>43990.4725810185</v>
      </c>
      <c r="BC270" s="1">
        <v>0</v>
      </c>
      <c r="BD270" s="1">
        <v>0</v>
      </c>
      <c r="BE270" s="1">
        <v>93.3333</v>
      </c>
      <c r="BF270" s="1">
        <v>14</v>
      </c>
      <c r="BG270" s="2">
        <v>43995.895775463</v>
      </c>
      <c r="BH270" s="1">
        <v>0</v>
      </c>
      <c r="BI270" s="1">
        <v>0</v>
      </c>
      <c r="BJ270" s="1">
        <v>100</v>
      </c>
      <c r="BK270" s="1">
        <v>15</v>
      </c>
      <c r="BL270" s="1">
        <v>5</v>
      </c>
      <c r="BM270" s="1">
        <v>939.0458</v>
      </c>
      <c r="BN270" s="1">
        <v>0</v>
      </c>
    </row>
    <row r="271" spans="1:66">
      <c r="A271" s="1">
        <v>18373686</v>
      </c>
      <c r="B271" s="1" t="s">
        <v>182</v>
      </c>
      <c r="C271" s="1" t="s">
        <v>400</v>
      </c>
      <c r="D271" s="2">
        <v>43888.6463888889</v>
      </c>
      <c r="E271" s="1">
        <v>0</v>
      </c>
      <c r="F271" s="1">
        <v>0</v>
      </c>
      <c r="G271" s="1">
        <v>99.6513</v>
      </c>
      <c r="H271" s="1">
        <v>10</v>
      </c>
      <c r="I271" s="2">
        <v>43895.5681828704</v>
      </c>
      <c r="J271" s="1">
        <v>7</v>
      </c>
      <c r="K271" s="1">
        <v>3</v>
      </c>
      <c r="L271" s="1">
        <v>85.1207</v>
      </c>
      <c r="M271" s="1">
        <v>19</v>
      </c>
      <c r="N271" s="2">
        <v>43903.560462963</v>
      </c>
      <c r="O271" s="1">
        <v>7</v>
      </c>
      <c r="P271" s="1">
        <v>6</v>
      </c>
      <c r="Q271" s="1">
        <v>73</v>
      </c>
      <c r="R271" s="1">
        <v>15</v>
      </c>
      <c r="S271" s="2">
        <v>43918.6046990741</v>
      </c>
      <c r="T271" s="1">
        <v>0</v>
      </c>
      <c r="U271" s="1">
        <v>0</v>
      </c>
      <c r="V271" s="1">
        <v>98.3294</v>
      </c>
      <c r="W271" s="1">
        <v>10</v>
      </c>
      <c r="X271" s="2">
        <v>43924.5892824074</v>
      </c>
      <c r="Y271" s="1">
        <v>0</v>
      </c>
      <c r="Z271" s="1">
        <v>0</v>
      </c>
      <c r="AA271" s="1">
        <v>77.7511</v>
      </c>
      <c r="AB271" s="1">
        <v>18</v>
      </c>
      <c r="AC271" s="2">
        <v>43931.4508101852</v>
      </c>
      <c r="AD271" s="1">
        <v>0</v>
      </c>
      <c r="AE271" s="1">
        <v>0</v>
      </c>
      <c r="AF271" s="1">
        <v>92.5985</v>
      </c>
      <c r="AG271" s="1">
        <v>20</v>
      </c>
      <c r="AH271" s="2">
        <v>43944.8221990741</v>
      </c>
      <c r="AI271" s="1"/>
      <c r="AJ271" s="1"/>
      <c r="AK271" s="1">
        <v>5</v>
      </c>
      <c r="AL271" s="1">
        <v>1</v>
      </c>
      <c r="AM271" s="2">
        <v>43952.4798032407</v>
      </c>
      <c r="AN271" s="1">
        <v>0</v>
      </c>
      <c r="AO271" s="1">
        <v>0</v>
      </c>
      <c r="AP271" s="1">
        <v>100</v>
      </c>
      <c r="AQ271" s="1">
        <v>20</v>
      </c>
      <c r="AR271" s="2">
        <v>43966.7695949074</v>
      </c>
      <c r="AS271" s="1"/>
      <c r="AT271" s="1"/>
      <c r="AU271" s="1">
        <v>25</v>
      </c>
      <c r="AV271" s="1">
        <v>5</v>
      </c>
      <c r="AW271" s="2">
        <v>43980.7003125</v>
      </c>
      <c r="AX271" s="1">
        <v>0</v>
      </c>
      <c r="AY271" s="1">
        <v>0</v>
      </c>
      <c r="AZ271" s="1">
        <v>100</v>
      </c>
      <c r="BA271" s="1">
        <v>15</v>
      </c>
      <c r="BB271" s="2">
        <v>43988.9954166667</v>
      </c>
      <c r="BC271" s="1">
        <v>0</v>
      </c>
      <c r="BD271" s="1">
        <v>0</v>
      </c>
      <c r="BE271" s="1">
        <v>100</v>
      </c>
      <c r="BF271" s="1">
        <v>15</v>
      </c>
      <c r="BG271" s="2">
        <v>43994.46125</v>
      </c>
      <c r="BH271" s="1">
        <v>0</v>
      </c>
      <c r="BI271" s="1">
        <v>0</v>
      </c>
      <c r="BJ271" s="1">
        <v>100</v>
      </c>
      <c r="BK271" s="1">
        <v>15</v>
      </c>
      <c r="BL271" s="1">
        <v>7</v>
      </c>
      <c r="BM271" s="1">
        <v>956.451</v>
      </c>
      <c r="BN271" s="1">
        <v>0</v>
      </c>
    </row>
    <row r="272" spans="1:66">
      <c r="A272" s="1">
        <v>18373688</v>
      </c>
      <c r="B272" s="1" t="s">
        <v>60</v>
      </c>
      <c r="C272" s="1" t="s">
        <v>397</v>
      </c>
      <c r="D272" s="2">
        <v>43888.5489930556</v>
      </c>
      <c r="E272" s="1">
        <v>0</v>
      </c>
      <c r="F272" s="1">
        <v>1</v>
      </c>
      <c r="G272" s="1">
        <v>100</v>
      </c>
      <c r="H272" s="1">
        <v>10</v>
      </c>
      <c r="I272" s="2">
        <v>43895.6686689815</v>
      </c>
      <c r="J272" s="1">
        <v>1</v>
      </c>
      <c r="K272" s="1">
        <v>8</v>
      </c>
      <c r="L272" s="1">
        <v>94.2427</v>
      </c>
      <c r="M272" s="1">
        <v>20</v>
      </c>
      <c r="N272" s="2">
        <v>43904.5631712963</v>
      </c>
      <c r="O272" s="1">
        <v>0</v>
      </c>
      <c r="P272" s="1">
        <v>5</v>
      </c>
      <c r="Q272" s="1">
        <v>96.7903</v>
      </c>
      <c r="R272" s="1">
        <v>20</v>
      </c>
      <c r="S272" s="2">
        <v>43917.8947916667</v>
      </c>
      <c r="T272" s="1">
        <v>4</v>
      </c>
      <c r="U272" s="1">
        <v>0</v>
      </c>
      <c r="V272" s="1">
        <v>96.9956</v>
      </c>
      <c r="W272" s="1">
        <v>10</v>
      </c>
      <c r="X272" s="2">
        <v>43924.5780324074</v>
      </c>
      <c r="Y272" s="1">
        <v>0</v>
      </c>
      <c r="Z272" s="1">
        <v>0</v>
      </c>
      <c r="AA272" s="1">
        <v>96.8379</v>
      </c>
      <c r="AB272" s="1">
        <v>20</v>
      </c>
      <c r="AC272" s="2">
        <v>43931.9046296296</v>
      </c>
      <c r="AD272" s="1">
        <v>0</v>
      </c>
      <c r="AE272" s="1">
        <v>13</v>
      </c>
      <c r="AF272" s="1">
        <v>93.4351</v>
      </c>
      <c r="AG272" s="1">
        <v>20</v>
      </c>
      <c r="AH272" s="2">
        <v>43944.5428935185</v>
      </c>
      <c r="AI272" s="1">
        <v>0</v>
      </c>
      <c r="AJ272" s="1">
        <v>0</v>
      </c>
      <c r="AK272" s="1">
        <v>100</v>
      </c>
      <c r="AL272" s="1">
        <v>20</v>
      </c>
      <c r="AM272" s="2">
        <v>43951.5078703704</v>
      </c>
      <c r="AN272" s="1">
        <v>0</v>
      </c>
      <c r="AO272" s="1">
        <v>2</v>
      </c>
      <c r="AP272" s="1">
        <v>100</v>
      </c>
      <c r="AQ272" s="1">
        <v>20</v>
      </c>
      <c r="AR272" s="2">
        <v>43966.1233564815</v>
      </c>
      <c r="AS272" s="1">
        <v>0</v>
      </c>
      <c r="AT272" s="1">
        <v>20</v>
      </c>
      <c r="AU272" s="1">
        <v>85</v>
      </c>
      <c r="AV272" s="1">
        <v>17</v>
      </c>
      <c r="AW272" s="2">
        <v>43980.9945023148</v>
      </c>
      <c r="AX272" s="1">
        <v>0</v>
      </c>
      <c r="AY272" s="1">
        <v>0</v>
      </c>
      <c r="AZ272" s="1">
        <v>100</v>
      </c>
      <c r="BA272" s="1">
        <v>15</v>
      </c>
      <c r="BB272" s="2">
        <v>43987.0421643518</v>
      </c>
      <c r="BC272" s="1">
        <v>0</v>
      </c>
      <c r="BD272" s="1">
        <v>0</v>
      </c>
      <c r="BE272" s="1">
        <v>100</v>
      </c>
      <c r="BF272" s="1">
        <v>15</v>
      </c>
      <c r="BG272" s="2">
        <v>43993.6335300926</v>
      </c>
      <c r="BH272" s="1">
        <v>0</v>
      </c>
      <c r="BI272" s="1">
        <v>0</v>
      </c>
      <c r="BJ272" s="1">
        <v>100</v>
      </c>
      <c r="BK272" s="1">
        <v>15</v>
      </c>
      <c r="BL272" s="1">
        <v>11</v>
      </c>
      <c r="BM272" s="1">
        <v>1163.3016</v>
      </c>
      <c r="BN272" s="1">
        <v>0</v>
      </c>
    </row>
    <row r="273" spans="1:66">
      <c r="A273" s="1">
        <v>18373692</v>
      </c>
      <c r="B273" s="1" t="s">
        <v>188</v>
      </c>
      <c r="C273" s="1" t="s">
        <v>392</v>
      </c>
      <c r="D273" s="2">
        <v>43889.4038541667</v>
      </c>
      <c r="E273" s="1"/>
      <c r="F273" s="1"/>
      <c r="G273" s="1">
        <v>17.3024</v>
      </c>
      <c r="H273" s="1">
        <v>2</v>
      </c>
      <c r="I273" s="2">
        <v>43896.4979398148</v>
      </c>
      <c r="J273" s="1">
        <v>3</v>
      </c>
      <c r="K273" s="1">
        <v>3</v>
      </c>
      <c r="L273" s="1">
        <v>87.815</v>
      </c>
      <c r="M273" s="1">
        <v>19</v>
      </c>
      <c r="N273" s="2">
        <v>43903.9847916667</v>
      </c>
      <c r="O273" s="1">
        <v>4</v>
      </c>
      <c r="P273" s="1">
        <v>20</v>
      </c>
      <c r="Q273" s="1">
        <v>76.9972</v>
      </c>
      <c r="R273" s="1">
        <v>17</v>
      </c>
      <c r="S273" s="2">
        <v>43916.5020949074</v>
      </c>
      <c r="T273" s="1">
        <v>0</v>
      </c>
      <c r="U273" s="1">
        <v>5</v>
      </c>
      <c r="V273" s="1">
        <v>87.6469</v>
      </c>
      <c r="W273" s="1">
        <v>10</v>
      </c>
      <c r="X273" s="2">
        <v>43923.6567013889</v>
      </c>
      <c r="Y273" s="1">
        <v>0</v>
      </c>
      <c r="Z273" s="1">
        <v>0</v>
      </c>
      <c r="AA273" s="1">
        <v>89.9236</v>
      </c>
      <c r="AB273" s="1">
        <v>19</v>
      </c>
      <c r="AC273" s="2">
        <v>43930.6706597222</v>
      </c>
      <c r="AD273" s="1">
        <v>3</v>
      </c>
      <c r="AE273" s="1">
        <v>5</v>
      </c>
      <c r="AF273" s="1">
        <v>40.228</v>
      </c>
      <c r="AG273" s="1">
        <v>9</v>
      </c>
      <c r="AH273" s="2">
        <v>43944.6176157407</v>
      </c>
      <c r="AI273" s="1"/>
      <c r="AJ273" s="1"/>
      <c r="AK273" s="1">
        <v>0</v>
      </c>
      <c r="AL273" s="1">
        <v>0</v>
      </c>
      <c r="AM273" s="2">
        <v>43951.5030671296</v>
      </c>
      <c r="AN273" s="1">
        <v>37</v>
      </c>
      <c r="AO273" s="1">
        <v>0</v>
      </c>
      <c r="AP273" s="1">
        <v>20</v>
      </c>
      <c r="AQ273" s="1">
        <v>4</v>
      </c>
      <c r="AR273" s="2">
        <v>43965.5120138889</v>
      </c>
      <c r="AS273" s="1">
        <v>2</v>
      </c>
      <c r="AT273" s="1">
        <v>5</v>
      </c>
      <c r="AU273" s="1">
        <v>85</v>
      </c>
      <c r="AV273" s="1">
        <v>17</v>
      </c>
      <c r="AW273" s="2">
        <v>43979.5206134259</v>
      </c>
      <c r="AX273" s="1">
        <v>0</v>
      </c>
      <c r="AY273" s="1">
        <v>0</v>
      </c>
      <c r="AZ273" s="1">
        <v>100</v>
      </c>
      <c r="BA273" s="1">
        <v>15</v>
      </c>
      <c r="BB273" s="2">
        <v>43986.9180439815</v>
      </c>
      <c r="BC273" s="1">
        <v>0</v>
      </c>
      <c r="BD273" s="1">
        <v>0</v>
      </c>
      <c r="BE273" s="1">
        <v>93.3333</v>
      </c>
      <c r="BF273" s="1">
        <v>14</v>
      </c>
      <c r="BG273" s="2">
        <v>43993.6348611111</v>
      </c>
      <c r="BH273" s="1">
        <v>0</v>
      </c>
      <c r="BI273" s="1">
        <v>0</v>
      </c>
      <c r="BJ273" s="1">
        <v>93.3333</v>
      </c>
      <c r="BK273" s="1">
        <v>14</v>
      </c>
      <c r="BL273" s="1">
        <v>2</v>
      </c>
      <c r="BM273" s="1">
        <v>791.5797</v>
      </c>
      <c r="BN273" s="1">
        <v>0</v>
      </c>
    </row>
    <row r="274" spans="1:66">
      <c r="A274" s="1">
        <v>18373695</v>
      </c>
      <c r="B274" s="1" t="s">
        <v>30</v>
      </c>
      <c r="C274" s="1" t="s">
        <v>393</v>
      </c>
      <c r="D274" s="2">
        <v>43888.9274074074</v>
      </c>
      <c r="E274" s="1">
        <v>0</v>
      </c>
      <c r="F274" s="1">
        <v>4</v>
      </c>
      <c r="G274" s="1">
        <v>89.9762</v>
      </c>
      <c r="H274" s="1">
        <v>10</v>
      </c>
      <c r="I274" s="2">
        <v>43895.5625694444</v>
      </c>
      <c r="J274" s="1">
        <v>0</v>
      </c>
      <c r="K274" s="1">
        <v>4</v>
      </c>
      <c r="L274" s="1">
        <v>94.4005</v>
      </c>
      <c r="M274" s="1">
        <v>20</v>
      </c>
      <c r="N274" s="2">
        <v>43902.8944560185</v>
      </c>
      <c r="O274" s="1">
        <v>2</v>
      </c>
      <c r="P274" s="1">
        <v>4</v>
      </c>
      <c r="Q274" s="1">
        <v>100</v>
      </c>
      <c r="R274" s="1">
        <v>20</v>
      </c>
      <c r="S274" s="2">
        <v>43917.8855671296</v>
      </c>
      <c r="T274" s="1">
        <v>0</v>
      </c>
      <c r="U274" s="1">
        <v>2</v>
      </c>
      <c r="V274" s="1">
        <v>96.2928</v>
      </c>
      <c r="W274" s="1">
        <v>10</v>
      </c>
      <c r="X274" s="2">
        <v>43923.753599537</v>
      </c>
      <c r="Y274" s="1">
        <v>0</v>
      </c>
      <c r="Z274" s="1">
        <v>0</v>
      </c>
      <c r="AA274" s="1">
        <v>98.5802</v>
      </c>
      <c r="AB274" s="1">
        <v>20</v>
      </c>
      <c r="AC274" s="2">
        <v>43930.6774189815</v>
      </c>
      <c r="AD274" s="1">
        <v>0</v>
      </c>
      <c r="AE274" s="1">
        <v>0</v>
      </c>
      <c r="AF274" s="1">
        <v>98.9076</v>
      </c>
      <c r="AG274" s="1">
        <v>20</v>
      </c>
      <c r="AH274" s="2">
        <v>43944.8135300926</v>
      </c>
      <c r="AI274" s="1">
        <v>0</v>
      </c>
      <c r="AJ274" s="1">
        <v>0</v>
      </c>
      <c r="AK274" s="1">
        <v>100</v>
      </c>
      <c r="AL274" s="1">
        <v>20</v>
      </c>
      <c r="AM274" s="2">
        <v>43952.5748726852</v>
      </c>
      <c r="AN274" s="1">
        <v>0</v>
      </c>
      <c r="AO274" s="1">
        <v>1</v>
      </c>
      <c r="AP274" s="1">
        <v>100</v>
      </c>
      <c r="AQ274" s="1">
        <v>20</v>
      </c>
      <c r="AR274" s="2">
        <v>43965.6858912037</v>
      </c>
      <c r="AS274" s="1">
        <v>0</v>
      </c>
      <c r="AT274" s="1">
        <v>0</v>
      </c>
      <c r="AU274" s="1">
        <v>100</v>
      </c>
      <c r="AV274" s="1">
        <v>20</v>
      </c>
      <c r="AW274" s="2">
        <v>43979.9288425926</v>
      </c>
      <c r="AX274" s="1">
        <v>0</v>
      </c>
      <c r="AY274" s="1">
        <v>0</v>
      </c>
      <c r="AZ274" s="1">
        <v>100</v>
      </c>
      <c r="BA274" s="1">
        <v>15</v>
      </c>
      <c r="BB274" s="2">
        <v>43989.0196412037</v>
      </c>
      <c r="BC274" s="1">
        <v>0</v>
      </c>
      <c r="BD274" s="1">
        <v>0</v>
      </c>
      <c r="BE274" s="1">
        <v>100</v>
      </c>
      <c r="BF274" s="1">
        <v>15</v>
      </c>
      <c r="BG274" s="2">
        <v>43993.6796759259</v>
      </c>
      <c r="BH274" s="1">
        <v>0</v>
      </c>
      <c r="BI274" s="1">
        <v>0</v>
      </c>
      <c r="BJ274" s="1">
        <v>86.6667</v>
      </c>
      <c r="BK274" s="1">
        <v>13</v>
      </c>
      <c r="BL274" s="1">
        <v>11</v>
      </c>
      <c r="BM274" s="1">
        <v>1164.824</v>
      </c>
      <c r="BN274" s="1">
        <v>0</v>
      </c>
    </row>
    <row r="275" spans="1:66">
      <c r="A275" s="1">
        <v>18373707</v>
      </c>
      <c r="B275" s="1" t="s">
        <v>166</v>
      </c>
      <c r="C275" s="1" t="s">
        <v>392</v>
      </c>
      <c r="D275" s="2">
        <v>43889.7837847222</v>
      </c>
      <c r="E275" s="1">
        <v>34</v>
      </c>
      <c r="F275" s="1">
        <v>0</v>
      </c>
      <c r="G275" s="1">
        <v>99.479</v>
      </c>
      <c r="H275" s="1">
        <v>10</v>
      </c>
      <c r="I275" s="2">
        <v>43897.0560763889</v>
      </c>
      <c r="J275" s="1">
        <v>3</v>
      </c>
      <c r="K275" s="1">
        <v>4</v>
      </c>
      <c r="L275" s="1">
        <v>75.5913</v>
      </c>
      <c r="M275" s="1">
        <v>16</v>
      </c>
      <c r="N275" s="2">
        <v>43903.8674421296</v>
      </c>
      <c r="O275" s="1">
        <v>6</v>
      </c>
      <c r="P275" s="1">
        <v>5</v>
      </c>
      <c r="Q275" s="1">
        <v>69</v>
      </c>
      <c r="R275" s="1">
        <v>14</v>
      </c>
      <c r="S275" s="2">
        <v>43917.8713078704</v>
      </c>
      <c r="T275" s="1">
        <v>0</v>
      </c>
      <c r="U275" s="1">
        <v>0</v>
      </c>
      <c r="V275" s="1">
        <v>95.9569</v>
      </c>
      <c r="W275" s="1">
        <v>10</v>
      </c>
      <c r="X275" s="2">
        <v>43924.6054513889</v>
      </c>
      <c r="Y275" s="1"/>
      <c r="Z275" s="1"/>
      <c r="AA275" s="1">
        <v>0</v>
      </c>
      <c r="AB275" s="1">
        <v>0</v>
      </c>
      <c r="AC275" s="2">
        <v>43931.9841666667</v>
      </c>
      <c r="AD275" s="1">
        <v>4</v>
      </c>
      <c r="AE275" s="1">
        <v>0</v>
      </c>
      <c r="AF275" s="1">
        <v>97.116</v>
      </c>
      <c r="AG275" s="1">
        <v>20</v>
      </c>
      <c r="AH275" s="2">
        <v>43945.7403819444</v>
      </c>
      <c r="AI275" s="1"/>
      <c r="AJ275" s="1"/>
      <c r="AK275" s="1">
        <v>0</v>
      </c>
      <c r="AL275" s="1">
        <v>0</v>
      </c>
      <c r="AM275" s="2">
        <v>43952.9350810185</v>
      </c>
      <c r="AN275" s="1">
        <v>1</v>
      </c>
      <c r="AO275" s="1">
        <v>3</v>
      </c>
      <c r="AP275" s="1">
        <v>80</v>
      </c>
      <c r="AQ275" s="1">
        <v>16</v>
      </c>
      <c r="AR275" s="2">
        <v>43967.0997337963</v>
      </c>
      <c r="AS275" s="1">
        <v>0</v>
      </c>
      <c r="AT275" s="1">
        <v>5</v>
      </c>
      <c r="AU275" s="1">
        <v>75</v>
      </c>
      <c r="AV275" s="1">
        <v>15</v>
      </c>
      <c r="AW275" s="2">
        <v>43980.9181944444</v>
      </c>
      <c r="AX275" s="1">
        <v>0</v>
      </c>
      <c r="AY275" s="1">
        <v>0</v>
      </c>
      <c r="AZ275" s="1">
        <v>93.3333</v>
      </c>
      <c r="BA275" s="1">
        <v>14</v>
      </c>
      <c r="BB275" s="2">
        <v>43988.7948263889</v>
      </c>
      <c r="BC275" s="1">
        <v>0</v>
      </c>
      <c r="BD275" s="1">
        <v>0</v>
      </c>
      <c r="BE275" s="1">
        <v>100</v>
      </c>
      <c r="BF275" s="1">
        <v>15</v>
      </c>
      <c r="BG275" s="2">
        <v>43994.8893287037</v>
      </c>
      <c r="BH275" s="1">
        <v>0</v>
      </c>
      <c r="BI275" s="1">
        <v>0</v>
      </c>
      <c r="BJ275" s="1">
        <v>100</v>
      </c>
      <c r="BK275" s="1">
        <v>15</v>
      </c>
      <c r="BL275" s="1">
        <v>5</v>
      </c>
      <c r="BM275" s="1">
        <v>885.4765</v>
      </c>
      <c r="BN275" s="1">
        <v>0</v>
      </c>
    </row>
    <row r="276" spans="1:66">
      <c r="A276" s="1">
        <v>18373717</v>
      </c>
      <c r="B276" s="1" t="s">
        <v>28</v>
      </c>
      <c r="C276" s="1" t="s">
        <v>398</v>
      </c>
      <c r="D276" s="2">
        <v>43888.530150463</v>
      </c>
      <c r="E276" s="1">
        <v>0</v>
      </c>
      <c r="F276" s="1">
        <v>0</v>
      </c>
      <c r="G276" s="1">
        <v>100</v>
      </c>
      <c r="H276" s="1">
        <v>10</v>
      </c>
      <c r="I276" s="2">
        <v>43895.688287037</v>
      </c>
      <c r="J276" s="1">
        <v>1</v>
      </c>
      <c r="K276" s="1">
        <v>2</v>
      </c>
      <c r="L276" s="1">
        <v>99.1289</v>
      </c>
      <c r="M276" s="1">
        <v>20</v>
      </c>
      <c r="N276" s="2">
        <v>43902.7184953704</v>
      </c>
      <c r="O276" s="1">
        <v>0</v>
      </c>
      <c r="P276" s="1">
        <v>9</v>
      </c>
      <c r="Q276" s="1">
        <v>100</v>
      </c>
      <c r="R276" s="1">
        <v>20</v>
      </c>
      <c r="S276" s="2">
        <v>43916.7352199074</v>
      </c>
      <c r="T276" s="1">
        <v>0</v>
      </c>
      <c r="U276" s="1">
        <v>0</v>
      </c>
      <c r="V276" s="1">
        <v>96.1079</v>
      </c>
      <c r="W276" s="1">
        <v>10</v>
      </c>
      <c r="X276" s="2">
        <v>43925.4304976852</v>
      </c>
      <c r="Y276" s="1">
        <v>0</v>
      </c>
      <c r="Z276" s="1">
        <v>0</v>
      </c>
      <c r="AA276" s="1">
        <v>99.7228</v>
      </c>
      <c r="AB276" s="1">
        <v>20</v>
      </c>
      <c r="AC276" s="2">
        <v>43932.8679282407</v>
      </c>
      <c r="AD276" s="1">
        <v>0</v>
      </c>
      <c r="AE276" s="1">
        <v>0</v>
      </c>
      <c r="AF276" s="1">
        <v>99.9725</v>
      </c>
      <c r="AG276" s="1">
        <v>20</v>
      </c>
      <c r="AH276" s="2">
        <v>43944.6066087963</v>
      </c>
      <c r="AI276" s="1">
        <v>0</v>
      </c>
      <c r="AJ276" s="1">
        <v>0</v>
      </c>
      <c r="AK276" s="1">
        <v>100</v>
      </c>
      <c r="AL276" s="1">
        <v>20</v>
      </c>
      <c r="AM276" s="2">
        <v>43953.7983101852</v>
      </c>
      <c r="AN276" s="1">
        <v>0</v>
      </c>
      <c r="AO276" s="1">
        <v>0</v>
      </c>
      <c r="AP276" s="1">
        <v>100</v>
      </c>
      <c r="AQ276" s="1">
        <v>20</v>
      </c>
      <c r="AR276" s="2">
        <v>43966.7191782407</v>
      </c>
      <c r="AS276" s="1">
        <v>0</v>
      </c>
      <c r="AT276" s="1">
        <v>0</v>
      </c>
      <c r="AU276" s="1">
        <v>100</v>
      </c>
      <c r="AV276" s="1">
        <v>20</v>
      </c>
      <c r="AW276" s="2">
        <v>43980.9496990741</v>
      </c>
      <c r="AX276" s="1">
        <v>0</v>
      </c>
      <c r="AY276" s="1">
        <v>0</v>
      </c>
      <c r="AZ276" s="1">
        <v>100</v>
      </c>
      <c r="BA276" s="1">
        <v>15</v>
      </c>
      <c r="BB276" s="2">
        <v>43989.9931944444</v>
      </c>
      <c r="BC276" s="1">
        <v>0</v>
      </c>
      <c r="BD276" s="1">
        <v>0</v>
      </c>
      <c r="BE276" s="1">
        <v>93.3333</v>
      </c>
      <c r="BF276" s="1">
        <v>14</v>
      </c>
      <c r="BG276" s="2">
        <v>43994.8457291667</v>
      </c>
      <c r="BH276" s="1">
        <v>0</v>
      </c>
      <c r="BI276" s="1">
        <v>0</v>
      </c>
      <c r="BJ276" s="1">
        <v>100</v>
      </c>
      <c r="BK276" s="1">
        <v>15</v>
      </c>
      <c r="BL276" s="1">
        <v>11</v>
      </c>
      <c r="BM276" s="1">
        <v>1188.2654</v>
      </c>
      <c r="BN276" s="1">
        <v>0</v>
      </c>
    </row>
    <row r="277" spans="1:66">
      <c r="A277" s="1">
        <v>18373727</v>
      </c>
      <c r="B277" s="1" t="s">
        <v>240</v>
      </c>
      <c r="C277" s="1" t="s">
        <v>397</v>
      </c>
      <c r="D277" s="2">
        <v>43890.7579050926</v>
      </c>
      <c r="E277" s="1">
        <v>0</v>
      </c>
      <c r="F277" s="1">
        <v>4</v>
      </c>
      <c r="G277" s="1">
        <v>99.402</v>
      </c>
      <c r="H277" s="1">
        <v>10</v>
      </c>
      <c r="I277" s="2">
        <v>43897.7863194444</v>
      </c>
      <c r="J277" s="1">
        <v>6</v>
      </c>
      <c r="K277" s="1">
        <v>3</v>
      </c>
      <c r="L277" s="1">
        <v>93.9944</v>
      </c>
      <c r="M277" s="1">
        <v>20</v>
      </c>
      <c r="N277" s="1"/>
      <c r="O277" s="1"/>
      <c r="P277" s="1"/>
      <c r="Q277" s="1">
        <v>40</v>
      </c>
      <c r="R277" s="1">
        <v>8</v>
      </c>
      <c r="S277" s="2">
        <v>43918.6893981481</v>
      </c>
      <c r="T277" s="1"/>
      <c r="U277" s="1"/>
      <c r="V277" s="1">
        <v>8</v>
      </c>
      <c r="W277" s="1">
        <v>1</v>
      </c>
      <c r="X277" s="2">
        <v>43925.8286458333</v>
      </c>
      <c r="Y277" s="1"/>
      <c r="Z277" s="1"/>
      <c r="AA277" s="1">
        <v>4.85229</v>
      </c>
      <c r="AB277" s="1">
        <v>1</v>
      </c>
      <c r="AC277" s="2">
        <v>43932.8818402778</v>
      </c>
      <c r="AD277" s="1">
        <v>8</v>
      </c>
      <c r="AE277" s="1">
        <v>0</v>
      </c>
      <c r="AF277" s="1">
        <v>82.4641</v>
      </c>
      <c r="AG277" s="1">
        <v>17</v>
      </c>
      <c r="AH277" s="2">
        <v>43945.4817708333</v>
      </c>
      <c r="AI277" s="1">
        <v>0</v>
      </c>
      <c r="AJ277" s="1">
        <v>0</v>
      </c>
      <c r="AK277" s="1">
        <v>100</v>
      </c>
      <c r="AL277" s="1">
        <v>20</v>
      </c>
      <c r="AM277" s="2">
        <v>43953.5244791667</v>
      </c>
      <c r="AN277" s="1">
        <v>0</v>
      </c>
      <c r="AO277" s="1">
        <v>0</v>
      </c>
      <c r="AP277" s="1">
        <v>80</v>
      </c>
      <c r="AQ277" s="1">
        <v>16</v>
      </c>
      <c r="AR277" s="2">
        <v>43967.4832986111</v>
      </c>
      <c r="AS277" s="1">
        <v>4</v>
      </c>
      <c r="AT277" s="1">
        <v>0</v>
      </c>
      <c r="AU277" s="1">
        <v>45</v>
      </c>
      <c r="AV277" s="1">
        <v>9</v>
      </c>
      <c r="AW277" s="2">
        <v>43981.657974537</v>
      </c>
      <c r="AX277" s="1">
        <v>0</v>
      </c>
      <c r="AY277" s="1">
        <v>0</v>
      </c>
      <c r="AZ277" s="1">
        <v>33.3333</v>
      </c>
      <c r="BA277" s="1">
        <v>5</v>
      </c>
      <c r="BB277" s="2">
        <v>43990.4787268518</v>
      </c>
      <c r="BC277" s="1">
        <v>0</v>
      </c>
      <c r="BD277" s="1">
        <v>0</v>
      </c>
      <c r="BE277" s="1">
        <v>93.3333</v>
      </c>
      <c r="BF277" s="1">
        <v>14</v>
      </c>
      <c r="BG277" s="2">
        <v>43995.463587963</v>
      </c>
      <c r="BH277" s="1">
        <v>0</v>
      </c>
      <c r="BI277" s="1">
        <v>0</v>
      </c>
      <c r="BJ277" s="1">
        <v>93.3333</v>
      </c>
      <c r="BK277" s="1">
        <v>14</v>
      </c>
      <c r="BL277" s="1">
        <v>3</v>
      </c>
      <c r="BM277" s="1">
        <v>733.71269</v>
      </c>
      <c r="BN277" s="1">
        <v>1</v>
      </c>
    </row>
    <row r="278" spans="1:66">
      <c r="A278" s="1">
        <v>18373730</v>
      </c>
      <c r="B278" s="1" t="s">
        <v>200</v>
      </c>
      <c r="C278" s="1" t="s">
        <v>397</v>
      </c>
      <c r="D278" s="2">
        <v>43889.5554861111</v>
      </c>
      <c r="E278" s="1">
        <v>0</v>
      </c>
      <c r="F278" s="1">
        <v>0</v>
      </c>
      <c r="G278" s="1">
        <v>100</v>
      </c>
      <c r="H278" s="1">
        <v>10</v>
      </c>
      <c r="I278" s="2">
        <v>43896.0113888889</v>
      </c>
      <c r="J278" s="1">
        <v>3</v>
      </c>
      <c r="K278" s="1">
        <v>0</v>
      </c>
      <c r="L278" s="1">
        <v>89.2529</v>
      </c>
      <c r="M278" s="1">
        <v>19</v>
      </c>
      <c r="N278" s="2">
        <v>43904.6481018519</v>
      </c>
      <c r="O278" s="1">
        <v>5</v>
      </c>
      <c r="P278" s="1">
        <v>1</v>
      </c>
      <c r="Q278" s="1">
        <v>88.6516</v>
      </c>
      <c r="R278" s="1">
        <v>18</v>
      </c>
      <c r="S278" s="2">
        <v>43918.6495601852</v>
      </c>
      <c r="T278" s="1">
        <v>0</v>
      </c>
      <c r="U278" s="1">
        <v>0</v>
      </c>
      <c r="V278" s="1">
        <v>97.2264</v>
      </c>
      <c r="W278" s="1">
        <v>10</v>
      </c>
      <c r="X278" s="2">
        <v>43925.538275463</v>
      </c>
      <c r="Y278" s="1"/>
      <c r="Z278" s="1"/>
      <c r="AA278" s="1">
        <v>0</v>
      </c>
      <c r="AB278" s="1">
        <v>0</v>
      </c>
      <c r="AC278" s="2">
        <v>43932.8444444444</v>
      </c>
      <c r="AD278" s="1">
        <v>2</v>
      </c>
      <c r="AE278" s="1">
        <v>0</v>
      </c>
      <c r="AF278" s="1">
        <v>79.6253</v>
      </c>
      <c r="AG278" s="1">
        <v>17</v>
      </c>
      <c r="AH278" s="2">
        <v>43946.7090046296</v>
      </c>
      <c r="AI278" s="1">
        <v>0</v>
      </c>
      <c r="AJ278" s="1">
        <v>0</v>
      </c>
      <c r="AK278" s="1">
        <v>100</v>
      </c>
      <c r="AL278" s="1">
        <v>20</v>
      </c>
      <c r="AM278" s="2">
        <v>43951.7267013889</v>
      </c>
      <c r="AN278" s="1">
        <v>5</v>
      </c>
      <c r="AO278" s="1">
        <v>0</v>
      </c>
      <c r="AP278" s="1">
        <v>95</v>
      </c>
      <c r="AQ278" s="1">
        <v>19</v>
      </c>
      <c r="AR278" s="2">
        <v>43967.8115625</v>
      </c>
      <c r="AS278" s="1">
        <v>1</v>
      </c>
      <c r="AT278" s="1">
        <v>6</v>
      </c>
      <c r="AU278" s="1">
        <v>75</v>
      </c>
      <c r="AV278" s="1">
        <v>15</v>
      </c>
      <c r="AW278" s="1"/>
      <c r="AX278" s="1">
        <v>0</v>
      </c>
      <c r="AY278" s="1">
        <v>0</v>
      </c>
      <c r="AZ278" s="1">
        <v>20</v>
      </c>
      <c r="BA278" s="1">
        <v>3</v>
      </c>
      <c r="BB278" s="2">
        <v>43988.8261805556</v>
      </c>
      <c r="BC278" s="1">
        <v>0</v>
      </c>
      <c r="BD278" s="1">
        <v>0</v>
      </c>
      <c r="BE278" s="1">
        <v>93.3333</v>
      </c>
      <c r="BF278" s="1">
        <v>14</v>
      </c>
      <c r="BG278" s="2">
        <v>43994.6635069444</v>
      </c>
      <c r="BH278" s="1">
        <v>0</v>
      </c>
      <c r="BI278" s="1">
        <v>0</v>
      </c>
      <c r="BJ278" s="1">
        <v>80</v>
      </c>
      <c r="BK278" s="1">
        <v>12</v>
      </c>
      <c r="BL278" s="1">
        <v>3</v>
      </c>
      <c r="BM278" s="1">
        <v>898.0895</v>
      </c>
      <c r="BN278" s="1">
        <v>1</v>
      </c>
    </row>
    <row r="279" spans="1:66">
      <c r="A279" s="1">
        <v>18373733</v>
      </c>
      <c r="B279" s="1" t="s">
        <v>321</v>
      </c>
      <c r="C279" s="1" t="s">
        <v>393</v>
      </c>
      <c r="D279" s="1"/>
      <c r="E279" s="1"/>
      <c r="F279" s="1"/>
      <c r="G279" s="1"/>
      <c r="H279" s="1">
        <v>0</v>
      </c>
      <c r="I279" s="1"/>
      <c r="J279" s="1"/>
      <c r="K279" s="1"/>
      <c r="L279" s="1"/>
      <c r="M279" s="1">
        <v>0</v>
      </c>
      <c r="N279" s="1"/>
      <c r="O279" s="1"/>
      <c r="P279" s="1"/>
      <c r="Q279" s="1"/>
      <c r="R279" s="1">
        <v>0</v>
      </c>
      <c r="S279" s="1"/>
      <c r="T279" s="1"/>
      <c r="U279" s="1"/>
      <c r="V279" s="1"/>
      <c r="W279" s="1">
        <v>0</v>
      </c>
      <c r="X279" s="1"/>
      <c r="Y279" s="1"/>
      <c r="Z279" s="1"/>
      <c r="AA279" s="1"/>
      <c r="AB279" s="1">
        <v>0</v>
      </c>
      <c r="AC279" s="1"/>
      <c r="AD279" s="1"/>
      <c r="AE279" s="1"/>
      <c r="AF279" s="1"/>
      <c r="AG279" s="1">
        <v>0</v>
      </c>
      <c r="AH279" s="1"/>
      <c r="AI279" s="1"/>
      <c r="AJ279" s="1"/>
      <c r="AK279" s="1"/>
      <c r="AL279" s="1">
        <v>0</v>
      </c>
      <c r="AM279" s="1"/>
      <c r="AN279" s="1"/>
      <c r="AO279" s="1"/>
      <c r="AP279" s="1"/>
      <c r="AQ279" s="1">
        <v>0</v>
      </c>
      <c r="AR279" s="1"/>
      <c r="AS279" s="1"/>
      <c r="AT279" s="1"/>
      <c r="AU279" s="1"/>
      <c r="AV279" s="1">
        <v>0</v>
      </c>
      <c r="AW279" s="1"/>
      <c r="AX279" s="1">
        <v>0</v>
      </c>
      <c r="AY279" s="1">
        <v>0</v>
      </c>
      <c r="AZ279" s="1"/>
      <c r="BA279" s="1">
        <v>0</v>
      </c>
      <c r="BB279" s="1"/>
      <c r="BC279" s="1">
        <v>0</v>
      </c>
      <c r="BD279" s="1">
        <v>0</v>
      </c>
      <c r="BE279" s="1"/>
      <c r="BF279" s="1">
        <v>0</v>
      </c>
      <c r="BG279" s="1"/>
      <c r="BH279" s="1">
        <v>0</v>
      </c>
      <c r="BI279" s="1">
        <v>0</v>
      </c>
      <c r="BJ279" s="1"/>
      <c r="BK279" s="1">
        <v>0</v>
      </c>
      <c r="BL279" s="1">
        <v>0</v>
      </c>
      <c r="BM279" s="1">
        <v>0</v>
      </c>
      <c r="BN279" s="1">
        <v>12</v>
      </c>
    </row>
    <row r="280" spans="1:66">
      <c r="A280" s="1">
        <v>18373740</v>
      </c>
      <c r="B280" s="1" t="s">
        <v>173</v>
      </c>
      <c r="C280" s="1" t="s">
        <v>398</v>
      </c>
      <c r="D280" s="2">
        <v>43888.5106018518</v>
      </c>
      <c r="E280" s="1">
        <v>0</v>
      </c>
      <c r="F280" s="1">
        <v>0</v>
      </c>
      <c r="G280" s="1">
        <v>100</v>
      </c>
      <c r="H280" s="1">
        <v>10</v>
      </c>
      <c r="I280" s="2">
        <v>43895.693900463</v>
      </c>
      <c r="J280" s="1">
        <v>0</v>
      </c>
      <c r="K280" s="1">
        <v>1</v>
      </c>
      <c r="L280" s="1">
        <v>94.2758</v>
      </c>
      <c r="M280" s="1">
        <v>20</v>
      </c>
      <c r="N280" s="2">
        <v>43902.7880324074</v>
      </c>
      <c r="O280" s="1">
        <v>6</v>
      </c>
      <c r="P280" s="1">
        <v>2</v>
      </c>
      <c r="Q280" s="1">
        <v>87.5957</v>
      </c>
      <c r="R280" s="1">
        <v>18</v>
      </c>
      <c r="S280" s="2">
        <v>43916.5406481481</v>
      </c>
      <c r="T280" s="1">
        <v>0</v>
      </c>
      <c r="U280" s="1">
        <v>0</v>
      </c>
      <c r="V280" s="1">
        <v>87.5204</v>
      </c>
      <c r="W280" s="1">
        <v>10</v>
      </c>
      <c r="X280" s="2">
        <v>43923.5267708333</v>
      </c>
      <c r="Y280" s="1">
        <v>0</v>
      </c>
      <c r="Z280" s="1">
        <v>0</v>
      </c>
      <c r="AA280" s="1">
        <v>98.5344</v>
      </c>
      <c r="AB280" s="1">
        <v>20</v>
      </c>
      <c r="AC280" s="2">
        <v>43930.5453356481</v>
      </c>
      <c r="AD280" s="1">
        <v>0</v>
      </c>
      <c r="AE280" s="1">
        <v>0</v>
      </c>
      <c r="AF280" s="1">
        <v>98.5056</v>
      </c>
      <c r="AG280" s="1">
        <v>20</v>
      </c>
      <c r="AH280" s="2">
        <v>43944.5429166667</v>
      </c>
      <c r="AI280" s="1"/>
      <c r="AJ280" s="1"/>
      <c r="AK280" s="1">
        <v>5</v>
      </c>
      <c r="AL280" s="1">
        <v>1</v>
      </c>
      <c r="AM280" s="2">
        <v>43951.5115046296</v>
      </c>
      <c r="AN280" s="1"/>
      <c r="AO280" s="1"/>
      <c r="AP280" s="1">
        <v>15</v>
      </c>
      <c r="AQ280" s="1">
        <v>3</v>
      </c>
      <c r="AR280" s="2">
        <v>43965.5088425926</v>
      </c>
      <c r="AS280" s="1">
        <v>0</v>
      </c>
      <c r="AT280" s="1">
        <v>0</v>
      </c>
      <c r="AU280" s="1">
        <v>95</v>
      </c>
      <c r="AV280" s="1">
        <v>19</v>
      </c>
      <c r="AW280" s="2">
        <v>43979.5700810185</v>
      </c>
      <c r="AX280" s="1">
        <v>0</v>
      </c>
      <c r="AY280" s="1">
        <v>0</v>
      </c>
      <c r="AZ280" s="1">
        <v>93.3333</v>
      </c>
      <c r="BA280" s="1">
        <v>14</v>
      </c>
      <c r="BB280" s="2">
        <v>43986.7113194444</v>
      </c>
      <c r="BC280" s="1">
        <v>0</v>
      </c>
      <c r="BD280" s="1">
        <v>0</v>
      </c>
      <c r="BE280" s="1">
        <v>100</v>
      </c>
      <c r="BF280" s="1">
        <v>15</v>
      </c>
      <c r="BG280" s="2">
        <v>43993.6954282407</v>
      </c>
      <c r="BH280" s="1">
        <v>0</v>
      </c>
      <c r="BI280" s="1">
        <v>0</v>
      </c>
      <c r="BJ280" s="1">
        <v>93.3333</v>
      </c>
      <c r="BK280" s="1">
        <v>14</v>
      </c>
      <c r="BL280" s="1">
        <v>6</v>
      </c>
      <c r="BM280" s="1">
        <v>968.0985</v>
      </c>
      <c r="BN280" s="1">
        <v>0</v>
      </c>
    </row>
    <row r="281" spans="1:66">
      <c r="A281" s="1">
        <v>18373743</v>
      </c>
      <c r="B281" s="1" t="s">
        <v>99</v>
      </c>
      <c r="C281" s="1" t="s">
        <v>400</v>
      </c>
      <c r="D281" s="2">
        <v>43888.5020601852</v>
      </c>
      <c r="E281" s="1">
        <v>0</v>
      </c>
      <c r="F281" s="1">
        <v>6</v>
      </c>
      <c r="G281" s="1">
        <v>100</v>
      </c>
      <c r="H281" s="1">
        <v>10</v>
      </c>
      <c r="I281" s="2">
        <v>43896.6672222222</v>
      </c>
      <c r="J281" s="1">
        <v>0</v>
      </c>
      <c r="K281" s="1">
        <v>4</v>
      </c>
      <c r="L281" s="1">
        <v>89.3522</v>
      </c>
      <c r="M281" s="1">
        <v>19</v>
      </c>
      <c r="N281" s="2">
        <v>43904.5468634259</v>
      </c>
      <c r="O281" s="1">
        <v>0</v>
      </c>
      <c r="P281" s="1">
        <v>9</v>
      </c>
      <c r="Q281" s="1">
        <v>95</v>
      </c>
      <c r="R281" s="1">
        <v>19</v>
      </c>
      <c r="S281" s="2">
        <v>43917.7659143519</v>
      </c>
      <c r="T281" s="1">
        <v>0</v>
      </c>
      <c r="U281" s="1">
        <v>0</v>
      </c>
      <c r="V281" s="1">
        <v>98.3165</v>
      </c>
      <c r="W281" s="1">
        <v>10</v>
      </c>
      <c r="X281" s="2">
        <v>43923.8409837963</v>
      </c>
      <c r="Y281" s="1">
        <v>0</v>
      </c>
      <c r="Z281" s="1">
        <v>0</v>
      </c>
      <c r="AA281" s="1">
        <v>98.2659</v>
      </c>
      <c r="AB281" s="1">
        <v>20</v>
      </c>
      <c r="AC281" s="2">
        <v>43932.0573263889</v>
      </c>
      <c r="AD281" s="1">
        <v>0</v>
      </c>
      <c r="AE281" s="1">
        <v>7</v>
      </c>
      <c r="AF281" s="1">
        <v>89.5778</v>
      </c>
      <c r="AG281" s="1">
        <v>18</v>
      </c>
      <c r="AH281" s="2">
        <v>43944.7382638889</v>
      </c>
      <c r="AI281" s="1">
        <v>3</v>
      </c>
      <c r="AJ281" s="1">
        <v>3</v>
      </c>
      <c r="AK281" s="1">
        <v>60</v>
      </c>
      <c r="AL281" s="1">
        <v>12</v>
      </c>
      <c r="AM281" s="2">
        <v>43951.712662037</v>
      </c>
      <c r="AN281" s="1">
        <v>0</v>
      </c>
      <c r="AO281" s="1">
        <v>0</v>
      </c>
      <c r="AP281" s="1">
        <v>100</v>
      </c>
      <c r="AQ281" s="1">
        <v>20</v>
      </c>
      <c r="AR281" s="2">
        <v>43965.909837963</v>
      </c>
      <c r="AS281" s="1">
        <v>0</v>
      </c>
      <c r="AT281" s="1">
        <v>1</v>
      </c>
      <c r="AU281" s="1">
        <v>85</v>
      </c>
      <c r="AV281" s="1">
        <v>17</v>
      </c>
      <c r="AW281" s="2">
        <v>43981.5543518519</v>
      </c>
      <c r="AX281" s="1">
        <v>0</v>
      </c>
      <c r="AY281" s="1">
        <v>0</v>
      </c>
      <c r="AZ281" s="1">
        <v>100</v>
      </c>
      <c r="BA281" s="1">
        <v>15</v>
      </c>
      <c r="BB281" s="2">
        <v>43990.7466782407</v>
      </c>
      <c r="BC281" s="1">
        <v>0</v>
      </c>
      <c r="BD281" s="1">
        <v>0</v>
      </c>
      <c r="BE281" s="1">
        <v>100</v>
      </c>
      <c r="BF281" s="1">
        <v>15</v>
      </c>
      <c r="BG281" s="2">
        <v>43994.986712963</v>
      </c>
      <c r="BH281" s="1">
        <v>0</v>
      </c>
      <c r="BI281" s="1">
        <v>0</v>
      </c>
      <c r="BJ281" s="1">
        <v>86.6667</v>
      </c>
      <c r="BK281" s="1">
        <v>13</v>
      </c>
      <c r="BL281" s="1">
        <v>6</v>
      </c>
      <c r="BM281" s="1">
        <v>1102.1791</v>
      </c>
      <c r="BN281" s="1">
        <v>0</v>
      </c>
    </row>
    <row r="282" spans="1:66">
      <c r="A282" s="1">
        <v>18373750</v>
      </c>
      <c r="B282" s="1" t="s">
        <v>147</v>
      </c>
      <c r="C282" s="1" t="s">
        <v>393</v>
      </c>
      <c r="D282" s="2">
        <v>43888.8835069444</v>
      </c>
      <c r="E282" s="1">
        <v>0</v>
      </c>
      <c r="F282" s="1">
        <v>0</v>
      </c>
      <c r="G282" s="1">
        <v>99.7644</v>
      </c>
      <c r="H282" s="1">
        <v>10</v>
      </c>
      <c r="I282" s="2">
        <v>43896.651712963</v>
      </c>
      <c r="J282" s="1">
        <v>14</v>
      </c>
      <c r="K282" s="1">
        <v>0</v>
      </c>
      <c r="L282" s="1">
        <v>95.1752</v>
      </c>
      <c r="M282" s="1">
        <v>20</v>
      </c>
      <c r="N282" s="2">
        <v>43903.907025463</v>
      </c>
      <c r="O282" s="1">
        <v>19</v>
      </c>
      <c r="P282" s="1">
        <v>3</v>
      </c>
      <c r="Q282" s="1">
        <v>81.8138</v>
      </c>
      <c r="R282" s="1">
        <v>18</v>
      </c>
      <c r="S282" s="2">
        <v>43916.9122800926</v>
      </c>
      <c r="T282" s="1">
        <v>0</v>
      </c>
      <c r="U282" s="1">
        <v>0</v>
      </c>
      <c r="V282" s="1">
        <v>94.7654</v>
      </c>
      <c r="W282" s="1">
        <v>10</v>
      </c>
      <c r="X282" s="2">
        <v>43923.5038425926</v>
      </c>
      <c r="Y282" s="1">
        <v>2</v>
      </c>
      <c r="Z282" s="1">
        <v>0</v>
      </c>
      <c r="AA282" s="1">
        <v>98.1566</v>
      </c>
      <c r="AB282" s="1">
        <v>20</v>
      </c>
      <c r="AC282" s="2">
        <v>43931.7953587963</v>
      </c>
      <c r="AD282" s="1">
        <v>0</v>
      </c>
      <c r="AE282" s="1">
        <v>0</v>
      </c>
      <c r="AF282" s="1">
        <v>90.6395</v>
      </c>
      <c r="AG282" s="1">
        <v>20</v>
      </c>
      <c r="AH282" s="2">
        <v>43944.6004861111</v>
      </c>
      <c r="AI282" s="1"/>
      <c r="AJ282" s="1"/>
      <c r="AK282" s="1">
        <v>5</v>
      </c>
      <c r="AL282" s="1">
        <v>1</v>
      </c>
      <c r="AM282" s="2">
        <v>43951.5042708333</v>
      </c>
      <c r="AN282" s="1">
        <v>8</v>
      </c>
      <c r="AO282" s="1">
        <v>0</v>
      </c>
      <c r="AP282" s="1">
        <v>95</v>
      </c>
      <c r="AQ282" s="1">
        <v>19</v>
      </c>
      <c r="AR282" s="2">
        <v>43965.9638078704</v>
      </c>
      <c r="AS282" s="1">
        <v>2</v>
      </c>
      <c r="AT282" s="1">
        <v>0</v>
      </c>
      <c r="AU282" s="1">
        <v>90</v>
      </c>
      <c r="AV282" s="1">
        <v>18</v>
      </c>
      <c r="AW282" s="2">
        <v>43980.6411111111</v>
      </c>
      <c r="AX282" s="1">
        <v>0</v>
      </c>
      <c r="AY282" s="1">
        <v>0</v>
      </c>
      <c r="AZ282" s="1">
        <v>100</v>
      </c>
      <c r="BA282" s="1">
        <v>15</v>
      </c>
      <c r="BB282" s="2">
        <v>43987.8113657407</v>
      </c>
      <c r="BC282" s="1">
        <v>0</v>
      </c>
      <c r="BD282" s="1">
        <v>0</v>
      </c>
      <c r="BE282" s="1">
        <v>100</v>
      </c>
      <c r="BF282" s="1">
        <v>15</v>
      </c>
      <c r="BG282" s="2">
        <v>43993.9686111111</v>
      </c>
      <c r="BH282" s="1">
        <v>0</v>
      </c>
      <c r="BI282" s="1">
        <v>0</v>
      </c>
      <c r="BJ282" s="1">
        <v>93.3333</v>
      </c>
      <c r="BK282" s="1">
        <v>14</v>
      </c>
      <c r="BL282" s="1">
        <v>7</v>
      </c>
      <c r="BM282" s="1">
        <v>1043.64819999999</v>
      </c>
      <c r="BN282" s="1">
        <v>0</v>
      </c>
    </row>
    <row r="283" spans="1:66">
      <c r="A283" s="1">
        <v>18373754</v>
      </c>
      <c r="B283" s="1" t="s">
        <v>109</v>
      </c>
      <c r="C283" s="1" t="s">
        <v>393</v>
      </c>
      <c r="D283" s="2">
        <v>43890.0793171296</v>
      </c>
      <c r="E283" s="1">
        <v>0</v>
      </c>
      <c r="F283" s="1">
        <v>2</v>
      </c>
      <c r="G283" s="1">
        <v>100</v>
      </c>
      <c r="H283" s="1">
        <v>10</v>
      </c>
      <c r="I283" s="2">
        <v>43897.0049074074</v>
      </c>
      <c r="J283" s="1">
        <v>0</v>
      </c>
      <c r="K283" s="1">
        <v>2</v>
      </c>
      <c r="L283" s="1">
        <v>89.3522</v>
      </c>
      <c r="M283" s="1">
        <v>19</v>
      </c>
      <c r="N283" s="2">
        <v>43904.8130902778</v>
      </c>
      <c r="O283" s="1">
        <v>2</v>
      </c>
      <c r="P283" s="1">
        <v>4</v>
      </c>
      <c r="Q283" s="1">
        <v>93.5688</v>
      </c>
      <c r="R283" s="1">
        <v>20</v>
      </c>
      <c r="S283" s="2">
        <v>43918.1032175926</v>
      </c>
      <c r="T283" s="1">
        <v>0</v>
      </c>
      <c r="U283" s="1">
        <v>0</v>
      </c>
      <c r="V283" s="1">
        <v>89.8995</v>
      </c>
      <c r="W283" s="1">
        <v>10</v>
      </c>
      <c r="X283" s="2">
        <v>43924.8889699074</v>
      </c>
      <c r="Y283" s="1">
        <v>0</v>
      </c>
      <c r="Z283" s="1">
        <v>1</v>
      </c>
      <c r="AA283" s="1">
        <v>96.1799</v>
      </c>
      <c r="AB283" s="1">
        <v>20</v>
      </c>
      <c r="AC283" s="1"/>
      <c r="AD283" s="1"/>
      <c r="AE283" s="1"/>
      <c r="AF283" s="1">
        <v>0</v>
      </c>
      <c r="AG283" s="1">
        <v>0</v>
      </c>
      <c r="AH283" s="2">
        <v>43946.0304513889</v>
      </c>
      <c r="AI283" s="1">
        <v>0</v>
      </c>
      <c r="AJ283" s="1">
        <v>0</v>
      </c>
      <c r="AK283" s="1">
        <v>100</v>
      </c>
      <c r="AL283" s="1">
        <v>20</v>
      </c>
      <c r="AM283" s="2">
        <v>43951.5414467593</v>
      </c>
      <c r="AN283" s="1">
        <v>4</v>
      </c>
      <c r="AO283" s="1">
        <v>0</v>
      </c>
      <c r="AP283" s="1">
        <v>95</v>
      </c>
      <c r="AQ283" s="1">
        <v>19</v>
      </c>
      <c r="AR283" s="2">
        <v>43967.6978935185</v>
      </c>
      <c r="AS283" s="1">
        <v>1</v>
      </c>
      <c r="AT283" s="1">
        <v>0</v>
      </c>
      <c r="AU283" s="1">
        <v>100</v>
      </c>
      <c r="AV283" s="1">
        <v>20</v>
      </c>
      <c r="AW283" s="2">
        <v>43981.5829398148</v>
      </c>
      <c r="AX283" s="1">
        <v>0</v>
      </c>
      <c r="AY283" s="1">
        <v>0</v>
      </c>
      <c r="AZ283" s="1">
        <v>93.3333</v>
      </c>
      <c r="BA283" s="1">
        <v>14</v>
      </c>
      <c r="BB283" s="2">
        <v>43990.6808217593</v>
      </c>
      <c r="BC283" s="1">
        <v>0</v>
      </c>
      <c r="BD283" s="1">
        <v>0</v>
      </c>
      <c r="BE283" s="1">
        <v>100</v>
      </c>
      <c r="BF283" s="1">
        <v>15</v>
      </c>
      <c r="BG283" s="2">
        <v>43995.10125</v>
      </c>
      <c r="BH283" s="1">
        <v>0</v>
      </c>
      <c r="BI283" s="1">
        <v>0</v>
      </c>
      <c r="BJ283" s="1">
        <v>100</v>
      </c>
      <c r="BK283" s="1">
        <v>15</v>
      </c>
      <c r="BL283" s="1">
        <v>8</v>
      </c>
      <c r="BM283" s="1">
        <v>1057.3337</v>
      </c>
      <c r="BN283" s="1">
        <v>1</v>
      </c>
    </row>
    <row r="284" spans="1:66">
      <c r="A284" s="1">
        <v>18373760</v>
      </c>
      <c r="B284" s="1" t="s">
        <v>214</v>
      </c>
      <c r="C284" s="1" t="s">
        <v>397</v>
      </c>
      <c r="D284" s="2">
        <v>43889.0794444444</v>
      </c>
      <c r="E284" s="1">
        <v>0</v>
      </c>
      <c r="F284" s="1">
        <v>0</v>
      </c>
      <c r="G284" s="1">
        <v>99.5347</v>
      </c>
      <c r="H284" s="1">
        <v>10</v>
      </c>
      <c r="I284" s="2">
        <v>43897.0795486111</v>
      </c>
      <c r="J284" s="1">
        <v>5</v>
      </c>
      <c r="K284" s="1">
        <v>1</v>
      </c>
      <c r="L284" s="1">
        <v>89.2427</v>
      </c>
      <c r="M284" s="1">
        <v>19</v>
      </c>
      <c r="N284" s="2">
        <v>43904.8173958333</v>
      </c>
      <c r="O284" s="1">
        <v>23</v>
      </c>
      <c r="P284" s="1">
        <v>1</v>
      </c>
      <c r="Q284" s="1">
        <v>71.3636</v>
      </c>
      <c r="R284" s="1">
        <v>16</v>
      </c>
      <c r="S284" s="2">
        <v>43917.1817361111</v>
      </c>
      <c r="T284" s="1">
        <v>0</v>
      </c>
      <c r="U284" s="1">
        <v>4</v>
      </c>
      <c r="V284" s="1">
        <v>99.9604</v>
      </c>
      <c r="W284" s="1">
        <v>10</v>
      </c>
      <c r="X284" s="2">
        <v>43924.8428125</v>
      </c>
      <c r="Y284" s="1">
        <v>0</v>
      </c>
      <c r="Z284" s="1">
        <v>0</v>
      </c>
      <c r="AA284" s="1">
        <v>92.1323</v>
      </c>
      <c r="AB284" s="1">
        <v>20</v>
      </c>
      <c r="AC284" s="2">
        <v>43931.7490625</v>
      </c>
      <c r="AD284" s="1">
        <v>7</v>
      </c>
      <c r="AE284" s="1">
        <v>0</v>
      </c>
      <c r="AF284" s="1">
        <v>99.7238</v>
      </c>
      <c r="AG284" s="1">
        <v>20</v>
      </c>
      <c r="AH284" s="2">
        <v>43945.2523842593</v>
      </c>
      <c r="AI284" s="1"/>
      <c r="AJ284" s="1"/>
      <c r="AK284" s="1">
        <v>5</v>
      </c>
      <c r="AL284" s="1">
        <v>1</v>
      </c>
      <c r="AM284" s="2">
        <v>43953.1174768519</v>
      </c>
      <c r="AN284" s="1"/>
      <c r="AO284" s="1"/>
      <c r="AP284" s="1">
        <v>5</v>
      </c>
      <c r="AQ284" s="1">
        <v>1</v>
      </c>
      <c r="AR284" s="2">
        <v>43967.6178009259</v>
      </c>
      <c r="AS284" s="1">
        <v>1</v>
      </c>
      <c r="AT284" s="1">
        <v>4</v>
      </c>
      <c r="AU284" s="1">
        <v>55</v>
      </c>
      <c r="AV284" s="1">
        <v>11</v>
      </c>
      <c r="AW284" s="1"/>
      <c r="AX284" s="1">
        <v>0</v>
      </c>
      <c r="AY284" s="1">
        <v>0</v>
      </c>
      <c r="AZ284" s="1">
        <v>20</v>
      </c>
      <c r="BA284" s="1">
        <v>3</v>
      </c>
      <c r="BB284" s="2">
        <v>43990.264525463</v>
      </c>
      <c r="BC284" s="1">
        <v>0</v>
      </c>
      <c r="BD284" s="1">
        <v>0</v>
      </c>
      <c r="BE284" s="1">
        <v>100</v>
      </c>
      <c r="BF284" s="1">
        <v>15</v>
      </c>
      <c r="BG284" s="2">
        <v>43994.819375</v>
      </c>
      <c r="BH284" s="1">
        <v>0</v>
      </c>
      <c r="BI284" s="1">
        <v>0</v>
      </c>
      <c r="BJ284" s="1">
        <v>93.3333</v>
      </c>
      <c r="BK284" s="1">
        <v>14</v>
      </c>
      <c r="BL284" s="1">
        <v>5</v>
      </c>
      <c r="BM284" s="1">
        <v>810.2908</v>
      </c>
      <c r="BN284" s="1">
        <v>1</v>
      </c>
    </row>
    <row r="285" spans="1:66">
      <c r="A285" s="1">
        <v>18373762</v>
      </c>
      <c r="B285" s="1" t="s">
        <v>97</v>
      </c>
      <c r="C285" s="1" t="s">
        <v>400</v>
      </c>
      <c r="D285" s="2">
        <v>43888.5407175926</v>
      </c>
      <c r="E285" s="1">
        <v>0</v>
      </c>
      <c r="F285" s="1">
        <v>7</v>
      </c>
      <c r="G285" s="1">
        <v>99.6262</v>
      </c>
      <c r="H285" s="1">
        <v>10</v>
      </c>
      <c r="I285" s="2">
        <v>43895.8381712963</v>
      </c>
      <c r="J285" s="1">
        <v>0</v>
      </c>
      <c r="K285" s="1">
        <v>5</v>
      </c>
      <c r="L285" s="1">
        <v>94.3522</v>
      </c>
      <c r="M285" s="1">
        <v>20</v>
      </c>
      <c r="N285" s="2">
        <v>43902.9014583333</v>
      </c>
      <c r="O285" s="1">
        <v>0</v>
      </c>
      <c r="P285" s="1">
        <v>2</v>
      </c>
      <c r="Q285" s="1">
        <v>99.4771</v>
      </c>
      <c r="R285" s="1">
        <v>20</v>
      </c>
      <c r="S285" s="2">
        <v>43916.6638541667</v>
      </c>
      <c r="T285" s="1">
        <v>1</v>
      </c>
      <c r="U285" s="1">
        <v>0</v>
      </c>
      <c r="V285" s="1">
        <v>95.9376</v>
      </c>
      <c r="W285" s="1">
        <v>10</v>
      </c>
      <c r="X285" s="2">
        <v>43924.6584143518</v>
      </c>
      <c r="Y285" s="1">
        <v>0</v>
      </c>
      <c r="Z285" s="1">
        <v>0</v>
      </c>
      <c r="AA285" s="1">
        <v>91.641</v>
      </c>
      <c r="AB285" s="1">
        <v>19</v>
      </c>
      <c r="AC285" s="2">
        <v>43932.3791319444</v>
      </c>
      <c r="AD285" s="1">
        <v>2</v>
      </c>
      <c r="AE285" s="1">
        <v>0</v>
      </c>
      <c r="AF285" s="1">
        <v>92.7599</v>
      </c>
      <c r="AG285" s="1">
        <v>19</v>
      </c>
      <c r="AH285" s="2">
        <v>43944.5856134259</v>
      </c>
      <c r="AI285" s="1">
        <v>3</v>
      </c>
      <c r="AJ285" s="1">
        <v>3</v>
      </c>
      <c r="AK285" s="1">
        <v>60</v>
      </c>
      <c r="AL285" s="1">
        <v>12</v>
      </c>
      <c r="AM285" s="2">
        <v>43952.041875</v>
      </c>
      <c r="AN285" s="1">
        <v>0</v>
      </c>
      <c r="AO285" s="1">
        <v>1</v>
      </c>
      <c r="AP285" s="1">
        <v>100</v>
      </c>
      <c r="AQ285" s="1">
        <v>20</v>
      </c>
      <c r="AR285" s="2">
        <v>43967.7444560185</v>
      </c>
      <c r="AS285" s="1">
        <v>3</v>
      </c>
      <c r="AT285" s="1">
        <v>0</v>
      </c>
      <c r="AU285" s="1">
        <v>85</v>
      </c>
      <c r="AV285" s="1">
        <v>17</v>
      </c>
      <c r="AW285" s="2">
        <v>43981.6346296296</v>
      </c>
      <c r="AX285" s="1">
        <v>0</v>
      </c>
      <c r="AY285" s="1">
        <v>0</v>
      </c>
      <c r="AZ285" s="1">
        <v>86.6667</v>
      </c>
      <c r="BA285" s="1">
        <v>13</v>
      </c>
      <c r="BB285" s="2">
        <v>43990.5243518519</v>
      </c>
      <c r="BC285" s="1">
        <v>0</v>
      </c>
      <c r="BD285" s="1">
        <v>0</v>
      </c>
      <c r="BE285" s="1">
        <v>100</v>
      </c>
      <c r="BF285" s="1">
        <v>15</v>
      </c>
      <c r="BG285" s="2">
        <v>43995.3343055556</v>
      </c>
      <c r="BH285" s="1">
        <v>0</v>
      </c>
      <c r="BI285" s="1">
        <v>0</v>
      </c>
      <c r="BJ285" s="1">
        <v>86.6667</v>
      </c>
      <c r="BK285" s="1">
        <v>13</v>
      </c>
      <c r="BL285" s="1">
        <v>6</v>
      </c>
      <c r="BM285" s="1">
        <v>1092.1274</v>
      </c>
      <c r="BN285" s="1">
        <v>0</v>
      </c>
    </row>
    <row r="286" spans="1:66">
      <c r="A286" s="1">
        <v>18373763</v>
      </c>
      <c r="B286" s="1" t="s">
        <v>189</v>
      </c>
      <c r="C286" s="1" t="s">
        <v>397</v>
      </c>
      <c r="D286" s="2">
        <v>43888.612962963</v>
      </c>
      <c r="E286" s="1">
        <v>1</v>
      </c>
      <c r="F286" s="1">
        <v>7</v>
      </c>
      <c r="G286" s="1">
        <v>100</v>
      </c>
      <c r="H286" s="1">
        <v>10</v>
      </c>
      <c r="I286" s="2">
        <v>43897.7634606482</v>
      </c>
      <c r="J286" s="1">
        <v>3</v>
      </c>
      <c r="K286" s="1">
        <v>8</v>
      </c>
      <c r="L286" s="1">
        <v>79.1077</v>
      </c>
      <c r="M286" s="1">
        <v>17</v>
      </c>
      <c r="N286" s="2">
        <v>43904.1062384259</v>
      </c>
      <c r="O286" s="1">
        <v>10</v>
      </c>
      <c r="P286" s="1">
        <v>45</v>
      </c>
      <c r="Q286" s="1">
        <v>79.3631</v>
      </c>
      <c r="R286" s="1">
        <v>16</v>
      </c>
      <c r="S286" s="2">
        <v>43918.5003703704</v>
      </c>
      <c r="T286" s="1"/>
      <c r="U286" s="1"/>
      <c r="V286" s="1">
        <v>91.9331</v>
      </c>
      <c r="W286" s="1">
        <v>10</v>
      </c>
      <c r="X286" s="2">
        <v>43923.8579166667</v>
      </c>
      <c r="Y286" s="1">
        <v>0</v>
      </c>
      <c r="Z286" s="1">
        <v>0</v>
      </c>
      <c r="AA286" s="1">
        <v>90.7269</v>
      </c>
      <c r="AB286" s="1">
        <v>19</v>
      </c>
      <c r="AC286" s="2">
        <v>43931.7632060185</v>
      </c>
      <c r="AD286" s="1"/>
      <c r="AE286" s="1"/>
      <c r="AF286" s="1">
        <v>0</v>
      </c>
      <c r="AG286" s="1">
        <v>0</v>
      </c>
      <c r="AH286" s="2">
        <v>43944.5432523148</v>
      </c>
      <c r="AI286" s="1">
        <v>0</v>
      </c>
      <c r="AJ286" s="1">
        <v>0</v>
      </c>
      <c r="AK286" s="1">
        <v>100</v>
      </c>
      <c r="AL286" s="1">
        <v>20</v>
      </c>
      <c r="AM286" s="2">
        <v>43951.6330671296</v>
      </c>
      <c r="AN286" s="1">
        <v>3</v>
      </c>
      <c r="AO286" s="1">
        <v>4</v>
      </c>
      <c r="AP286" s="1">
        <v>100</v>
      </c>
      <c r="AQ286" s="1">
        <v>20</v>
      </c>
      <c r="AR286" s="2">
        <v>43967.121400463</v>
      </c>
      <c r="AS286" s="1">
        <v>0</v>
      </c>
      <c r="AT286" s="1">
        <v>14</v>
      </c>
      <c r="AU286" s="1">
        <v>30</v>
      </c>
      <c r="AV286" s="1">
        <v>6</v>
      </c>
      <c r="AW286" s="2">
        <v>43981.0436921296</v>
      </c>
      <c r="AX286" s="1">
        <v>0</v>
      </c>
      <c r="AY286" s="1">
        <v>0</v>
      </c>
      <c r="AZ286" s="1">
        <v>100</v>
      </c>
      <c r="BA286" s="1">
        <v>15</v>
      </c>
      <c r="BB286" s="2">
        <v>43988.7222222222</v>
      </c>
      <c r="BC286" s="1">
        <v>0</v>
      </c>
      <c r="BD286" s="1">
        <v>0</v>
      </c>
      <c r="BE286" s="1">
        <v>100</v>
      </c>
      <c r="BF286" s="1">
        <v>15</v>
      </c>
      <c r="BG286" s="2">
        <v>43993.5786342593</v>
      </c>
      <c r="BH286" s="1">
        <v>0</v>
      </c>
      <c r="BI286" s="1">
        <v>0</v>
      </c>
      <c r="BJ286" s="1">
        <v>86.6667</v>
      </c>
      <c r="BK286" s="1">
        <v>13</v>
      </c>
      <c r="BL286" s="1">
        <v>6</v>
      </c>
      <c r="BM286" s="1">
        <v>957.7975</v>
      </c>
      <c r="BN286" s="1">
        <v>0</v>
      </c>
    </row>
    <row r="287" spans="1:66">
      <c r="A287" s="1">
        <v>18373792</v>
      </c>
      <c r="B287" s="1" t="s">
        <v>186</v>
      </c>
      <c r="C287" s="1" t="s">
        <v>392</v>
      </c>
      <c r="D287" s="2">
        <v>43890.1333101852</v>
      </c>
      <c r="E287" s="1">
        <v>3</v>
      </c>
      <c r="F287" s="1">
        <v>2</v>
      </c>
      <c r="G287" s="1">
        <v>100</v>
      </c>
      <c r="H287" s="1">
        <v>10</v>
      </c>
      <c r="I287" s="2">
        <v>43897.0542476852</v>
      </c>
      <c r="J287" s="1">
        <v>4</v>
      </c>
      <c r="K287" s="1">
        <v>1</v>
      </c>
      <c r="L287" s="1">
        <v>94.3522</v>
      </c>
      <c r="M287" s="1">
        <v>20</v>
      </c>
      <c r="N287" s="1"/>
      <c r="O287" s="1"/>
      <c r="P287" s="1"/>
      <c r="Q287" s="1">
        <v>15</v>
      </c>
      <c r="R287" s="1">
        <v>3</v>
      </c>
      <c r="S287" s="2">
        <v>43917.7322453704</v>
      </c>
      <c r="T287" s="1">
        <v>0</v>
      </c>
      <c r="U287" s="1">
        <v>1</v>
      </c>
      <c r="V287" s="1">
        <v>72.2377</v>
      </c>
      <c r="W287" s="1">
        <v>9</v>
      </c>
      <c r="X287" s="2">
        <v>43924.5760416667</v>
      </c>
      <c r="Y287" s="1">
        <v>0</v>
      </c>
      <c r="Z287" s="1">
        <v>0</v>
      </c>
      <c r="AA287" s="1">
        <v>98.8922</v>
      </c>
      <c r="AB287" s="1">
        <v>20</v>
      </c>
      <c r="AC287" s="2">
        <v>43932.1594907407</v>
      </c>
      <c r="AD287" s="1">
        <v>0</v>
      </c>
      <c r="AE287" s="1">
        <v>7</v>
      </c>
      <c r="AF287" s="1">
        <v>99.6602</v>
      </c>
      <c r="AG287" s="1">
        <v>20</v>
      </c>
      <c r="AH287" s="2">
        <v>43945.6677199074</v>
      </c>
      <c r="AI287" s="1">
        <v>24</v>
      </c>
      <c r="AJ287" s="1">
        <v>2</v>
      </c>
      <c r="AK287" s="1">
        <v>20</v>
      </c>
      <c r="AL287" s="1">
        <v>4</v>
      </c>
      <c r="AM287" s="2">
        <v>43951.5042939815</v>
      </c>
      <c r="AN287" s="1">
        <v>3</v>
      </c>
      <c r="AO287" s="1">
        <v>6</v>
      </c>
      <c r="AP287" s="1">
        <v>95</v>
      </c>
      <c r="AQ287" s="1">
        <v>19</v>
      </c>
      <c r="AR287" s="2">
        <v>43967.1193055556</v>
      </c>
      <c r="AS287" s="1">
        <v>3</v>
      </c>
      <c r="AT287" s="1">
        <v>2</v>
      </c>
      <c r="AU287" s="1">
        <v>90</v>
      </c>
      <c r="AV287" s="1">
        <v>18</v>
      </c>
      <c r="AW287" s="1"/>
      <c r="AX287" s="1">
        <v>0</v>
      </c>
      <c r="AY287" s="1">
        <v>0</v>
      </c>
      <c r="AZ287" s="1">
        <v>40</v>
      </c>
      <c r="BA287" s="1">
        <v>6</v>
      </c>
      <c r="BB287" s="2">
        <v>43989.7893287037</v>
      </c>
      <c r="BC287" s="1">
        <v>0</v>
      </c>
      <c r="BD287" s="1">
        <v>0</v>
      </c>
      <c r="BE287" s="1">
        <v>100</v>
      </c>
      <c r="BF287" s="1">
        <v>15</v>
      </c>
      <c r="BG287" s="2">
        <v>43994.8171875</v>
      </c>
      <c r="BH287" s="1">
        <v>0</v>
      </c>
      <c r="BI287" s="1">
        <v>0</v>
      </c>
      <c r="BJ287" s="1">
        <v>100</v>
      </c>
      <c r="BK287" s="1">
        <v>15</v>
      </c>
      <c r="BL287" s="1">
        <v>6</v>
      </c>
      <c r="BM287" s="1">
        <v>870.1423</v>
      </c>
      <c r="BN287" s="1">
        <v>2</v>
      </c>
    </row>
    <row r="288" spans="1:66">
      <c r="A288" s="1">
        <v>18373803</v>
      </c>
      <c r="B288" s="1" t="s">
        <v>58</v>
      </c>
      <c r="C288" s="1" t="s">
        <v>392</v>
      </c>
      <c r="D288" s="2">
        <v>43889.6394328704</v>
      </c>
      <c r="E288" s="1">
        <v>0</v>
      </c>
      <c r="F288" s="1">
        <v>1</v>
      </c>
      <c r="G288" s="1">
        <v>100</v>
      </c>
      <c r="H288" s="1">
        <v>10</v>
      </c>
      <c r="I288" s="2">
        <v>43895.7033333333</v>
      </c>
      <c r="J288" s="1">
        <v>8</v>
      </c>
      <c r="K288" s="1">
        <v>0</v>
      </c>
      <c r="L288" s="1">
        <v>89.4725</v>
      </c>
      <c r="M288" s="1">
        <v>19</v>
      </c>
      <c r="N288" s="2">
        <v>43904.6790162037</v>
      </c>
      <c r="O288" s="1">
        <v>0</v>
      </c>
      <c r="P288" s="1">
        <v>20</v>
      </c>
      <c r="Q288" s="1">
        <v>77.1462</v>
      </c>
      <c r="R288" s="1">
        <v>16</v>
      </c>
      <c r="S288" s="2">
        <v>43917.8105092593</v>
      </c>
      <c r="T288" s="1">
        <v>0</v>
      </c>
      <c r="U288" s="1">
        <v>0</v>
      </c>
      <c r="V288" s="1">
        <v>97.4305</v>
      </c>
      <c r="W288" s="1">
        <v>10</v>
      </c>
      <c r="X288" s="2">
        <v>43924.6175925926</v>
      </c>
      <c r="Y288" s="1">
        <v>1</v>
      </c>
      <c r="Z288" s="1">
        <v>0</v>
      </c>
      <c r="AA288" s="1">
        <v>77.9658</v>
      </c>
      <c r="AB288" s="1">
        <v>18</v>
      </c>
      <c r="AC288" s="2">
        <v>43931.8458680556</v>
      </c>
      <c r="AD288" s="1">
        <v>0</v>
      </c>
      <c r="AE288" s="1">
        <v>0</v>
      </c>
      <c r="AF288" s="1">
        <v>99.2929</v>
      </c>
      <c r="AG288" s="1">
        <v>20</v>
      </c>
      <c r="AH288" s="2">
        <v>43945.6823958333</v>
      </c>
      <c r="AI288" s="1">
        <v>0</v>
      </c>
      <c r="AJ288" s="1">
        <v>0</v>
      </c>
      <c r="AK288" s="1">
        <v>100</v>
      </c>
      <c r="AL288" s="1">
        <v>20</v>
      </c>
      <c r="AM288" s="2">
        <v>43951.8393518518</v>
      </c>
      <c r="AN288" s="1">
        <v>0</v>
      </c>
      <c r="AO288" s="1">
        <v>6</v>
      </c>
      <c r="AP288" s="1">
        <v>100</v>
      </c>
      <c r="AQ288" s="1">
        <v>20</v>
      </c>
      <c r="AR288" s="2">
        <v>43967.800150463</v>
      </c>
      <c r="AS288" s="1">
        <v>0</v>
      </c>
      <c r="AT288" s="1">
        <v>0</v>
      </c>
      <c r="AU288" s="1">
        <v>80</v>
      </c>
      <c r="AV288" s="1">
        <v>16</v>
      </c>
      <c r="AW288" s="2">
        <v>43981.4624537037</v>
      </c>
      <c r="AX288" s="1">
        <v>0</v>
      </c>
      <c r="AY288" s="1">
        <v>0</v>
      </c>
      <c r="AZ288" s="1">
        <v>100</v>
      </c>
      <c r="BA288" s="1">
        <v>15</v>
      </c>
      <c r="BB288" s="2">
        <v>43988.6787962963</v>
      </c>
      <c r="BC288" s="1">
        <v>0</v>
      </c>
      <c r="BD288" s="1">
        <v>0</v>
      </c>
      <c r="BE288" s="1">
        <v>93.3333</v>
      </c>
      <c r="BF288" s="1">
        <v>14</v>
      </c>
      <c r="BG288" s="2">
        <v>43994.4325578704</v>
      </c>
      <c r="BH288" s="1">
        <v>0</v>
      </c>
      <c r="BI288" s="1">
        <v>0</v>
      </c>
      <c r="BJ288" s="1">
        <v>93.3333</v>
      </c>
      <c r="BK288" s="1">
        <v>14</v>
      </c>
      <c r="BL288" s="1">
        <v>6</v>
      </c>
      <c r="BM288" s="1">
        <v>1107.9745</v>
      </c>
      <c r="BN288" s="1">
        <v>0</v>
      </c>
    </row>
    <row r="289" spans="1:66">
      <c r="A289" s="1">
        <v>18373805</v>
      </c>
      <c r="B289" s="1" t="s">
        <v>126</v>
      </c>
      <c r="C289" s="1" t="s">
        <v>398</v>
      </c>
      <c r="D289" s="2">
        <v>43888.5436574074</v>
      </c>
      <c r="E289" s="1">
        <v>0</v>
      </c>
      <c r="F289" s="1">
        <v>0</v>
      </c>
      <c r="G289" s="1">
        <v>100</v>
      </c>
      <c r="H289" s="1">
        <v>10</v>
      </c>
      <c r="I289" s="2">
        <v>43895.8612615741</v>
      </c>
      <c r="J289" s="1">
        <v>3</v>
      </c>
      <c r="K289" s="1">
        <v>10</v>
      </c>
      <c r="L289" s="1">
        <v>85.5785</v>
      </c>
      <c r="M289" s="1">
        <v>18</v>
      </c>
      <c r="N289" s="2">
        <v>43903.0339930556</v>
      </c>
      <c r="O289" s="1">
        <v>4</v>
      </c>
      <c r="P289" s="1">
        <v>8</v>
      </c>
      <c r="Q289" s="1">
        <v>97.1504</v>
      </c>
      <c r="R289" s="1">
        <v>20</v>
      </c>
      <c r="S289" s="2">
        <v>43917.5252314815</v>
      </c>
      <c r="T289" s="1">
        <v>0</v>
      </c>
      <c r="U289" s="1">
        <v>0</v>
      </c>
      <c r="V289" s="1">
        <v>85.7425</v>
      </c>
      <c r="W289" s="1">
        <v>10</v>
      </c>
      <c r="X289" s="2">
        <v>43923.7641550926</v>
      </c>
      <c r="Y289" s="1">
        <v>0</v>
      </c>
      <c r="Z289" s="1">
        <v>0</v>
      </c>
      <c r="AA289" s="1">
        <v>93.01</v>
      </c>
      <c r="AB289" s="1">
        <v>20</v>
      </c>
      <c r="AC289" s="2">
        <v>43931.8740393519</v>
      </c>
      <c r="AD289" s="1">
        <v>0</v>
      </c>
      <c r="AE289" s="1">
        <v>4</v>
      </c>
      <c r="AF289" s="1">
        <v>85.5538</v>
      </c>
      <c r="AG289" s="1">
        <v>20</v>
      </c>
      <c r="AH289" s="2">
        <v>43944.9031828704</v>
      </c>
      <c r="AI289" s="1">
        <v>0</v>
      </c>
      <c r="AJ289" s="1">
        <v>0</v>
      </c>
      <c r="AK289" s="1">
        <v>100</v>
      </c>
      <c r="AL289" s="1">
        <v>20</v>
      </c>
      <c r="AM289" s="2">
        <v>43951.5165972222</v>
      </c>
      <c r="AN289" s="1">
        <v>0</v>
      </c>
      <c r="AO289" s="1">
        <v>0</v>
      </c>
      <c r="AP289" s="1">
        <v>100</v>
      </c>
      <c r="AQ289" s="1">
        <v>20</v>
      </c>
      <c r="AR289" s="2">
        <v>43965.7241782407</v>
      </c>
      <c r="AS289" s="1">
        <v>1</v>
      </c>
      <c r="AT289" s="1">
        <v>10</v>
      </c>
      <c r="AU289" s="1">
        <v>40</v>
      </c>
      <c r="AV289" s="1">
        <v>8</v>
      </c>
      <c r="AW289" s="2">
        <v>43980.4626967593</v>
      </c>
      <c r="AX289" s="1">
        <v>0</v>
      </c>
      <c r="AY289" s="1">
        <v>0</v>
      </c>
      <c r="AZ289" s="1">
        <v>93.3333</v>
      </c>
      <c r="BA289" s="1">
        <v>14</v>
      </c>
      <c r="BB289" s="2">
        <v>43988.6871296296</v>
      </c>
      <c r="BC289" s="1">
        <v>0</v>
      </c>
      <c r="BD289" s="1">
        <v>0</v>
      </c>
      <c r="BE289" s="1">
        <v>100</v>
      </c>
      <c r="BF289" s="1">
        <v>15</v>
      </c>
      <c r="BG289" s="2">
        <v>43993.685162037</v>
      </c>
      <c r="BH289" s="1">
        <v>0</v>
      </c>
      <c r="BI289" s="1">
        <v>0</v>
      </c>
      <c r="BJ289" s="1">
        <v>93.3333</v>
      </c>
      <c r="BK289" s="1">
        <v>14</v>
      </c>
      <c r="BL289" s="1">
        <v>8</v>
      </c>
      <c r="BM289" s="1">
        <v>1073.7018</v>
      </c>
      <c r="BN289" s="1">
        <v>0</v>
      </c>
    </row>
    <row r="290" spans="1:66">
      <c r="A290" s="1">
        <v>18373806</v>
      </c>
      <c r="B290" s="1" t="s">
        <v>16</v>
      </c>
      <c r="C290" s="1" t="s">
        <v>393</v>
      </c>
      <c r="D290" s="2">
        <v>43888.5072106481</v>
      </c>
      <c r="E290" s="1">
        <v>0</v>
      </c>
      <c r="F290" s="1">
        <v>8</v>
      </c>
      <c r="G290" s="1">
        <v>100</v>
      </c>
      <c r="H290" s="1">
        <v>10</v>
      </c>
      <c r="I290" s="2">
        <v>43895.5066782407</v>
      </c>
      <c r="J290" s="1">
        <v>0</v>
      </c>
      <c r="K290" s="1">
        <v>0</v>
      </c>
      <c r="L290" s="1">
        <v>97.8927</v>
      </c>
      <c r="M290" s="1">
        <v>20</v>
      </c>
      <c r="N290" s="2">
        <v>43902.5492939815</v>
      </c>
      <c r="O290" s="1">
        <v>0</v>
      </c>
      <c r="P290" s="1">
        <v>6</v>
      </c>
      <c r="Q290" s="1">
        <v>100</v>
      </c>
      <c r="R290" s="1">
        <v>20</v>
      </c>
      <c r="S290" s="2">
        <v>43916.511712963</v>
      </c>
      <c r="T290" s="1">
        <v>0</v>
      </c>
      <c r="U290" s="1">
        <v>1</v>
      </c>
      <c r="V290" s="1">
        <v>97.3763</v>
      </c>
      <c r="W290" s="1">
        <v>10</v>
      </c>
      <c r="X290" s="2">
        <v>43923.504212963</v>
      </c>
      <c r="Y290" s="1">
        <v>0</v>
      </c>
      <c r="Z290" s="1">
        <v>3</v>
      </c>
      <c r="AA290" s="1">
        <v>99.7942</v>
      </c>
      <c r="AB290" s="1">
        <v>20</v>
      </c>
      <c r="AC290" s="2">
        <v>43930.6166666667</v>
      </c>
      <c r="AD290" s="1">
        <v>0</v>
      </c>
      <c r="AE290" s="1">
        <v>3</v>
      </c>
      <c r="AF290" s="1">
        <v>99.9068</v>
      </c>
      <c r="AG290" s="1">
        <v>20</v>
      </c>
      <c r="AH290" s="2">
        <v>43944.6021990741</v>
      </c>
      <c r="AI290" s="1">
        <v>0</v>
      </c>
      <c r="AJ290" s="1">
        <v>0</v>
      </c>
      <c r="AK290" s="1">
        <v>100</v>
      </c>
      <c r="AL290" s="1">
        <v>20</v>
      </c>
      <c r="AM290" s="2">
        <v>43951.5040393519</v>
      </c>
      <c r="AN290" s="1">
        <v>0</v>
      </c>
      <c r="AO290" s="1">
        <v>5</v>
      </c>
      <c r="AP290" s="1">
        <v>100</v>
      </c>
      <c r="AQ290" s="1">
        <v>20</v>
      </c>
      <c r="AR290" s="2">
        <v>43965.510787037</v>
      </c>
      <c r="AS290" s="1">
        <v>0</v>
      </c>
      <c r="AT290" s="1">
        <v>1</v>
      </c>
      <c r="AU290" s="1">
        <v>100</v>
      </c>
      <c r="AV290" s="1">
        <v>20</v>
      </c>
      <c r="AW290" s="2">
        <v>43979.5426388889</v>
      </c>
      <c r="AX290" s="1">
        <v>0</v>
      </c>
      <c r="AY290" s="1">
        <v>0</v>
      </c>
      <c r="AZ290" s="1">
        <v>93.3333</v>
      </c>
      <c r="BA290" s="1">
        <v>14</v>
      </c>
      <c r="BB290" s="2">
        <v>43987.0721875</v>
      </c>
      <c r="BC290" s="1">
        <v>0</v>
      </c>
      <c r="BD290" s="1">
        <v>0</v>
      </c>
      <c r="BE290" s="1">
        <v>100</v>
      </c>
      <c r="BF290" s="1">
        <v>15</v>
      </c>
      <c r="BG290" s="2">
        <v>43993.5333564815</v>
      </c>
      <c r="BH290" s="1">
        <v>0</v>
      </c>
      <c r="BI290" s="1">
        <v>0</v>
      </c>
      <c r="BJ290" s="1">
        <v>100</v>
      </c>
      <c r="BK290" s="1">
        <v>15</v>
      </c>
      <c r="BL290" s="1">
        <v>11</v>
      </c>
      <c r="BM290" s="1">
        <v>1188.3033</v>
      </c>
      <c r="BN290" s="1">
        <v>0</v>
      </c>
    </row>
    <row r="291" spans="1:66">
      <c r="A291" s="1">
        <v>18373808</v>
      </c>
      <c r="B291" s="1" t="s">
        <v>33</v>
      </c>
      <c r="C291" s="1" t="s">
        <v>393</v>
      </c>
      <c r="D291" s="2">
        <v>43888.5106018518</v>
      </c>
      <c r="E291" s="1">
        <v>0</v>
      </c>
      <c r="F291" s="1">
        <v>6</v>
      </c>
      <c r="G291" s="1">
        <v>100</v>
      </c>
      <c r="H291" s="1">
        <v>10</v>
      </c>
      <c r="I291" s="2">
        <v>43895.7500462963</v>
      </c>
      <c r="J291" s="1">
        <v>0</v>
      </c>
      <c r="K291" s="1">
        <v>6</v>
      </c>
      <c r="L291" s="1">
        <v>98.5796</v>
      </c>
      <c r="M291" s="1">
        <v>20</v>
      </c>
      <c r="N291" s="2">
        <v>43902.704537037</v>
      </c>
      <c r="O291" s="1">
        <v>0</v>
      </c>
      <c r="P291" s="1">
        <v>4</v>
      </c>
      <c r="Q291" s="1">
        <v>98.6433</v>
      </c>
      <c r="R291" s="1">
        <v>20</v>
      </c>
      <c r="S291" s="2">
        <v>43916.6181134259</v>
      </c>
      <c r="T291" s="1">
        <v>1</v>
      </c>
      <c r="U291" s="1">
        <v>0</v>
      </c>
      <c r="V291" s="1">
        <v>96.2365</v>
      </c>
      <c r="W291" s="1">
        <v>10</v>
      </c>
      <c r="X291" s="2">
        <v>43923.7727662037</v>
      </c>
      <c r="Y291" s="1">
        <v>1</v>
      </c>
      <c r="Z291" s="1">
        <v>1</v>
      </c>
      <c r="AA291" s="1">
        <v>94.5545</v>
      </c>
      <c r="AB291" s="1">
        <v>19</v>
      </c>
      <c r="AC291" s="2">
        <v>43931.6803125</v>
      </c>
      <c r="AD291" s="1">
        <v>0</v>
      </c>
      <c r="AE291" s="1">
        <v>2</v>
      </c>
      <c r="AF291" s="1">
        <v>61.6662</v>
      </c>
      <c r="AG291" s="1">
        <v>13</v>
      </c>
      <c r="AH291" s="2">
        <v>43944.6046990741</v>
      </c>
      <c r="AI291" s="1">
        <v>0</v>
      </c>
      <c r="AJ291" s="1">
        <v>0</v>
      </c>
      <c r="AK291" s="1">
        <v>100</v>
      </c>
      <c r="AL291" s="1">
        <v>20</v>
      </c>
      <c r="AM291" s="2">
        <v>43951.6368402778</v>
      </c>
      <c r="AN291" s="1">
        <v>0</v>
      </c>
      <c r="AO291" s="1">
        <v>5</v>
      </c>
      <c r="AP291" s="1">
        <v>100</v>
      </c>
      <c r="AQ291" s="1">
        <v>20</v>
      </c>
      <c r="AR291" s="2">
        <v>43965.7758217593</v>
      </c>
      <c r="AS291" s="1">
        <v>0</v>
      </c>
      <c r="AT291" s="1">
        <v>1</v>
      </c>
      <c r="AU291" s="1">
        <v>100</v>
      </c>
      <c r="AV291" s="1">
        <v>20</v>
      </c>
      <c r="AW291" s="2">
        <v>43979.7310532407</v>
      </c>
      <c r="AX291" s="1">
        <v>0</v>
      </c>
      <c r="AY291" s="1">
        <v>0</v>
      </c>
      <c r="AZ291" s="1">
        <v>93.3333</v>
      </c>
      <c r="BA291" s="1">
        <v>14</v>
      </c>
      <c r="BB291" s="2">
        <v>43987.7633449074</v>
      </c>
      <c r="BC291" s="1">
        <v>0</v>
      </c>
      <c r="BD291" s="1">
        <v>0</v>
      </c>
      <c r="BE291" s="1">
        <v>100</v>
      </c>
      <c r="BF291" s="1">
        <v>15</v>
      </c>
      <c r="BG291" s="2">
        <v>43993.9475</v>
      </c>
      <c r="BH291" s="1">
        <v>0</v>
      </c>
      <c r="BI291" s="1">
        <v>0</v>
      </c>
      <c r="BJ291" s="1">
        <v>100</v>
      </c>
      <c r="BK291" s="1">
        <v>15</v>
      </c>
      <c r="BL291" s="1">
        <v>9</v>
      </c>
      <c r="BM291" s="1">
        <v>1143.0134</v>
      </c>
      <c r="BN291" s="1">
        <v>0</v>
      </c>
    </row>
    <row r="292" spans="1:66">
      <c r="A292" s="1">
        <v>18373812</v>
      </c>
      <c r="B292" s="1" t="s">
        <v>41</v>
      </c>
      <c r="C292" s="1" t="s">
        <v>398</v>
      </c>
      <c r="D292" s="2">
        <v>43888.5205092593</v>
      </c>
      <c r="E292" s="1">
        <v>0</v>
      </c>
      <c r="F292" s="1">
        <v>5</v>
      </c>
      <c r="G292" s="1">
        <v>100</v>
      </c>
      <c r="H292" s="1">
        <v>10</v>
      </c>
      <c r="I292" s="2">
        <v>43895.712337963</v>
      </c>
      <c r="J292" s="1">
        <v>0</v>
      </c>
      <c r="K292" s="1">
        <v>13</v>
      </c>
      <c r="L292" s="1">
        <v>95.3738</v>
      </c>
      <c r="M292" s="1">
        <v>20</v>
      </c>
      <c r="N292" s="2">
        <v>43903.6015046296</v>
      </c>
      <c r="O292" s="1">
        <v>0</v>
      </c>
      <c r="P292" s="1">
        <v>18</v>
      </c>
      <c r="Q292" s="1">
        <v>90</v>
      </c>
      <c r="R292" s="1">
        <v>18</v>
      </c>
      <c r="S292" s="2">
        <v>43917.5257407407</v>
      </c>
      <c r="T292" s="1">
        <v>1</v>
      </c>
      <c r="U292" s="1">
        <v>1</v>
      </c>
      <c r="V292" s="1">
        <v>96.5102</v>
      </c>
      <c r="W292" s="1">
        <v>10</v>
      </c>
      <c r="X292" s="2">
        <v>43923.9288657407</v>
      </c>
      <c r="Y292" s="1">
        <v>0</v>
      </c>
      <c r="Z292" s="1">
        <v>7</v>
      </c>
      <c r="AA292" s="1">
        <v>98.236</v>
      </c>
      <c r="AB292" s="1">
        <v>20</v>
      </c>
      <c r="AC292" s="2">
        <v>43930.8979861111</v>
      </c>
      <c r="AD292" s="1">
        <v>0</v>
      </c>
      <c r="AE292" s="1">
        <v>0</v>
      </c>
      <c r="AF292" s="1">
        <v>98.9709</v>
      </c>
      <c r="AG292" s="1">
        <v>20</v>
      </c>
      <c r="AH292" s="2">
        <v>43944.5914699074</v>
      </c>
      <c r="AI292" s="1">
        <v>0</v>
      </c>
      <c r="AJ292" s="1">
        <v>0</v>
      </c>
      <c r="AK292" s="1">
        <v>100</v>
      </c>
      <c r="AL292" s="1">
        <v>20</v>
      </c>
      <c r="AM292" s="2">
        <v>43951.508587963</v>
      </c>
      <c r="AN292" s="1">
        <v>0</v>
      </c>
      <c r="AO292" s="1">
        <v>2</v>
      </c>
      <c r="AP292" s="1">
        <v>100</v>
      </c>
      <c r="AQ292" s="1">
        <v>20</v>
      </c>
      <c r="AR292" s="2">
        <v>43965.9779861111</v>
      </c>
      <c r="AS292" s="1">
        <v>0</v>
      </c>
      <c r="AT292" s="1">
        <v>0</v>
      </c>
      <c r="AU292" s="1">
        <v>95</v>
      </c>
      <c r="AV292" s="1">
        <v>19</v>
      </c>
      <c r="AW292" s="2">
        <v>43980.0053009259</v>
      </c>
      <c r="AX292" s="1">
        <v>0</v>
      </c>
      <c r="AY292" s="1">
        <v>0</v>
      </c>
      <c r="AZ292" s="1">
        <v>93.3333</v>
      </c>
      <c r="BA292" s="1">
        <v>14</v>
      </c>
      <c r="BB292" s="2">
        <v>43987.0965740741</v>
      </c>
      <c r="BC292" s="1">
        <v>0</v>
      </c>
      <c r="BD292" s="1">
        <v>0</v>
      </c>
      <c r="BE292" s="1">
        <v>100</v>
      </c>
      <c r="BF292" s="1">
        <v>15</v>
      </c>
      <c r="BG292" s="2">
        <v>43993.7118287037</v>
      </c>
      <c r="BH292" s="1">
        <v>0</v>
      </c>
      <c r="BI292" s="1">
        <v>0</v>
      </c>
      <c r="BJ292" s="1">
        <v>100</v>
      </c>
      <c r="BK292" s="1">
        <v>15</v>
      </c>
      <c r="BL292" s="1">
        <v>9</v>
      </c>
      <c r="BM292" s="1">
        <v>1167.4242</v>
      </c>
      <c r="BN292" s="1">
        <v>0</v>
      </c>
    </row>
    <row r="293" spans="1:66">
      <c r="A293" s="1">
        <v>18373814</v>
      </c>
      <c r="B293" s="1" t="s">
        <v>102</v>
      </c>
      <c r="C293" s="1" t="s">
        <v>392</v>
      </c>
      <c r="D293" s="2">
        <v>43888.5292592593</v>
      </c>
      <c r="E293" s="1">
        <v>0</v>
      </c>
      <c r="F293" s="1">
        <v>2</v>
      </c>
      <c r="G293" s="1">
        <v>99.6908</v>
      </c>
      <c r="H293" s="1">
        <v>10</v>
      </c>
      <c r="I293" s="2">
        <v>43895.6541550926</v>
      </c>
      <c r="J293" s="1">
        <v>1</v>
      </c>
      <c r="K293" s="1">
        <v>5</v>
      </c>
      <c r="L293" s="1">
        <v>98.3395</v>
      </c>
      <c r="M293" s="1">
        <v>20</v>
      </c>
      <c r="N293" s="2">
        <v>43902.8774074074</v>
      </c>
      <c r="O293" s="1">
        <v>27</v>
      </c>
      <c r="P293" s="1">
        <v>12</v>
      </c>
      <c r="Q293" s="1">
        <v>60</v>
      </c>
      <c r="R293" s="1">
        <v>12</v>
      </c>
      <c r="S293" s="2">
        <v>43916.8577430556</v>
      </c>
      <c r="T293" s="1">
        <v>2</v>
      </c>
      <c r="U293" s="1">
        <v>0</v>
      </c>
      <c r="V293" s="1">
        <v>95.3493</v>
      </c>
      <c r="W293" s="1">
        <v>10</v>
      </c>
      <c r="X293" s="2">
        <v>43923.515162037</v>
      </c>
      <c r="Y293" s="1">
        <v>0</v>
      </c>
      <c r="Z293" s="1">
        <v>0</v>
      </c>
      <c r="AA293" s="1">
        <v>95.9872</v>
      </c>
      <c r="AB293" s="1">
        <v>20</v>
      </c>
      <c r="AC293" s="2">
        <v>43931.5856481481</v>
      </c>
      <c r="AD293" s="1">
        <v>0</v>
      </c>
      <c r="AE293" s="1">
        <v>0</v>
      </c>
      <c r="AF293" s="1">
        <v>98.8938</v>
      </c>
      <c r="AG293" s="1">
        <v>20</v>
      </c>
      <c r="AH293" s="2">
        <v>43944.5425810185</v>
      </c>
      <c r="AI293" s="1">
        <v>0</v>
      </c>
      <c r="AJ293" s="1">
        <v>0</v>
      </c>
      <c r="AK293" s="1">
        <v>100</v>
      </c>
      <c r="AL293" s="1">
        <v>20</v>
      </c>
      <c r="AM293" s="2">
        <v>43951.6398842593</v>
      </c>
      <c r="AN293" s="1">
        <v>0</v>
      </c>
      <c r="AO293" s="1">
        <v>8</v>
      </c>
      <c r="AP293" s="1">
        <v>100</v>
      </c>
      <c r="AQ293" s="1">
        <v>20</v>
      </c>
      <c r="AR293" s="2">
        <v>43965.5077083333</v>
      </c>
      <c r="AS293" s="1">
        <v>0</v>
      </c>
      <c r="AT293" s="1">
        <v>4</v>
      </c>
      <c r="AU293" s="1">
        <v>85</v>
      </c>
      <c r="AV293" s="1">
        <v>17</v>
      </c>
      <c r="AW293" s="2">
        <v>43979.5013425926</v>
      </c>
      <c r="AX293" s="1">
        <v>0</v>
      </c>
      <c r="AY293" s="1">
        <v>0</v>
      </c>
      <c r="AZ293" s="1">
        <v>93.3333</v>
      </c>
      <c r="BA293" s="1">
        <v>14</v>
      </c>
      <c r="BB293" s="2">
        <v>43988.0333912037</v>
      </c>
      <c r="BC293" s="1">
        <v>0</v>
      </c>
      <c r="BD293" s="1">
        <v>0</v>
      </c>
      <c r="BE293" s="1">
        <v>100</v>
      </c>
      <c r="BF293" s="1">
        <v>15</v>
      </c>
      <c r="BG293" s="2">
        <v>43993.6154050926</v>
      </c>
      <c r="BH293" s="1">
        <v>0</v>
      </c>
      <c r="BI293" s="1">
        <v>0</v>
      </c>
      <c r="BJ293" s="1">
        <v>86.6667</v>
      </c>
      <c r="BK293" s="1">
        <v>13</v>
      </c>
      <c r="BL293" s="1">
        <v>8</v>
      </c>
      <c r="BM293" s="1">
        <v>1113.2606</v>
      </c>
      <c r="BN293" s="1">
        <v>0</v>
      </c>
    </row>
    <row r="294" spans="1:66">
      <c r="A294" s="1">
        <v>18373815</v>
      </c>
      <c r="B294" s="1" t="s">
        <v>284</v>
      </c>
      <c r="C294" s="1" t="s">
        <v>397</v>
      </c>
      <c r="D294" s="2">
        <v>43888.9475578704</v>
      </c>
      <c r="E294" s="1">
        <v>3</v>
      </c>
      <c r="F294" s="1">
        <v>0</v>
      </c>
      <c r="G294" s="1">
        <v>81.0418</v>
      </c>
      <c r="H294" s="1">
        <v>9</v>
      </c>
      <c r="I294" s="2">
        <v>43896.8587384259</v>
      </c>
      <c r="J294" s="1">
        <v>14</v>
      </c>
      <c r="K294" s="1">
        <v>0</v>
      </c>
      <c r="L294" s="1">
        <v>84</v>
      </c>
      <c r="M294" s="1">
        <v>20</v>
      </c>
      <c r="N294" s="1"/>
      <c r="O294" s="1"/>
      <c r="P294" s="1"/>
      <c r="Q294" s="1"/>
      <c r="R294" s="1">
        <v>0</v>
      </c>
      <c r="S294" s="2">
        <v>43917.9538310185</v>
      </c>
      <c r="T294" s="1"/>
      <c r="U294" s="1"/>
      <c r="V294" s="1">
        <v>0</v>
      </c>
      <c r="W294" s="1">
        <v>0</v>
      </c>
      <c r="X294" s="1"/>
      <c r="Y294" s="1"/>
      <c r="Z294" s="1"/>
      <c r="AA294" s="1"/>
      <c r="AB294" s="1">
        <v>0</v>
      </c>
      <c r="AC294" s="2">
        <v>43931.9026041667</v>
      </c>
      <c r="AD294" s="1">
        <v>1</v>
      </c>
      <c r="AE294" s="1">
        <v>0</v>
      </c>
      <c r="AF294" s="1">
        <v>40</v>
      </c>
      <c r="AG294" s="1">
        <v>10</v>
      </c>
      <c r="AH294" s="2">
        <v>43945.4600810185</v>
      </c>
      <c r="AI294" s="1"/>
      <c r="AJ294" s="1"/>
      <c r="AK294" s="1">
        <v>5</v>
      </c>
      <c r="AL294" s="1">
        <v>1</v>
      </c>
      <c r="AM294" s="2">
        <v>43953.8224305556</v>
      </c>
      <c r="AN294" s="1"/>
      <c r="AO294" s="1"/>
      <c r="AP294" s="1">
        <v>0</v>
      </c>
      <c r="AQ294" s="1">
        <v>0</v>
      </c>
      <c r="AR294" s="2">
        <v>43967.5571064815</v>
      </c>
      <c r="AS294" s="1"/>
      <c r="AT294" s="1"/>
      <c r="AU294" s="1">
        <v>10</v>
      </c>
      <c r="AV294" s="1">
        <v>2</v>
      </c>
      <c r="AW294" s="1"/>
      <c r="AX294" s="1">
        <v>0</v>
      </c>
      <c r="AY294" s="1">
        <v>0</v>
      </c>
      <c r="AZ294" s="1"/>
      <c r="BA294" s="1">
        <v>0</v>
      </c>
      <c r="BB294" s="1"/>
      <c r="BC294" s="1">
        <v>0</v>
      </c>
      <c r="BD294" s="1">
        <v>0</v>
      </c>
      <c r="BE294" s="1"/>
      <c r="BF294" s="1">
        <v>0</v>
      </c>
      <c r="BG294" s="1"/>
      <c r="BH294" s="1">
        <v>0</v>
      </c>
      <c r="BI294" s="1">
        <v>0</v>
      </c>
      <c r="BJ294" s="1"/>
      <c r="BK294" s="1">
        <v>0</v>
      </c>
      <c r="BL294" s="1">
        <v>1</v>
      </c>
      <c r="BM294" s="1">
        <v>220.0418</v>
      </c>
      <c r="BN294" s="1">
        <v>5</v>
      </c>
    </row>
    <row r="295" spans="1:66">
      <c r="A295" s="1">
        <v>18373821</v>
      </c>
      <c r="B295" s="1" t="s">
        <v>24</v>
      </c>
      <c r="C295" s="1" t="s">
        <v>392</v>
      </c>
      <c r="D295" s="2">
        <v>43889.6261111111</v>
      </c>
      <c r="E295" s="1">
        <v>0</v>
      </c>
      <c r="F295" s="1">
        <v>1</v>
      </c>
      <c r="G295" s="1">
        <v>100</v>
      </c>
      <c r="H295" s="1">
        <v>10</v>
      </c>
      <c r="I295" s="2">
        <v>43895.8050925926</v>
      </c>
      <c r="J295" s="1">
        <v>0</v>
      </c>
      <c r="K295" s="1">
        <v>2</v>
      </c>
      <c r="L295" s="1">
        <v>96.0619</v>
      </c>
      <c r="M295" s="1">
        <v>20</v>
      </c>
      <c r="N295" s="2">
        <v>43902.9513425926</v>
      </c>
      <c r="O295" s="1">
        <v>0</v>
      </c>
      <c r="P295" s="1">
        <v>3</v>
      </c>
      <c r="Q295" s="1">
        <v>95</v>
      </c>
      <c r="R295" s="1">
        <v>19</v>
      </c>
      <c r="S295" s="2">
        <v>43917.9626388889</v>
      </c>
      <c r="T295" s="1">
        <v>0</v>
      </c>
      <c r="U295" s="1">
        <v>0</v>
      </c>
      <c r="V295" s="1">
        <v>95.1195</v>
      </c>
      <c r="W295" s="1">
        <v>10</v>
      </c>
      <c r="X295" s="2">
        <v>43923.8708217593</v>
      </c>
      <c r="Y295" s="1">
        <v>0</v>
      </c>
      <c r="Z295" s="1">
        <v>0</v>
      </c>
      <c r="AA295" s="1">
        <v>97.8614</v>
      </c>
      <c r="AB295" s="1">
        <v>20</v>
      </c>
      <c r="AC295" s="2">
        <v>43931.6680787037</v>
      </c>
      <c r="AD295" s="1">
        <v>0</v>
      </c>
      <c r="AE295" s="1">
        <v>1</v>
      </c>
      <c r="AF295" s="1">
        <v>99.7083</v>
      </c>
      <c r="AG295" s="1">
        <v>20</v>
      </c>
      <c r="AH295" s="2">
        <v>43944.7853240741</v>
      </c>
      <c r="AI295" s="1">
        <v>0</v>
      </c>
      <c r="AJ295" s="1">
        <v>0</v>
      </c>
      <c r="AK295" s="1">
        <v>100</v>
      </c>
      <c r="AL295" s="1">
        <v>20</v>
      </c>
      <c r="AM295" s="2">
        <v>43951.9952430556</v>
      </c>
      <c r="AN295" s="1">
        <v>0</v>
      </c>
      <c r="AO295" s="1">
        <v>0</v>
      </c>
      <c r="AP295" s="1">
        <v>100</v>
      </c>
      <c r="AQ295" s="1">
        <v>20</v>
      </c>
      <c r="AR295" s="2">
        <v>43966.8688310185</v>
      </c>
      <c r="AS295" s="1">
        <v>0</v>
      </c>
      <c r="AT295" s="1">
        <v>0</v>
      </c>
      <c r="AU295" s="1">
        <v>100</v>
      </c>
      <c r="AV295" s="1">
        <v>20</v>
      </c>
      <c r="AW295" s="2">
        <v>43979.9122453704</v>
      </c>
      <c r="AX295" s="1">
        <v>0</v>
      </c>
      <c r="AY295" s="1">
        <v>0</v>
      </c>
      <c r="AZ295" s="1">
        <v>93.3333</v>
      </c>
      <c r="BA295" s="1">
        <v>14</v>
      </c>
      <c r="BB295" s="2">
        <v>43987.8916666667</v>
      </c>
      <c r="BC295" s="1">
        <v>0</v>
      </c>
      <c r="BD295" s="1">
        <v>0</v>
      </c>
      <c r="BE295" s="1">
        <v>100</v>
      </c>
      <c r="BF295" s="1">
        <v>15</v>
      </c>
      <c r="BG295" s="2">
        <v>43993.7755208333</v>
      </c>
      <c r="BH295" s="1">
        <v>0</v>
      </c>
      <c r="BI295" s="1">
        <v>0</v>
      </c>
      <c r="BJ295" s="1">
        <v>100</v>
      </c>
      <c r="BK295" s="1">
        <v>15</v>
      </c>
      <c r="BL295" s="1">
        <v>10</v>
      </c>
      <c r="BM295" s="1">
        <v>1177.0844</v>
      </c>
      <c r="BN295" s="1">
        <v>0</v>
      </c>
    </row>
    <row r="296" spans="1:66">
      <c r="A296" s="1">
        <v>18374135</v>
      </c>
      <c r="B296" s="1" t="s">
        <v>144</v>
      </c>
      <c r="C296" s="1" t="s">
        <v>398</v>
      </c>
      <c r="D296" s="2">
        <v>43888.5892592593</v>
      </c>
      <c r="E296" s="1">
        <v>3</v>
      </c>
      <c r="F296" s="1">
        <v>3</v>
      </c>
      <c r="G296" s="1">
        <v>90</v>
      </c>
      <c r="H296" s="1">
        <v>9</v>
      </c>
      <c r="I296" s="2">
        <v>43895.662337963</v>
      </c>
      <c r="J296" s="1">
        <v>3</v>
      </c>
      <c r="K296" s="1">
        <v>5</v>
      </c>
      <c r="L296" s="1">
        <v>89.3522</v>
      </c>
      <c r="M296" s="1">
        <v>19</v>
      </c>
      <c r="N296" s="2">
        <v>43902.8800115741</v>
      </c>
      <c r="O296" s="1">
        <v>37</v>
      </c>
      <c r="P296" s="1">
        <v>0</v>
      </c>
      <c r="Q296" s="1">
        <v>68.8688</v>
      </c>
      <c r="R296" s="1">
        <v>14</v>
      </c>
      <c r="S296" s="2">
        <v>43916.616400463</v>
      </c>
      <c r="T296" s="1">
        <v>0</v>
      </c>
      <c r="U296" s="1">
        <v>0</v>
      </c>
      <c r="V296" s="1">
        <v>95.9941</v>
      </c>
      <c r="W296" s="1">
        <v>10</v>
      </c>
      <c r="X296" s="2">
        <v>43923.5003356481</v>
      </c>
      <c r="Y296" s="1">
        <v>0</v>
      </c>
      <c r="Z296" s="1">
        <v>0</v>
      </c>
      <c r="AA296" s="1">
        <v>99.4752</v>
      </c>
      <c r="AB296" s="1">
        <v>20</v>
      </c>
      <c r="AC296" s="2">
        <v>43930.9760648148</v>
      </c>
      <c r="AD296" s="1">
        <v>3</v>
      </c>
      <c r="AE296" s="1">
        <v>0</v>
      </c>
      <c r="AF296" s="1">
        <v>32.8581</v>
      </c>
      <c r="AG296" s="1">
        <v>7</v>
      </c>
      <c r="AH296" s="2">
        <v>43944.6209143518</v>
      </c>
      <c r="AI296" s="1">
        <v>0</v>
      </c>
      <c r="AJ296" s="1">
        <v>0</v>
      </c>
      <c r="AK296" s="1">
        <v>100</v>
      </c>
      <c r="AL296" s="1">
        <v>20</v>
      </c>
      <c r="AM296" s="2">
        <v>43951.5047453704</v>
      </c>
      <c r="AN296" s="1">
        <v>0</v>
      </c>
      <c r="AO296" s="1">
        <v>0</v>
      </c>
      <c r="AP296" s="1">
        <v>100</v>
      </c>
      <c r="AQ296" s="1">
        <v>20</v>
      </c>
      <c r="AR296" s="2">
        <v>43966.0295601852</v>
      </c>
      <c r="AS296" s="1">
        <v>0</v>
      </c>
      <c r="AT296" s="1">
        <v>0</v>
      </c>
      <c r="AU296" s="1">
        <v>100</v>
      </c>
      <c r="AV296" s="1">
        <v>20</v>
      </c>
      <c r="AW296" s="2">
        <v>43979.8249537037</v>
      </c>
      <c r="AX296" s="1">
        <v>0</v>
      </c>
      <c r="AY296" s="1">
        <v>0</v>
      </c>
      <c r="AZ296" s="1">
        <v>86.6667</v>
      </c>
      <c r="BA296" s="1">
        <v>13</v>
      </c>
      <c r="BB296" s="2">
        <v>43987.9727546296</v>
      </c>
      <c r="BC296" s="1">
        <v>0</v>
      </c>
      <c r="BD296" s="1">
        <v>0</v>
      </c>
      <c r="BE296" s="1">
        <v>93.3333</v>
      </c>
      <c r="BF296" s="1">
        <v>14</v>
      </c>
      <c r="BG296" s="2">
        <v>43993.5154861111</v>
      </c>
      <c r="BH296" s="1">
        <v>0</v>
      </c>
      <c r="BI296" s="1">
        <v>0</v>
      </c>
      <c r="BJ296" s="1">
        <v>100</v>
      </c>
      <c r="BK296" s="1">
        <v>15</v>
      </c>
      <c r="BL296" s="1">
        <v>6</v>
      </c>
      <c r="BM296" s="1">
        <v>1056.5484</v>
      </c>
      <c r="BN296" s="1">
        <v>0</v>
      </c>
    </row>
    <row r="297" spans="1:66">
      <c r="A297" s="1">
        <v>18374162</v>
      </c>
      <c r="B297" s="1" t="s">
        <v>18</v>
      </c>
      <c r="C297" s="1" t="s">
        <v>397</v>
      </c>
      <c r="D297" s="2">
        <v>43888.9659722222</v>
      </c>
      <c r="E297" s="1">
        <v>4</v>
      </c>
      <c r="F297" s="1">
        <v>0</v>
      </c>
      <c r="G297" s="1">
        <v>90</v>
      </c>
      <c r="H297" s="1">
        <v>9</v>
      </c>
      <c r="I297" s="2">
        <v>43896.4330439815</v>
      </c>
      <c r="J297" s="1">
        <v>0</v>
      </c>
      <c r="K297" s="1">
        <v>12</v>
      </c>
      <c r="L297" s="1">
        <v>91.4526</v>
      </c>
      <c r="M297" s="1">
        <v>19</v>
      </c>
      <c r="N297" s="2">
        <v>43903.4250925926</v>
      </c>
      <c r="O297" s="1">
        <v>13</v>
      </c>
      <c r="P297" s="1">
        <v>3</v>
      </c>
      <c r="Q297" s="1">
        <v>98.4396</v>
      </c>
      <c r="R297" s="1">
        <v>20</v>
      </c>
      <c r="S297" s="2">
        <v>43917.7541203704</v>
      </c>
      <c r="T297" s="1">
        <v>0</v>
      </c>
      <c r="U297" s="1">
        <v>1</v>
      </c>
      <c r="V297" s="1">
        <v>97.8356</v>
      </c>
      <c r="W297" s="1">
        <v>10</v>
      </c>
      <c r="X297" s="2">
        <v>43923.6658796296</v>
      </c>
      <c r="Y297" s="1">
        <v>0</v>
      </c>
      <c r="Z297" s="1">
        <v>4</v>
      </c>
      <c r="AA297" s="1">
        <v>87.9666</v>
      </c>
      <c r="AB297" s="1">
        <v>18</v>
      </c>
      <c r="AC297" s="2">
        <v>43930.9365046296</v>
      </c>
      <c r="AD297" s="1">
        <v>0</v>
      </c>
      <c r="AE297" s="1">
        <v>2</v>
      </c>
      <c r="AF297" s="1">
        <v>97.8282</v>
      </c>
      <c r="AG297" s="1">
        <v>20</v>
      </c>
      <c r="AH297" s="2">
        <v>43944.6332175926</v>
      </c>
      <c r="AI297" s="1">
        <v>0</v>
      </c>
      <c r="AJ297" s="1">
        <v>0</v>
      </c>
      <c r="AK297" s="1">
        <v>100</v>
      </c>
      <c r="AL297" s="1">
        <v>20</v>
      </c>
      <c r="AM297" s="2">
        <v>43951.7667592593</v>
      </c>
      <c r="AN297" s="1">
        <v>9</v>
      </c>
      <c r="AO297" s="1">
        <v>0</v>
      </c>
      <c r="AP297" s="1">
        <v>100</v>
      </c>
      <c r="AQ297" s="1">
        <v>20</v>
      </c>
      <c r="AR297" s="2">
        <v>43966.0404166667</v>
      </c>
      <c r="AS297" s="1">
        <v>0</v>
      </c>
      <c r="AT297" s="1">
        <v>0</v>
      </c>
      <c r="AU297" s="1">
        <v>100</v>
      </c>
      <c r="AV297" s="1">
        <v>20</v>
      </c>
      <c r="AW297" s="2">
        <v>43979.5999421296</v>
      </c>
      <c r="AX297" s="1">
        <v>0</v>
      </c>
      <c r="AY297" s="1">
        <v>0</v>
      </c>
      <c r="AZ297" s="1">
        <v>93.3333</v>
      </c>
      <c r="BA297" s="1">
        <v>14</v>
      </c>
      <c r="BB297" s="2">
        <v>43987.8088310185</v>
      </c>
      <c r="BC297" s="1">
        <v>0</v>
      </c>
      <c r="BD297" s="1">
        <v>0</v>
      </c>
      <c r="BE297" s="1">
        <v>100</v>
      </c>
      <c r="BF297" s="1">
        <v>15</v>
      </c>
      <c r="BG297" s="2">
        <v>43993.5301388889</v>
      </c>
      <c r="BH297" s="1">
        <v>0</v>
      </c>
      <c r="BI297" s="1">
        <v>0</v>
      </c>
      <c r="BJ297" s="1">
        <v>93.3333</v>
      </c>
      <c r="BK297" s="1">
        <v>14</v>
      </c>
      <c r="BL297" s="1">
        <v>7</v>
      </c>
      <c r="BM297" s="1">
        <v>1150.1892</v>
      </c>
      <c r="BN297" s="1">
        <v>0</v>
      </c>
    </row>
    <row r="298" spans="1:66">
      <c r="A298" s="1">
        <v>18374165</v>
      </c>
      <c r="B298" s="1" t="s">
        <v>25</v>
      </c>
      <c r="C298" s="1" t="s">
        <v>400</v>
      </c>
      <c r="D298" s="2">
        <v>43888.5165856481</v>
      </c>
      <c r="E298" s="1">
        <v>0</v>
      </c>
      <c r="F298" s="1">
        <v>2</v>
      </c>
      <c r="G298" s="1">
        <v>100</v>
      </c>
      <c r="H298" s="1">
        <v>10</v>
      </c>
      <c r="I298" s="2">
        <v>43896.112025463</v>
      </c>
      <c r="J298" s="1">
        <v>0</v>
      </c>
      <c r="K298" s="1">
        <v>7</v>
      </c>
      <c r="L298" s="1">
        <v>98.7867</v>
      </c>
      <c r="M298" s="1">
        <v>20</v>
      </c>
      <c r="N298" s="2">
        <v>43903.0662962963</v>
      </c>
      <c r="O298" s="1">
        <v>0</v>
      </c>
      <c r="P298" s="1">
        <v>2</v>
      </c>
      <c r="Q298" s="1">
        <v>100</v>
      </c>
      <c r="R298" s="1">
        <v>20</v>
      </c>
      <c r="S298" s="2">
        <v>43917.5534490741</v>
      </c>
      <c r="T298" s="1">
        <v>0</v>
      </c>
      <c r="U298" s="1">
        <v>0</v>
      </c>
      <c r="V298" s="1">
        <v>97.9753</v>
      </c>
      <c r="W298" s="1">
        <v>10</v>
      </c>
      <c r="X298" s="2">
        <v>43923.8628240741</v>
      </c>
      <c r="Y298" s="1">
        <v>0</v>
      </c>
      <c r="Z298" s="1">
        <v>5</v>
      </c>
      <c r="AA298" s="1">
        <v>99.6002</v>
      </c>
      <c r="AB298" s="1">
        <v>20</v>
      </c>
      <c r="AC298" s="2">
        <v>43930.9621527778</v>
      </c>
      <c r="AD298" s="1">
        <v>0</v>
      </c>
      <c r="AE298" s="1">
        <v>4</v>
      </c>
      <c r="AF298" s="1">
        <v>99.4911</v>
      </c>
      <c r="AG298" s="1">
        <v>20</v>
      </c>
      <c r="AH298" s="2">
        <v>43944.6394675926</v>
      </c>
      <c r="AI298" s="1">
        <v>0</v>
      </c>
      <c r="AJ298" s="1">
        <v>0</v>
      </c>
      <c r="AK298" s="1">
        <v>100</v>
      </c>
      <c r="AL298" s="1">
        <v>20</v>
      </c>
      <c r="AM298" s="2">
        <v>43952.0107060185</v>
      </c>
      <c r="AN298" s="1">
        <v>0</v>
      </c>
      <c r="AO298" s="1">
        <v>0</v>
      </c>
      <c r="AP298" s="1">
        <v>100</v>
      </c>
      <c r="AQ298" s="1">
        <v>20</v>
      </c>
      <c r="AR298" s="2">
        <v>43966.6550694444</v>
      </c>
      <c r="AS298" s="1">
        <v>0</v>
      </c>
      <c r="AT298" s="1">
        <v>0</v>
      </c>
      <c r="AU298" s="1">
        <v>100</v>
      </c>
      <c r="AV298" s="1">
        <v>20</v>
      </c>
      <c r="AW298" s="2">
        <v>43979.8334722222</v>
      </c>
      <c r="AX298" s="1">
        <v>0</v>
      </c>
      <c r="AY298" s="1">
        <v>0</v>
      </c>
      <c r="AZ298" s="1">
        <v>100</v>
      </c>
      <c r="BA298" s="1">
        <v>15</v>
      </c>
      <c r="BB298" s="2">
        <v>43987.5956018519</v>
      </c>
      <c r="BC298" s="1">
        <v>0</v>
      </c>
      <c r="BD298" s="1">
        <v>0</v>
      </c>
      <c r="BE298" s="1">
        <v>100</v>
      </c>
      <c r="BF298" s="1">
        <v>15</v>
      </c>
      <c r="BG298" s="2">
        <v>43993.5102199074</v>
      </c>
      <c r="BH298" s="1">
        <v>0</v>
      </c>
      <c r="BI298" s="1">
        <v>0</v>
      </c>
      <c r="BJ298" s="1">
        <v>100</v>
      </c>
      <c r="BK298" s="1">
        <v>15</v>
      </c>
      <c r="BL298" s="1">
        <v>12</v>
      </c>
      <c r="BM298" s="1">
        <v>1195.8533</v>
      </c>
      <c r="BN298" s="1">
        <v>0</v>
      </c>
    </row>
    <row r="299" spans="1:66">
      <c r="A299" s="1">
        <v>18374189</v>
      </c>
      <c r="B299" s="1" t="s">
        <v>81</v>
      </c>
      <c r="C299" s="1" t="s">
        <v>400</v>
      </c>
      <c r="D299" s="2">
        <v>43888.8662037037</v>
      </c>
      <c r="E299" s="1">
        <v>6</v>
      </c>
      <c r="F299" s="1">
        <v>0</v>
      </c>
      <c r="G299" s="1">
        <v>99.7635</v>
      </c>
      <c r="H299" s="1">
        <v>10</v>
      </c>
      <c r="I299" s="2">
        <v>43895.9465162037</v>
      </c>
      <c r="J299" s="1">
        <v>6</v>
      </c>
      <c r="K299" s="1">
        <v>2</v>
      </c>
      <c r="L299" s="1">
        <v>95.5967</v>
      </c>
      <c r="M299" s="1">
        <v>20</v>
      </c>
      <c r="N299" s="2">
        <v>43903.8158796296</v>
      </c>
      <c r="O299" s="1">
        <v>7</v>
      </c>
      <c r="P299" s="1">
        <v>19</v>
      </c>
      <c r="Q299" s="1">
        <v>64.3512</v>
      </c>
      <c r="R299" s="1">
        <v>13</v>
      </c>
      <c r="S299" s="2">
        <v>43917.009537037</v>
      </c>
      <c r="T299" s="1">
        <v>0</v>
      </c>
      <c r="U299" s="1">
        <v>0</v>
      </c>
      <c r="V299" s="1">
        <v>91.2535</v>
      </c>
      <c r="W299" s="1">
        <v>10</v>
      </c>
      <c r="X299" s="2">
        <v>43924.0611342593</v>
      </c>
      <c r="Y299" s="1">
        <v>1</v>
      </c>
      <c r="Z299" s="1">
        <v>0</v>
      </c>
      <c r="AA299" s="1">
        <v>98.0921</v>
      </c>
      <c r="AB299" s="1">
        <v>20</v>
      </c>
      <c r="AC299" s="2">
        <v>43931.0213078704</v>
      </c>
      <c r="AD299" s="1">
        <v>0</v>
      </c>
      <c r="AE299" s="1">
        <v>2</v>
      </c>
      <c r="AF299" s="1">
        <v>86.4767</v>
      </c>
      <c r="AG299" s="1">
        <v>20</v>
      </c>
      <c r="AH299" s="2">
        <v>43944.9693055556</v>
      </c>
      <c r="AI299" s="1">
        <v>0</v>
      </c>
      <c r="AJ299" s="1">
        <v>0</v>
      </c>
      <c r="AK299" s="1">
        <v>100</v>
      </c>
      <c r="AL299" s="1">
        <v>20</v>
      </c>
      <c r="AM299" s="2">
        <v>43951.9880671296</v>
      </c>
      <c r="AN299" s="1">
        <v>0</v>
      </c>
      <c r="AO299" s="1">
        <v>0</v>
      </c>
      <c r="AP299" s="1">
        <v>100</v>
      </c>
      <c r="AQ299" s="1">
        <v>20</v>
      </c>
      <c r="AR299" s="2">
        <v>43966.4785416667</v>
      </c>
      <c r="AS299" s="1">
        <v>13</v>
      </c>
      <c r="AT299" s="1">
        <v>0</v>
      </c>
      <c r="AU299" s="1">
        <v>75</v>
      </c>
      <c r="AV299" s="1">
        <v>15</v>
      </c>
      <c r="AW299" s="2">
        <v>43980.727962963</v>
      </c>
      <c r="AX299" s="1">
        <v>0</v>
      </c>
      <c r="AY299" s="1">
        <v>0</v>
      </c>
      <c r="AZ299" s="1">
        <v>100</v>
      </c>
      <c r="BA299" s="1">
        <v>15</v>
      </c>
      <c r="BB299" s="2">
        <v>43987.8726388889</v>
      </c>
      <c r="BC299" s="1">
        <v>0</v>
      </c>
      <c r="BD299" s="1">
        <v>0</v>
      </c>
      <c r="BE299" s="1">
        <v>100</v>
      </c>
      <c r="BF299" s="1">
        <v>15</v>
      </c>
      <c r="BG299" s="2">
        <v>43994.0420949074</v>
      </c>
      <c r="BH299" s="1">
        <v>0</v>
      </c>
      <c r="BI299" s="1">
        <v>0</v>
      </c>
      <c r="BJ299" s="1">
        <v>100</v>
      </c>
      <c r="BK299" s="1">
        <v>15</v>
      </c>
      <c r="BL299" s="1">
        <v>10</v>
      </c>
      <c r="BM299" s="1">
        <v>1110.5337</v>
      </c>
      <c r="BN299" s="1">
        <v>0</v>
      </c>
    </row>
    <row r="300" spans="1:66">
      <c r="A300" s="1">
        <v>18374472</v>
      </c>
      <c r="B300" s="1" t="s">
        <v>44</v>
      </c>
      <c r="C300" s="1" t="s">
        <v>398</v>
      </c>
      <c r="D300" s="2">
        <v>43888.5167013889</v>
      </c>
      <c r="E300" s="1">
        <v>0</v>
      </c>
      <c r="F300" s="1">
        <v>10</v>
      </c>
      <c r="G300" s="1">
        <v>100</v>
      </c>
      <c r="H300" s="1">
        <v>10</v>
      </c>
      <c r="I300" s="2">
        <v>43895.5204166667</v>
      </c>
      <c r="J300" s="1">
        <v>0</v>
      </c>
      <c r="K300" s="1">
        <v>14</v>
      </c>
      <c r="L300" s="1">
        <v>94.0446</v>
      </c>
      <c r="M300" s="1">
        <v>19</v>
      </c>
      <c r="N300" s="2">
        <v>43902.5518865741</v>
      </c>
      <c r="O300" s="1">
        <v>0</v>
      </c>
      <c r="P300" s="1">
        <v>12</v>
      </c>
      <c r="Q300" s="1">
        <v>95</v>
      </c>
      <c r="R300" s="1">
        <v>19</v>
      </c>
      <c r="S300" s="2">
        <v>43917.0402314815</v>
      </c>
      <c r="T300" s="1">
        <v>1</v>
      </c>
      <c r="U300" s="1">
        <v>0</v>
      </c>
      <c r="V300" s="1">
        <v>97.1522</v>
      </c>
      <c r="W300" s="1">
        <v>10</v>
      </c>
      <c r="X300" s="2">
        <v>43924.6687615741</v>
      </c>
      <c r="Y300" s="1">
        <v>0</v>
      </c>
      <c r="Z300" s="1">
        <v>0</v>
      </c>
      <c r="AA300" s="1">
        <v>94.4164</v>
      </c>
      <c r="AB300" s="1">
        <v>19</v>
      </c>
      <c r="AC300" s="2">
        <v>43930.7944560185</v>
      </c>
      <c r="AD300" s="1">
        <v>0</v>
      </c>
      <c r="AE300" s="1">
        <v>10</v>
      </c>
      <c r="AF300" s="1">
        <v>99.7733</v>
      </c>
      <c r="AG300" s="1">
        <v>20</v>
      </c>
      <c r="AH300" s="2">
        <v>43945.039224537</v>
      </c>
      <c r="AI300" s="1">
        <v>0</v>
      </c>
      <c r="AJ300" s="1">
        <v>0</v>
      </c>
      <c r="AK300" s="1">
        <v>100</v>
      </c>
      <c r="AL300" s="1">
        <v>20</v>
      </c>
      <c r="AM300" s="2">
        <v>43951.7263078704</v>
      </c>
      <c r="AN300" s="1">
        <v>0</v>
      </c>
      <c r="AO300" s="1">
        <v>12</v>
      </c>
      <c r="AP300" s="1">
        <v>100</v>
      </c>
      <c r="AQ300" s="1">
        <v>20</v>
      </c>
      <c r="AR300" s="2">
        <v>43966.4662268519</v>
      </c>
      <c r="AS300" s="1">
        <v>0</v>
      </c>
      <c r="AT300" s="1">
        <v>0</v>
      </c>
      <c r="AU300" s="1">
        <v>90</v>
      </c>
      <c r="AV300" s="1">
        <v>18</v>
      </c>
      <c r="AW300" s="2">
        <v>43979.9277893519</v>
      </c>
      <c r="AX300" s="1">
        <v>0</v>
      </c>
      <c r="AY300" s="1">
        <v>0</v>
      </c>
      <c r="AZ300" s="1">
        <v>93.3333</v>
      </c>
      <c r="BA300" s="1">
        <v>14</v>
      </c>
      <c r="BB300" s="2">
        <v>43988.9926041667</v>
      </c>
      <c r="BC300" s="1">
        <v>0</v>
      </c>
      <c r="BD300" s="1">
        <v>0</v>
      </c>
      <c r="BE300" s="1">
        <v>100</v>
      </c>
      <c r="BF300" s="1">
        <v>15</v>
      </c>
      <c r="BG300" s="2">
        <v>43993.947650463</v>
      </c>
      <c r="BH300" s="1">
        <v>0</v>
      </c>
      <c r="BI300" s="1">
        <v>0</v>
      </c>
      <c r="BJ300" s="1">
        <v>100</v>
      </c>
      <c r="BK300" s="1">
        <v>15</v>
      </c>
      <c r="BL300" s="1">
        <v>7</v>
      </c>
      <c r="BM300" s="1">
        <v>1163.7198</v>
      </c>
      <c r="BN300" s="1">
        <v>0</v>
      </c>
    </row>
    <row r="301" spans="1:66">
      <c r="A301" s="1">
        <v>18375068</v>
      </c>
      <c r="B301" s="1" t="s">
        <v>323</v>
      </c>
      <c r="C301" s="1" t="s">
        <v>397</v>
      </c>
      <c r="D301" s="1"/>
      <c r="E301" s="1"/>
      <c r="F301" s="1"/>
      <c r="G301" s="1"/>
      <c r="H301" s="1">
        <v>0</v>
      </c>
      <c r="I301" s="1"/>
      <c r="J301" s="1"/>
      <c r="K301" s="1"/>
      <c r="L301" s="1"/>
      <c r="M301" s="1">
        <v>0</v>
      </c>
      <c r="N301" s="1"/>
      <c r="O301" s="1"/>
      <c r="P301" s="1"/>
      <c r="Q301" s="1"/>
      <c r="R301" s="1">
        <v>0</v>
      </c>
      <c r="S301" s="1"/>
      <c r="T301" s="1"/>
      <c r="U301" s="1"/>
      <c r="V301" s="1"/>
      <c r="W301" s="1">
        <v>0</v>
      </c>
      <c r="X301" s="1"/>
      <c r="Y301" s="1"/>
      <c r="Z301" s="1"/>
      <c r="AA301" s="1"/>
      <c r="AB301" s="1">
        <v>0</v>
      </c>
      <c r="AC301" s="1"/>
      <c r="AD301" s="1"/>
      <c r="AE301" s="1"/>
      <c r="AF301" s="1"/>
      <c r="AG301" s="1">
        <v>0</v>
      </c>
      <c r="AH301" s="1"/>
      <c r="AI301" s="1"/>
      <c r="AJ301" s="1"/>
      <c r="AK301" s="1"/>
      <c r="AL301" s="1">
        <v>0</v>
      </c>
      <c r="AM301" s="1"/>
      <c r="AN301" s="1"/>
      <c r="AO301" s="1"/>
      <c r="AP301" s="1"/>
      <c r="AQ301" s="1">
        <v>0</v>
      </c>
      <c r="AR301" s="1"/>
      <c r="AS301" s="1"/>
      <c r="AT301" s="1"/>
      <c r="AU301" s="1"/>
      <c r="AV301" s="1">
        <v>0</v>
      </c>
      <c r="AW301" s="1"/>
      <c r="AX301" s="1">
        <v>0</v>
      </c>
      <c r="AY301" s="1">
        <v>0</v>
      </c>
      <c r="AZ301" s="1"/>
      <c r="BA301" s="1">
        <v>0</v>
      </c>
      <c r="BB301" s="1"/>
      <c r="BC301" s="1">
        <v>0</v>
      </c>
      <c r="BD301" s="1">
        <v>0</v>
      </c>
      <c r="BE301" s="1"/>
      <c r="BF301" s="1">
        <v>0</v>
      </c>
      <c r="BG301" s="1"/>
      <c r="BH301" s="1">
        <v>0</v>
      </c>
      <c r="BI301" s="1">
        <v>0</v>
      </c>
      <c r="BJ301" s="1"/>
      <c r="BK301" s="1">
        <v>0</v>
      </c>
      <c r="BL301" s="1">
        <v>0</v>
      </c>
      <c r="BM301" s="1">
        <v>0</v>
      </c>
      <c r="BN301" s="1">
        <v>12</v>
      </c>
    </row>
    <row r="302" spans="1:66">
      <c r="A302" s="1">
        <v>18375074</v>
      </c>
      <c r="B302" s="1" t="s">
        <v>76</v>
      </c>
      <c r="C302" s="1" t="s">
        <v>397</v>
      </c>
      <c r="D302" s="2">
        <v>43889.8969328704</v>
      </c>
      <c r="E302" s="1">
        <v>0</v>
      </c>
      <c r="F302" s="1">
        <v>4</v>
      </c>
      <c r="G302" s="1">
        <v>100</v>
      </c>
      <c r="H302" s="1">
        <v>10</v>
      </c>
      <c r="I302" s="2">
        <v>43897.4669560185</v>
      </c>
      <c r="J302" s="1">
        <v>12</v>
      </c>
      <c r="K302" s="1">
        <v>4</v>
      </c>
      <c r="L302" s="1">
        <v>98.7257</v>
      </c>
      <c r="M302" s="1">
        <v>20</v>
      </c>
      <c r="N302" s="2">
        <v>43904.5748148148</v>
      </c>
      <c r="O302" s="1">
        <v>4</v>
      </c>
      <c r="P302" s="1">
        <v>7</v>
      </c>
      <c r="Q302" s="1">
        <v>100</v>
      </c>
      <c r="R302" s="1">
        <v>20</v>
      </c>
      <c r="S302" s="2">
        <v>43918.6054976852</v>
      </c>
      <c r="T302" s="1">
        <v>0</v>
      </c>
      <c r="U302" s="1">
        <v>0</v>
      </c>
      <c r="V302" s="1">
        <v>93.7721</v>
      </c>
      <c r="W302" s="1">
        <v>10</v>
      </c>
      <c r="X302" s="2">
        <v>43925.769375</v>
      </c>
      <c r="Y302" s="1">
        <v>1</v>
      </c>
      <c r="Z302" s="1">
        <v>0</v>
      </c>
      <c r="AA302" s="1">
        <v>97.3403</v>
      </c>
      <c r="AB302" s="1">
        <v>20</v>
      </c>
      <c r="AC302" s="2">
        <v>43932.6584606481</v>
      </c>
      <c r="AD302" s="1">
        <v>0</v>
      </c>
      <c r="AE302" s="1">
        <v>0</v>
      </c>
      <c r="AF302" s="1">
        <v>99.9935</v>
      </c>
      <c r="AG302" s="1">
        <v>20</v>
      </c>
      <c r="AH302" s="2">
        <v>43945.9850115741</v>
      </c>
      <c r="AI302" s="1">
        <v>22</v>
      </c>
      <c r="AJ302" s="1">
        <v>0</v>
      </c>
      <c r="AK302" s="1">
        <v>55</v>
      </c>
      <c r="AL302" s="1">
        <v>11</v>
      </c>
      <c r="AM302" s="2">
        <v>43952.6713773148</v>
      </c>
      <c r="AN302" s="1">
        <v>4</v>
      </c>
      <c r="AO302" s="1">
        <v>0</v>
      </c>
      <c r="AP302" s="1">
        <v>95</v>
      </c>
      <c r="AQ302" s="1">
        <v>19</v>
      </c>
      <c r="AR302" s="2">
        <v>43967.6948263889</v>
      </c>
      <c r="AS302" s="1">
        <v>0</v>
      </c>
      <c r="AT302" s="1">
        <v>0</v>
      </c>
      <c r="AU302" s="1">
        <v>100</v>
      </c>
      <c r="AV302" s="1">
        <v>20</v>
      </c>
      <c r="AW302" s="2">
        <v>43981.4467013889</v>
      </c>
      <c r="AX302" s="1">
        <v>0</v>
      </c>
      <c r="AY302" s="1">
        <v>0</v>
      </c>
      <c r="AZ302" s="1">
        <v>93.3333</v>
      </c>
      <c r="BA302" s="1">
        <v>14</v>
      </c>
      <c r="BB302" s="2">
        <v>43990.4892476852</v>
      </c>
      <c r="BC302" s="1">
        <v>0</v>
      </c>
      <c r="BD302" s="1">
        <v>0</v>
      </c>
      <c r="BE302" s="1">
        <v>100</v>
      </c>
      <c r="BF302" s="1">
        <v>15</v>
      </c>
      <c r="BG302" s="2">
        <v>43995.0313541667</v>
      </c>
      <c r="BH302" s="1">
        <v>0</v>
      </c>
      <c r="BI302" s="1">
        <v>0</v>
      </c>
      <c r="BJ302" s="1">
        <v>93.3333</v>
      </c>
      <c r="BK302" s="1">
        <v>14</v>
      </c>
      <c r="BL302" s="1">
        <v>8</v>
      </c>
      <c r="BM302" s="1">
        <v>1126.4982</v>
      </c>
      <c r="BN302" s="1">
        <v>0</v>
      </c>
    </row>
    <row r="303" spans="1:66">
      <c r="A303" s="1">
        <v>18375166</v>
      </c>
      <c r="B303" s="1" t="s">
        <v>129</v>
      </c>
      <c r="C303" s="1" t="s">
        <v>392</v>
      </c>
      <c r="D303" s="2">
        <v>43890.3877083333</v>
      </c>
      <c r="E303" s="1">
        <v>0</v>
      </c>
      <c r="F303" s="1">
        <v>3</v>
      </c>
      <c r="G303" s="1">
        <v>99.6908</v>
      </c>
      <c r="H303" s="1">
        <v>10</v>
      </c>
      <c r="I303" s="2">
        <v>43896.9710763889</v>
      </c>
      <c r="J303" s="1">
        <v>4</v>
      </c>
      <c r="K303" s="1">
        <v>0</v>
      </c>
      <c r="L303" s="1">
        <v>73.2965</v>
      </c>
      <c r="M303" s="1">
        <v>15</v>
      </c>
      <c r="N303" s="2">
        <v>43904.5984143519</v>
      </c>
      <c r="O303" s="1">
        <v>8</v>
      </c>
      <c r="P303" s="1">
        <v>2</v>
      </c>
      <c r="Q303" s="1">
        <v>56.5984</v>
      </c>
      <c r="R303" s="1">
        <v>12</v>
      </c>
      <c r="S303" s="2">
        <v>43917.6946180556</v>
      </c>
      <c r="T303" s="1">
        <v>0</v>
      </c>
      <c r="U303" s="1">
        <v>0</v>
      </c>
      <c r="V303" s="1">
        <v>91.5393</v>
      </c>
      <c r="W303" s="1">
        <v>10</v>
      </c>
      <c r="X303" s="2">
        <v>43924.5692592593</v>
      </c>
      <c r="Y303" s="1">
        <v>0</v>
      </c>
      <c r="Z303" s="1">
        <v>11</v>
      </c>
      <c r="AA303" s="1">
        <v>88.6909</v>
      </c>
      <c r="AB303" s="1">
        <v>19</v>
      </c>
      <c r="AC303" s="2">
        <v>43931.7973958333</v>
      </c>
      <c r="AD303" s="1">
        <v>0</v>
      </c>
      <c r="AE303" s="1">
        <v>21</v>
      </c>
      <c r="AF303" s="1">
        <v>97.3665</v>
      </c>
      <c r="AG303" s="1">
        <v>20</v>
      </c>
      <c r="AH303" s="2">
        <v>43944.5987384259</v>
      </c>
      <c r="AI303" s="1">
        <v>0</v>
      </c>
      <c r="AJ303" s="1">
        <v>0</v>
      </c>
      <c r="AK303" s="1">
        <v>85</v>
      </c>
      <c r="AL303" s="1">
        <v>17</v>
      </c>
      <c r="AM303" s="2">
        <v>43952.4144444444</v>
      </c>
      <c r="AN303" s="1">
        <v>0</v>
      </c>
      <c r="AO303" s="1">
        <v>2</v>
      </c>
      <c r="AP303" s="1">
        <v>100</v>
      </c>
      <c r="AQ303" s="1">
        <v>20</v>
      </c>
      <c r="AR303" s="2">
        <v>43966.6844444444</v>
      </c>
      <c r="AS303" s="1">
        <v>0</v>
      </c>
      <c r="AT303" s="1">
        <v>0</v>
      </c>
      <c r="AU303" s="1">
        <v>100</v>
      </c>
      <c r="AV303" s="1">
        <v>20</v>
      </c>
      <c r="AW303" s="2">
        <v>43981.6316087963</v>
      </c>
      <c r="AX303" s="1">
        <v>0</v>
      </c>
      <c r="AY303" s="1">
        <v>0</v>
      </c>
      <c r="AZ303" s="1">
        <v>66.6667</v>
      </c>
      <c r="BA303" s="1">
        <v>10</v>
      </c>
      <c r="BB303" s="2">
        <v>43988.68625</v>
      </c>
      <c r="BC303" s="1">
        <v>0</v>
      </c>
      <c r="BD303" s="1">
        <v>0</v>
      </c>
      <c r="BE303" s="1">
        <v>100</v>
      </c>
      <c r="BF303" s="1">
        <v>15</v>
      </c>
      <c r="BG303" s="2">
        <v>43993.8045486111</v>
      </c>
      <c r="BH303" s="1">
        <v>0</v>
      </c>
      <c r="BI303" s="1">
        <v>0</v>
      </c>
      <c r="BJ303" s="1">
        <v>100</v>
      </c>
      <c r="BK303" s="1">
        <v>15</v>
      </c>
      <c r="BL303" s="1">
        <v>7</v>
      </c>
      <c r="BM303" s="1">
        <v>1058.8491</v>
      </c>
      <c r="BN303" s="1">
        <v>0</v>
      </c>
    </row>
    <row r="304" spans="1:66">
      <c r="A304" s="1">
        <v>18375235</v>
      </c>
      <c r="B304" s="1" t="s">
        <v>269</v>
      </c>
      <c r="C304" s="1" t="s">
        <v>398</v>
      </c>
      <c r="D304" s="2">
        <v>43890.9133101852</v>
      </c>
      <c r="E304" s="1">
        <v>9</v>
      </c>
      <c r="F304" s="1">
        <v>8</v>
      </c>
      <c r="G304" s="1">
        <v>45.7137</v>
      </c>
      <c r="H304" s="1">
        <v>5</v>
      </c>
      <c r="I304" s="1"/>
      <c r="J304" s="1"/>
      <c r="K304" s="1"/>
      <c r="L304" s="1">
        <v>0</v>
      </c>
      <c r="M304" s="1">
        <v>0</v>
      </c>
      <c r="N304" s="2">
        <v>43903.9659143519</v>
      </c>
      <c r="O304" s="1">
        <v>0</v>
      </c>
      <c r="P304" s="1">
        <v>0</v>
      </c>
      <c r="Q304" s="1">
        <v>98.642</v>
      </c>
      <c r="R304" s="1">
        <v>20</v>
      </c>
      <c r="S304" s="2">
        <v>43918.721875</v>
      </c>
      <c r="T304" s="1">
        <v>0</v>
      </c>
      <c r="U304" s="1">
        <v>0</v>
      </c>
      <c r="V304" s="1">
        <v>95.2635</v>
      </c>
      <c r="W304" s="1">
        <v>10</v>
      </c>
      <c r="X304" s="2">
        <v>43925.0670833333</v>
      </c>
      <c r="Y304" s="1">
        <v>0</v>
      </c>
      <c r="Z304" s="1">
        <v>0</v>
      </c>
      <c r="AA304" s="1">
        <v>98.5331</v>
      </c>
      <c r="AB304" s="1">
        <v>20</v>
      </c>
      <c r="AC304" s="2">
        <v>43931.7643055556</v>
      </c>
      <c r="AD304" s="1">
        <v>0</v>
      </c>
      <c r="AE304" s="1">
        <v>1</v>
      </c>
      <c r="AF304" s="1">
        <v>89.9541</v>
      </c>
      <c r="AG304" s="1">
        <v>20</v>
      </c>
      <c r="AH304" s="2">
        <v>43945.7678009259</v>
      </c>
      <c r="AI304" s="1"/>
      <c r="AJ304" s="1"/>
      <c r="AK304" s="1">
        <v>0</v>
      </c>
      <c r="AL304" s="1">
        <v>0</v>
      </c>
      <c r="AM304" s="2">
        <v>43953.6169097222</v>
      </c>
      <c r="AN304" s="1"/>
      <c r="AO304" s="1"/>
      <c r="AP304" s="1">
        <v>5</v>
      </c>
      <c r="AQ304" s="1">
        <v>1</v>
      </c>
      <c r="AR304" s="2">
        <v>43967.7886458333</v>
      </c>
      <c r="AS304" s="1"/>
      <c r="AT304" s="1"/>
      <c r="AU304" s="1">
        <v>25</v>
      </c>
      <c r="AV304" s="1">
        <v>5</v>
      </c>
      <c r="AW304" s="1"/>
      <c r="AX304" s="1">
        <v>0</v>
      </c>
      <c r="AY304" s="1">
        <v>0</v>
      </c>
      <c r="AZ304" s="1">
        <v>6.66667</v>
      </c>
      <c r="BA304" s="1">
        <v>1</v>
      </c>
      <c r="BB304" s="1"/>
      <c r="BC304" s="1">
        <v>0</v>
      </c>
      <c r="BD304" s="1">
        <v>0</v>
      </c>
      <c r="BE304" s="1"/>
      <c r="BF304" s="1">
        <v>0</v>
      </c>
      <c r="BG304" s="1"/>
      <c r="BH304" s="1">
        <v>0</v>
      </c>
      <c r="BI304" s="1">
        <v>0</v>
      </c>
      <c r="BJ304" s="1"/>
      <c r="BK304" s="1">
        <v>0</v>
      </c>
      <c r="BL304" s="1">
        <v>4</v>
      </c>
      <c r="BM304" s="1">
        <v>458.1064</v>
      </c>
      <c r="BN304" s="1">
        <v>4</v>
      </c>
    </row>
    <row r="305" spans="1:66">
      <c r="A305" s="1">
        <v>18375238</v>
      </c>
      <c r="B305" s="1" t="s">
        <v>78</v>
      </c>
      <c r="C305" s="1" t="s">
        <v>400</v>
      </c>
      <c r="D305" s="2">
        <v>43888.6967476852</v>
      </c>
      <c r="E305" s="1">
        <v>0</v>
      </c>
      <c r="F305" s="1">
        <v>0</v>
      </c>
      <c r="G305" s="1">
        <v>99.9061</v>
      </c>
      <c r="H305" s="1">
        <v>10</v>
      </c>
      <c r="I305" s="2">
        <v>43896.9202777778</v>
      </c>
      <c r="J305" s="1">
        <v>5</v>
      </c>
      <c r="K305" s="1">
        <v>18</v>
      </c>
      <c r="L305" s="1">
        <v>83.6526</v>
      </c>
      <c r="M305" s="1">
        <v>17</v>
      </c>
      <c r="N305" s="2">
        <v>43904.7744675926</v>
      </c>
      <c r="O305" s="1">
        <v>12</v>
      </c>
      <c r="P305" s="1">
        <v>0</v>
      </c>
      <c r="Q305" s="1">
        <v>97.6458</v>
      </c>
      <c r="R305" s="1">
        <v>20</v>
      </c>
      <c r="S305" s="2">
        <v>43917.042962963</v>
      </c>
      <c r="T305" s="1">
        <v>1</v>
      </c>
      <c r="U305" s="1">
        <v>0</v>
      </c>
      <c r="V305" s="1">
        <v>98.7872</v>
      </c>
      <c r="W305" s="1">
        <v>10</v>
      </c>
      <c r="X305" s="2">
        <v>43924.7177893519</v>
      </c>
      <c r="Y305" s="1">
        <v>1</v>
      </c>
      <c r="Z305" s="1">
        <v>1</v>
      </c>
      <c r="AA305" s="1">
        <v>74.2014</v>
      </c>
      <c r="AB305" s="1">
        <v>15</v>
      </c>
      <c r="AC305" s="2">
        <v>43930.9008333333</v>
      </c>
      <c r="AD305" s="1">
        <v>3</v>
      </c>
      <c r="AE305" s="1">
        <v>8</v>
      </c>
      <c r="AF305" s="1">
        <v>39.6964</v>
      </c>
      <c r="AG305" s="1">
        <v>8</v>
      </c>
      <c r="AH305" s="2">
        <v>43944.8377546296</v>
      </c>
      <c r="AI305" s="1">
        <v>0</v>
      </c>
      <c r="AJ305" s="1">
        <v>0</v>
      </c>
      <c r="AK305" s="1">
        <v>100</v>
      </c>
      <c r="AL305" s="1">
        <v>20</v>
      </c>
      <c r="AM305" s="2">
        <v>43951.5427893518</v>
      </c>
      <c r="AN305" s="1">
        <v>4</v>
      </c>
      <c r="AO305" s="1">
        <v>1</v>
      </c>
      <c r="AP305" s="1">
        <v>90</v>
      </c>
      <c r="AQ305" s="1">
        <v>18</v>
      </c>
      <c r="AR305" s="2">
        <v>43967.034537037</v>
      </c>
      <c r="AS305" s="1">
        <v>4</v>
      </c>
      <c r="AT305" s="1">
        <v>0</v>
      </c>
      <c r="AU305" s="1">
        <v>100</v>
      </c>
      <c r="AV305" s="1">
        <v>20</v>
      </c>
      <c r="AW305" s="2">
        <v>43981.5986111111</v>
      </c>
      <c r="AX305" s="1">
        <v>0</v>
      </c>
      <c r="AY305" s="1">
        <v>0</v>
      </c>
      <c r="AZ305" s="1">
        <v>100</v>
      </c>
      <c r="BA305" s="1">
        <v>15</v>
      </c>
      <c r="BB305" s="2">
        <v>43988.8578587963</v>
      </c>
      <c r="BC305" s="1">
        <v>0</v>
      </c>
      <c r="BD305" s="1">
        <v>0</v>
      </c>
      <c r="BE305" s="1">
        <v>100</v>
      </c>
      <c r="BF305" s="1">
        <v>15</v>
      </c>
      <c r="BG305" s="2">
        <v>43993.8407638889</v>
      </c>
      <c r="BH305" s="1">
        <v>0</v>
      </c>
      <c r="BI305" s="1">
        <v>0</v>
      </c>
      <c r="BJ305" s="1">
        <v>100</v>
      </c>
      <c r="BK305" s="1">
        <v>15</v>
      </c>
      <c r="BL305" s="1">
        <v>8</v>
      </c>
      <c r="BM305" s="1">
        <v>1083.8895</v>
      </c>
      <c r="BN305" s="1">
        <v>0</v>
      </c>
    </row>
    <row r="306" spans="1:66">
      <c r="A306" s="1">
        <v>18375362</v>
      </c>
      <c r="B306" s="1" t="s">
        <v>65</v>
      </c>
      <c r="C306" s="1" t="s">
        <v>397</v>
      </c>
      <c r="D306" s="2">
        <v>43888.6765972222</v>
      </c>
      <c r="E306" s="1">
        <v>4</v>
      </c>
      <c r="F306" s="1">
        <v>3</v>
      </c>
      <c r="G306" s="1">
        <v>60</v>
      </c>
      <c r="H306" s="1">
        <v>6</v>
      </c>
      <c r="I306" s="2">
        <v>43895.6480208333</v>
      </c>
      <c r="J306" s="1">
        <v>0</v>
      </c>
      <c r="K306" s="1">
        <v>0</v>
      </c>
      <c r="L306" s="1">
        <v>94.2427</v>
      </c>
      <c r="M306" s="1">
        <v>20</v>
      </c>
      <c r="N306" s="2">
        <v>43903.410625</v>
      </c>
      <c r="O306" s="1">
        <v>7</v>
      </c>
      <c r="P306" s="1">
        <v>2</v>
      </c>
      <c r="Q306" s="1">
        <v>91.8036</v>
      </c>
      <c r="R306" s="1">
        <v>19</v>
      </c>
      <c r="S306" s="2">
        <v>43916.5581481481</v>
      </c>
      <c r="T306" s="1">
        <v>19</v>
      </c>
      <c r="U306" s="1">
        <v>0</v>
      </c>
      <c r="V306" s="1">
        <v>96.5082</v>
      </c>
      <c r="W306" s="1">
        <v>10</v>
      </c>
      <c r="X306" s="2">
        <v>43924.9111226852</v>
      </c>
      <c r="Y306" s="1">
        <v>0</v>
      </c>
      <c r="Z306" s="1">
        <v>7</v>
      </c>
      <c r="AA306" s="1">
        <v>99.3693</v>
      </c>
      <c r="AB306" s="1">
        <v>20</v>
      </c>
      <c r="AC306" s="2">
        <v>43930.6275347222</v>
      </c>
      <c r="AD306" s="1">
        <v>0</v>
      </c>
      <c r="AE306" s="1">
        <v>0</v>
      </c>
      <c r="AF306" s="1">
        <v>99.8543</v>
      </c>
      <c r="AG306" s="1">
        <v>20</v>
      </c>
      <c r="AH306" s="2">
        <v>43944.6781134259</v>
      </c>
      <c r="AI306" s="1">
        <v>0</v>
      </c>
      <c r="AJ306" s="1">
        <v>0</v>
      </c>
      <c r="AK306" s="1">
        <v>100</v>
      </c>
      <c r="AL306" s="1">
        <v>20</v>
      </c>
      <c r="AM306" s="2">
        <v>43951.6529050926</v>
      </c>
      <c r="AN306" s="1">
        <v>0</v>
      </c>
      <c r="AO306" s="1">
        <v>0</v>
      </c>
      <c r="AP306" s="1">
        <v>100</v>
      </c>
      <c r="AQ306" s="1">
        <v>20</v>
      </c>
      <c r="AR306" s="2">
        <v>43966.5299305556</v>
      </c>
      <c r="AS306" s="1">
        <v>0</v>
      </c>
      <c r="AT306" s="1">
        <v>0</v>
      </c>
      <c r="AU306" s="1">
        <v>85</v>
      </c>
      <c r="AV306" s="1">
        <v>17</v>
      </c>
      <c r="AW306" s="2">
        <v>43979.8672916667</v>
      </c>
      <c r="AX306" s="1">
        <v>0</v>
      </c>
      <c r="AY306" s="1">
        <v>0</v>
      </c>
      <c r="AZ306" s="1">
        <v>40</v>
      </c>
      <c r="BA306" s="1">
        <v>6</v>
      </c>
      <c r="BB306" s="2">
        <v>43988.0419444444</v>
      </c>
      <c r="BC306" s="1">
        <v>0</v>
      </c>
      <c r="BD306" s="1">
        <v>0</v>
      </c>
      <c r="BE306" s="1">
        <v>100</v>
      </c>
      <c r="BF306" s="1">
        <v>15</v>
      </c>
      <c r="BG306" s="2">
        <v>43993.5833333333</v>
      </c>
      <c r="BH306" s="1">
        <v>0</v>
      </c>
      <c r="BI306" s="1">
        <v>0</v>
      </c>
      <c r="BJ306" s="1">
        <v>100</v>
      </c>
      <c r="BK306" s="1">
        <v>15</v>
      </c>
      <c r="BL306" s="1">
        <v>8</v>
      </c>
      <c r="BM306" s="1">
        <v>1066.7781</v>
      </c>
      <c r="BN306" s="1">
        <v>0</v>
      </c>
    </row>
    <row r="307" spans="1:66">
      <c r="A307" s="1">
        <v>18375420</v>
      </c>
      <c r="B307" s="1" t="s">
        <v>139</v>
      </c>
      <c r="C307" s="1" t="s">
        <v>398</v>
      </c>
      <c r="D307" s="2">
        <v>43888.6310532407</v>
      </c>
      <c r="E307" s="1">
        <v>0</v>
      </c>
      <c r="F307" s="1">
        <v>4</v>
      </c>
      <c r="G307" s="1">
        <v>100</v>
      </c>
      <c r="H307" s="1">
        <v>10</v>
      </c>
      <c r="I307" s="2">
        <v>43895.5240162037</v>
      </c>
      <c r="J307" s="1">
        <v>0</v>
      </c>
      <c r="K307" s="1">
        <v>0</v>
      </c>
      <c r="L307" s="1">
        <v>94.3522</v>
      </c>
      <c r="M307" s="1">
        <v>20</v>
      </c>
      <c r="N307" s="2">
        <v>43902.6390277778</v>
      </c>
      <c r="O307" s="1">
        <v>2</v>
      </c>
      <c r="P307" s="1">
        <v>2</v>
      </c>
      <c r="Q307" s="1">
        <v>94.5139</v>
      </c>
      <c r="R307" s="1">
        <v>19</v>
      </c>
      <c r="S307" s="2">
        <v>43916.6190856481</v>
      </c>
      <c r="T307" s="1">
        <v>0</v>
      </c>
      <c r="U307" s="1">
        <v>0</v>
      </c>
      <c r="V307" s="1">
        <v>56</v>
      </c>
      <c r="W307" s="1">
        <v>7</v>
      </c>
      <c r="X307" s="2">
        <v>43923.5922685185</v>
      </c>
      <c r="Y307" s="1">
        <v>0</v>
      </c>
      <c r="Z307" s="1">
        <v>8</v>
      </c>
      <c r="AA307" s="1">
        <v>69.107</v>
      </c>
      <c r="AB307" s="1">
        <v>14</v>
      </c>
      <c r="AC307" s="2">
        <v>43930.7309837963</v>
      </c>
      <c r="AD307" s="1">
        <v>0</v>
      </c>
      <c r="AE307" s="1">
        <v>0</v>
      </c>
      <c r="AF307" s="1">
        <v>97.4174</v>
      </c>
      <c r="AG307" s="1">
        <v>20</v>
      </c>
      <c r="AH307" s="2">
        <v>43944.8102893519</v>
      </c>
      <c r="AI307" s="1">
        <v>0</v>
      </c>
      <c r="AJ307" s="1">
        <v>0</v>
      </c>
      <c r="AK307" s="1">
        <v>100</v>
      </c>
      <c r="AL307" s="1">
        <v>20</v>
      </c>
      <c r="AM307" s="2">
        <v>43951.9514583333</v>
      </c>
      <c r="AN307" s="1"/>
      <c r="AO307" s="1"/>
      <c r="AP307" s="1">
        <v>15</v>
      </c>
      <c r="AQ307" s="1">
        <v>3</v>
      </c>
      <c r="AR307" s="2">
        <v>43966.4680208333</v>
      </c>
      <c r="AS307" s="1">
        <v>4</v>
      </c>
      <c r="AT307" s="1">
        <v>1</v>
      </c>
      <c r="AU307" s="1">
        <v>70</v>
      </c>
      <c r="AV307" s="1">
        <v>14</v>
      </c>
      <c r="AW307" s="2">
        <v>43979.659537037</v>
      </c>
      <c r="AX307" s="1">
        <v>0</v>
      </c>
      <c r="AY307" s="1">
        <v>0</v>
      </c>
      <c r="AZ307" s="1">
        <v>93.3333</v>
      </c>
      <c r="BA307" s="1">
        <v>14</v>
      </c>
      <c r="BB307" s="2">
        <v>43987.8913657407</v>
      </c>
      <c r="BC307" s="1">
        <v>0</v>
      </c>
      <c r="BD307" s="1">
        <v>0</v>
      </c>
      <c r="BE307" s="1">
        <v>100</v>
      </c>
      <c r="BF307" s="1">
        <v>15</v>
      </c>
      <c r="BG307" s="2">
        <v>43993.9104976852</v>
      </c>
      <c r="BH307" s="1">
        <v>0</v>
      </c>
      <c r="BI307" s="1">
        <v>0</v>
      </c>
      <c r="BJ307" s="1">
        <v>93.3333</v>
      </c>
      <c r="BK307" s="1">
        <v>14</v>
      </c>
      <c r="BL307" s="1">
        <v>5</v>
      </c>
      <c r="BM307" s="1">
        <v>983.0571</v>
      </c>
      <c r="BN307" s="1">
        <v>0</v>
      </c>
    </row>
    <row r="308" spans="1:66">
      <c r="A308" s="1">
        <v>18376059</v>
      </c>
      <c r="B308" s="1" t="s">
        <v>257</v>
      </c>
      <c r="C308" s="1" t="s">
        <v>392</v>
      </c>
      <c r="D308" s="2">
        <v>43890.8462847222</v>
      </c>
      <c r="E308" s="1">
        <v>8</v>
      </c>
      <c r="F308" s="1">
        <v>1</v>
      </c>
      <c r="G308" s="1">
        <v>96.2704</v>
      </c>
      <c r="H308" s="1">
        <v>10</v>
      </c>
      <c r="I308" s="2">
        <v>43896.8177546296</v>
      </c>
      <c r="J308" s="1">
        <v>0</v>
      </c>
      <c r="K308" s="1">
        <v>3</v>
      </c>
      <c r="L308" s="1">
        <v>87.8048</v>
      </c>
      <c r="M308" s="1">
        <v>19</v>
      </c>
      <c r="N308" s="1"/>
      <c r="O308" s="1"/>
      <c r="P308" s="1"/>
      <c r="Q308" s="1">
        <v>63.8103</v>
      </c>
      <c r="R308" s="1">
        <v>13</v>
      </c>
      <c r="S308" s="2">
        <v>43918.3678009259</v>
      </c>
      <c r="T308" s="1">
        <v>0</v>
      </c>
      <c r="U308" s="1">
        <v>0</v>
      </c>
      <c r="V308" s="1">
        <v>65.1795</v>
      </c>
      <c r="W308" s="1">
        <v>8</v>
      </c>
      <c r="X308" s="2">
        <v>43925.3102430556</v>
      </c>
      <c r="Y308" s="1"/>
      <c r="Z308" s="1"/>
      <c r="AA308" s="1">
        <v>29.5158</v>
      </c>
      <c r="AB308" s="1">
        <v>6</v>
      </c>
      <c r="AC308" s="1"/>
      <c r="AD308" s="1"/>
      <c r="AE308" s="1"/>
      <c r="AF308" s="1">
        <v>39.1092</v>
      </c>
      <c r="AG308" s="1">
        <v>8</v>
      </c>
      <c r="AH308" s="2">
        <v>43945.6524421296</v>
      </c>
      <c r="AI308" s="1"/>
      <c r="AJ308" s="1"/>
      <c r="AK308" s="1">
        <v>0</v>
      </c>
      <c r="AL308" s="1">
        <v>0</v>
      </c>
      <c r="AM308" s="2">
        <v>43952.9247106481</v>
      </c>
      <c r="AN308" s="1"/>
      <c r="AO308" s="1"/>
      <c r="AP308" s="1">
        <v>0</v>
      </c>
      <c r="AQ308" s="1">
        <v>0</v>
      </c>
      <c r="AR308" s="2">
        <v>43967.7906481481</v>
      </c>
      <c r="AS308" s="1">
        <v>2</v>
      </c>
      <c r="AT308" s="1">
        <v>3</v>
      </c>
      <c r="AU308" s="1">
        <v>55</v>
      </c>
      <c r="AV308" s="1">
        <v>11</v>
      </c>
      <c r="AW308" s="2">
        <v>43981.0381712963</v>
      </c>
      <c r="AX308" s="1">
        <v>0</v>
      </c>
      <c r="AY308" s="1">
        <v>0</v>
      </c>
      <c r="AZ308" s="1">
        <v>93.3333</v>
      </c>
      <c r="BA308" s="1">
        <v>14</v>
      </c>
      <c r="BB308" s="2">
        <v>43990.3516087963</v>
      </c>
      <c r="BC308" s="1">
        <v>0</v>
      </c>
      <c r="BD308" s="1">
        <v>0</v>
      </c>
      <c r="BE308" s="1">
        <v>93.3333</v>
      </c>
      <c r="BF308" s="1">
        <v>14</v>
      </c>
      <c r="BG308" s="2">
        <v>43995.8671412037</v>
      </c>
      <c r="BH308" s="1">
        <v>0</v>
      </c>
      <c r="BI308" s="1">
        <v>0</v>
      </c>
      <c r="BJ308" s="1">
        <v>93.3333</v>
      </c>
      <c r="BK308" s="1">
        <v>14</v>
      </c>
      <c r="BL308" s="1">
        <v>1</v>
      </c>
      <c r="BM308" s="1">
        <v>613.7704</v>
      </c>
      <c r="BN308" s="1">
        <v>2</v>
      </c>
    </row>
    <row r="309" spans="1:66">
      <c r="A309" s="1">
        <v>18376136</v>
      </c>
      <c r="B309" s="1" t="s">
        <v>19</v>
      </c>
      <c r="C309" s="1" t="s">
        <v>397</v>
      </c>
      <c r="D309" s="2">
        <v>43889.0068634259</v>
      </c>
      <c r="E309" s="1">
        <v>0</v>
      </c>
      <c r="F309" s="1">
        <v>2</v>
      </c>
      <c r="G309" s="1">
        <v>100</v>
      </c>
      <c r="H309" s="1">
        <v>10</v>
      </c>
      <c r="I309" s="2">
        <v>43897.0936805556</v>
      </c>
      <c r="J309" s="1">
        <v>0</v>
      </c>
      <c r="K309" s="1">
        <v>4</v>
      </c>
      <c r="L309" s="1">
        <v>96.3942</v>
      </c>
      <c r="M309" s="1">
        <v>20</v>
      </c>
      <c r="N309" s="2">
        <v>43902.8255902778</v>
      </c>
      <c r="O309" s="1">
        <v>0</v>
      </c>
      <c r="P309" s="1">
        <v>1</v>
      </c>
      <c r="Q309" s="1">
        <v>98.9464</v>
      </c>
      <c r="R309" s="1">
        <v>20</v>
      </c>
      <c r="S309" s="2">
        <v>43918.2028240741</v>
      </c>
      <c r="T309" s="1">
        <v>0</v>
      </c>
      <c r="U309" s="1">
        <v>0</v>
      </c>
      <c r="V309" s="1">
        <v>96.4233</v>
      </c>
      <c r="W309" s="1">
        <v>10</v>
      </c>
      <c r="X309" s="2">
        <v>43924.9236342593</v>
      </c>
      <c r="Y309" s="1">
        <v>2</v>
      </c>
      <c r="Z309" s="1">
        <v>1</v>
      </c>
      <c r="AA309" s="1">
        <v>99.6346</v>
      </c>
      <c r="AB309" s="1">
        <v>20</v>
      </c>
      <c r="AC309" s="2">
        <v>43932.0172685185</v>
      </c>
      <c r="AD309" s="1">
        <v>4</v>
      </c>
      <c r="AE309" s="1">
        <v>0</v>
      </c>
      <c r="AF309" s="1">
        <v>99.9173</v>
      </c>
      <c r="AG309" s="1">
        <v>20</v>
      </c>
      <c r="AH309" s="2">
        <v>43944.6415972222</v>
      </c>
      <c r="AI309" s="1">
        <v>0</v>
      </c>
      <c r="AJ309" s="1">
        <v>0</v>
      </c>
      <c r="AK309" s="1">
        <v>100</v>
      </c>
      <c r="AL309" s="1">
        <v>20</v>
      </c>
      <c r="AM309" s="2">
        <v>43953.003900463</v>
      </c>
      <c r="AN309" s="1">
        <v>0</v>
      </c>
      <c r="AO309" s="1">
        <v>0</v>
      </c>
      <c r="AP309" s="1">
        <v>100</v>
      </c>
      <c r="AQ309" s="1">
        <v>20</v>
      </c>
      <c r="AR309" s="2">
        <v>43967.0221180556</v>
      </c>
      <c r="AS309" s="1">
        <v>0</v>
      </c>
      <c r="AT309" s="1">
        <v>0</v>
      </c>
      <c r="AU309" s="1">
        <v>90</v>
      </c>
      <c r="AV309" s="1">
        <v>18</v>
      </c>
      <c r="AW309" s="2">
        <v>43981.6563657407</v>
      </c>
      <c r="AX309" s="1">
        <v>0</v>
      </c>
      <c r="AY309" s="1">
        <v>0</v>
      </c>
      <c r="AZ309" s="1">
        <v>93.3333</v>
      </c>
      <c r="BA309" s="1">
        <v>14</v>
      </c>
      <c r="BB309" s="2">
        <v>43988.5147685185</v>
      </c>
      <c r="BC309" s="1">
        <v>0</v>
      </c>
      <c r="BD309" s="1">
        <v>0</v>
      </c>
      <c r="BE309" s="1">
        <v>100</v>
      </c>
      <c r="BF309" s="1">
        <v>15</v>
      </c>
      <c r="BG309" s="2">
        <v>43995.630625</v>
      </c>
      <c r="BH309" s="1">
        <v>0</v>
      </c>
      <c r="BI309" s="1">
        <v>0</v>
      </c>
      <c r="BJ309" s="1">
        <v>100</v>
      </c>
      <c r="BK309" s="1">
        <v>15</v>
      </c>
      <c r="BL309" s="1">
        <v>10</v>
      </c>
      <c r="BM309" s="1">
        <v>1174.6491</v>
      </c>
      <c r="BN309" s="1">
        <v>0</v>
      </c>
    </row>
    <row r="310" spans="1:66">
      <c r="A310" s="1">
        <v>18376161</v>
      </c>
      <c r="B310" s="1" t="s">
        <v>54</v>
      </c>
      <c r="C310" s="1" t="s">
        <v>398</v>
      </c>
      <c r="D310" s="2">
        <v>43888.5002083333</v>
      </c>
      <c r="E310" s="1">
        <v>0</v>
      </c>
      <c r="F310" s="1">
        <v>1</v>
      </c>
      <c r="G310" s="1">
        <v>100</v>
      </c>
      <c r="H310" s="1">
        <v>10</v>
      </c>
      <c r="I310" s="2">
        <v>43895.9806018519</v>
      </c>
      <c r="J310" s="1">
        <v>0</v>
      </c>
      <c r="K310" s="1">
        <v>2</v>
      </c>
      <c r="L310" s="1">
        <v>94.2427</v>
      </c>
      <c r="M310" s="1">
        <v>20</v>
      </c>
      <c r="N310" s="2">
        <v>43902.6421759259</v>
      </c>
      <c r="O310" s="1">
        <v>7</v>
      </c>
      <c r="P310" s="1">
        <v>0</v>
      </c>
      <c r="Q310" s="1">
        <v>100</v>
      </c>
      <c r="R310" s="1">
        <v>20</v>
      </c>
      <c r="S310" s="2">
        <v>43916.6172569444</v>
      </c>
      <c r="T310" s="1">
        <v>0</v>
      </c>
      <c r="U310" s="1">
        <v>0</v>
      </c>
      <c r="V310" s="1">
        <v>97.7757</v>
      </c>
      <c r="W310" s="1">
        <v>10</v>
      </c>
      <c r="X310" s="2">
        <v>43923.5297569444</v>
      </c>
      <c r="Y310" s="1">
        <v>0</v>
      </c>
      <c r="Z310" s="1">
        <v>1</v>
      </c>
      <c r="AA310" s="1">
        <v>99.0295</v>
      </c>
      <c r="AB310" s="1">
        <v>20</v>
      </c>
      <c r="AC310" s="2">
        <v>43930.8029861111</v>
      </c>
      <c r="AD310" s="1">
        <v>1</v>
      </c>
      <c r="AE310" s="1">
        <v>0</v>
      </c>
      <c r="AF310" s="1">
        <v>95.186</v>
      </c>
      <c r="AG310" s="1">
        <v>20</v>
      </c>
      <c r="AH310" s="2">
        <v>43944.9821875</v>
      </c>
      <c r="AI310" s="1">
        <v>0</v>
      </c>
      <c r="AJ310" s="1">
        <v>0</v>
      </c>
      <c r="AK310" s="1">
        <v>100</v>
      </c>
      <c r="AL310" s="1">
        <v>20</v>
      </c>
      <c r="AM310" s="2">
        <v>43952.5488541667</v>
      </c>
      <c r="AN310" s="1">
        <v>0</v>
      </c>
      <c r="AO310" s="1">
        <v>0</v>
      </c>
      <c r="AP310" s="1">
        <v>100</v>
      </c>
      <c r="AQ310" s="1">
        <v>20</v>
      </c>
      <c r="AR310" s="2">
        <v>43966.3902314815</v>
      </c>
      <c r="AS310" s="1">
        <v>0</v>
      </c>
      <c r="AT310" s="1">
        <v>0</v>
      </c>
      <c r="AU310" s="1">
        <v>90</v>
      </c>
      <c r="AV310" s="1">
        <v>18</v>
      </c>
      <c r="AW310" s="2">
        <v>43979.509849537</v>
      </c>
      <c r="AX310" s="1">
        <v>0</v>
      </c>
      <c r="AY310" s="1">
        <v>0</v>
      </c>
      <c r="AZ310" s="1">
        <v>100</v>
      </c>
      <c r="BA310" s="1">
        <v>15</v>
      </c>
      <c r="BB310" s="2">
        <v>43987.9877199074</v>
      </c>
      <c r="BC310" s="1">
        <v>0</v>
      </c>
      <c r="BD310" s="1">
        <v>0</v>
      </c>
      <c r="BE310" s="1">
        <v>100</v>
      </c>
      <c r="BF310" s="1">
        <v>15</v>
      </c>
      <c r="BG310" s="2">
        <v>43993.5260300926</v>
      </c>
      <c r="BH310" s="1">
        <v>0</v>
      </c>
      <c r="BI310" s="1">
        <v>0</v>
      </c>
      <c r="BJ310" s="1">
        <v>93.3333</v>
      </c>
      <c r="BK310" s="1">
        <v>14</v>
      </c>
      <c r="BL310" s="1">
        <v>10</v>
      </c>
      <c r="BM310" s="1">
        <v>1169.5672</v>
      </c>
      <c r="BN310" s="1">
        <v>0</v>
      </c>
    </row>
    <row r="311" spans="1:66">
      <c r="A311" s="1">
        <v>18376247</v>
      </c>
      <c r="B311" s="1" t="s">
        <v>148</v>
      </c>
      <c r="C311" s="1" t="s">
        <v>393</v>
      </c>
      <c r="D311" s="2">
        <v>43888.5708101852</v>
      </c>
      <c r="E311" s="1">
        <v>3</v>
      </c>
      <c r="F311" s="1">
        <v>4</v>
      </c>
      <c r="G311" s="1">
        <v>100</v>
      </c>
      <c r="H311" s="1">
        <v>10</v>
      </c>
      <c r="I311" s="2">
        <v>43897.0272569444</v>
      </c>
      <c r="J311" s="1">
        <v>0</v>
      </c>
      <c r="K311" s="1">
        <v>6</v>
      </c>
      <c r="L311" s="1">
        <v>95.6055</v>
      </c>
      <c r="M311" s="1">
        <v>20</v>
      </c>
      <c r="N311" s="2">
        <v>43904.6356712963</v>
      </c>
      <c r="O311" s="1">
        <v>13</v>
      </c>
      <c r="P311" s="1">
        <v>17</v>
      </c>
      <c r="Q311" s="1">
        <v>63.621</v>
      </c>
      <c r="R311" s="1">
        <v>13</v>
      </c>
      <c r="S311" s="2">
        <v>43917.8819791667</v>
      </c>
      <c r="T311" s="1">
        <v>0</v>
      </c>
      <c r="U311" s="1">
        <v>0</v>
      </c>
      <c r="V311" s="1">
        <v>88.9459</v>
      </c>
      <c r="W311" s="1">
        <v>10</v>
      </c>
      <c r="X311" s="2">
        <v>43925.6164236111</v>
      </c>
      <c r="Y311" s="1">
        <v>0</v>
      </c>
      <c r="Z311" s="1">
        <v>3</v>
      </c>
      <c r="AA311" s="1">
        <v>86.2038</v>
      </c>
      <c r="AB311" s="1">
        <v>18</v>
      </c>
      <c r="AC311" s="2">
        <v>43931.7341782407</v>
      </c>
      <c r="AD311" s="1"/>
      <c r="AE311" s="1"/>
      <c r="AF311" s="1">
        <v>0</v>
      </c>
      <c r="AG311" s="1">
        <v>0</v>
      </c>
      <c r="AH311" s="2">
        <v>43944.8902777778</v>
      </c>
      <c r="AI311" s="1">
        <v>0</v>
      </c>
      <c r="AJ311" s="1">
        <v>0</v>
      </c>
      <c r="AK311" s="1">
        <v>100</v>
      </c>
      <c r="AL311" s="1">
        <v>20</v>
      </c>
      <c r="AM311" s="2">
        <v>43951.7169791667</v>
      </c>
      <c r="AN311" s="1">
        <v>6</v>
      </c>
      <c r="AO311" s="1">
        <v>4</v>
      </c>
      <c r="AP311" s="1">
        <v>95</v>
      </c>
      <c r="AQ311" s="1">
        <v>19</v>
      </c>
      <c r="AR311" s="2">
        <v>43966.7302199074</v>
      </c>
      <c r="AS311" s="1">
        <v>3</v>
      </c>
      <c r="AT311" s="1">
        <v>3</v>
      </c>
      <c r="AU311" s="1">
        <v>40</v>
      </c>
      <c r="AV311" s="1">
        <v>8</v>
      </c>
      <c r="AW311" s="2">
        <v>43980.8617013889</v>
      </c>
      <c r="AX311" s="1">
        <v>0</v>
      </c>
      <c r="AY311" s="1">
        <v>0</v>
      </c>
      <c r="AZ311" s="1">
        <v>80</v>
      </c>
      <c r="BA311" s="1">
        <v>12</v>
      </c>
      <c r="BB311" s="2">
        <v>43988.0654861111</v>
      </c>
      <c r="BC311" s="1">
        <v>0</v>
      </c>
      <c r="BD311" s="1">
        <v>0</v>
      </c>
      <c r="BE311" s="1">
        <v>93.3333</v>
      </c>
      <c r="BF311" s="1">
        <v>14</v>
      </c>
      <c r="BG311" s="2">
        <v>43995.0747453704</v>
      </c>
      <c r="BH311" s="1">
        <v>0</v>
      </c>
      <c r="BI311" s="1">
        <v>0</v>
      </c>
      <c r="BJ311" s="1">
        <v>100</v>
      </c>
      <c r="BK311" s="1">
        <v>15</v>
      </c>
      <c r="BL311" s="1">
        <v>5</v>
      </c>
      <c r="BM311" s="1">
        <v>942.709499999999</v>
      </c>
      <c r="BN311" s="1">
        <v>0</v>
      </c>
    </row>
    <row r="312" spans="1:66">
      <c r="A312" s="1">
        <v>18376317</v>
      </c>
      <c r="B312" s="1" t="s">
        <v>69</v>
      </c>
      <c r="C312" s="1" t="s">
        <v>393</v>
      </c>
      <c r="D312" s="2">
        <v>43889.5076851852</v>
      </c>
      <c r="E312" s="1">
        <v>0</v>
      </c>
      <c r="F312" s="1">
        <v>0</v>
      </c>
      <c r="G312" s="1">
        <v>100</v>
      </c>
      <c r="H312" s="1">
        <v>10</v>
      </c>
      <c r="I312" s="2">
        <v>43897.8194560185</v>
      </c>
      <c r="J312" s="1">
        <v>5</v>
      </c>
      <c r="K312" s="1">
        <v>0</v>
      </c>
      <c r="L312" s="1">
        <v>75.438</v>
      </c>
      <c r="M312" s="1">
        <v>16</v>
      </c>
      <c r="N312" s="2">
        <v>43903.7236226852</v>
      </c>
      <c r="O312" s="1">
        <v>2</v>
      </c>
      <c r="P312" s="1">
        <v>29</v>
      </c>
      <c r="Q312" s="1">
        <v>75</v>
      </c>
      <c r="R312" s="1">
        <v>15</v>
      </c>
      <c r="S312" s="2">
        <v>43917.8377662037</v>
      </c>
      <c r="T312" s="1">
        <v>0</v>
      </c>
      <c r="U312" s="1">
        <v>1</v>
      </c>
      <c r="V312" s="1">
        <v>96.6937</v>
      </c>
      <c r="W312" s="1">
        <v>10</v>
      </c>
      <c r="X312" s="2">
        <v>43924.5228587963</v>
      </c>
      <c r="Y312" s="1">
        <v>0</v>
      </c>
      <c r="Z312" s="1">
        <v>2</v>
      </c>
      <c r="AA312" s="1">
        <v>97.8997</v>
      </c>
      <c r="AB312" s="1">
        <v>20</v>
      </c>
      <c r="AC312" s="2">
        <v>43932.6283912037</v>
      </c>
      <c r="AD312" s="1">
        <v>1</v>
      </c>
      <c r="AE312" s="1">
        <v>8</v>
      </c>
      <c r="AF312" s="1">
        <v>99.7898</v>
      </c>
      <c r="AG312" s="1">
        <v>20</v>
      </c>
      <c r="AH312" s="2">
        <v>43946.7138773148</v>
      </c>
      <c r="AI312" s="1">
        <v>0</v>
      </c>
      <c r="AJ312" s="1">
        <v>0</v>
      </c>
      <c r="AK312" s="1">
        <v>100</v>
      </c>
      <c r="AL312" s="1">
        <v>20</v>
      </c>
      <c r="AM312" s="2">
        <v>43951.9324537037</v>
      </c>
      <c r="AN312" s="1">
        <v>0</v>
      </c>
      <c r="AO312" s="1">
        <v>24</v>
      </c>
      <c r="AP312" s="1">
        <v>100</v>
      </c>
      <c r="AQ312" s="1">
        <v>20</v>
      </c>
      <c r="AR312" s="2">
        <v>43965.9557986111</v>
      </c>
      <c r="AS312" s="1">
        <v>0</v>
      </c>
      <c r="AT312" s="1">
        <v>1</v>
      </c>
      <c r="AU312" s="1">
        <v>100</v>
      </c>
      <c r="AV312" s="1">
        <v>20</v>
      </c>
      <c r="AW312" s="2">
        <v>43980.7727199074</v>
      </c>
      <c r="AX312" s="1">
        <v>0</v>
      </c>
      <c r="AY312" s="1">
        <v>0</v>
      </c>
      <c r="AZ312" s="1">
        <v>100</v>
      </c>
      <c r="BA312" s="1">
        <v>15</v>
      </c>
      <c r="BB312" s="2">
        <v>43987.6774421296</v>
      </c>
      <c r="BC312" s="1">
        <v>0</v>
      </c>
      <c r="BD312" s="1">
        <v>0</v>
      </c>
      <c r="BE312" s="1">
        <v>100</v>
      </c>
      <c r="BF312" s="1">
        <v>15</v>
      </c>
      <c r="BG312" s="2">
        <v>43993.7481944444</v>
      </c>
      <c r="BH312" s="1">
        <v>0</v>
      </c>
      <c r="BI312" s="1">
        <v>0</v>
      </c>
      <c r="BJ312" s="1">
        <v>100</v>
      </c>
      <c r="BK312" s="1">
        <v>15</v>
      </c>
      <c r="BL312" s="1">
        <v>10</v>
      </c>
      <c r="BM312" s="1">
        <v>1144.82119999999</v>
      </c>
      <c r="BN312" s="1">
        <v>0</v>
      </c>
    </row>
    <row r="313" spans="1:66">
      <c r="A313" s="1">
        <v>18376334</v>
      </c>
      <c r="B313" s="1" t="s">
        <v>92</v>
      </c>
      <c r="C313" s="1" t="s">
        <v>393</v>
      </c>
      <c r="D313" s="2">
        <v>43888.5197569444</v>
      </c>
      <c r="E313" s="1">
        <v>0</v>
      </c>
      <c r="F313" s="1">
        <v>6</v>
      </c>
      <c r="G313" s="1">
        <v>100</v>
      </c>
      <c r="H313" s="1">
        <v>10</v>
      </c>
      <c r="I313" s="2">
        <v>43895.7801388889</v>
      </c>
      <c r="J313" s="1">
        <v>11</v>
      </c>
      <c r="K313" s="1">
        <v>2</v>
      </c>
      <c r="L313" s="1">
        <v>65</v>
      </c>
      <c r="M313" s="1">
        <v>13</v>
      </c>
      <c r="N313" s="2">
        <v>43904.0495138889</v>
      </c>
      <c r="O313" s="1">
        <v>27</v>
      </c>
      <c r="P313" s="1">
        <v>3</v>
      </c>
      <c r="Q313" s="1">
        <v>95</v>
      </c>
      <c r="R313" s="1">
        <v>19</v>
      </c>
      <c r="S313" s="2">
        <v>43916.9869097222</v>
      </c>
      <c r="T313" s="1">
        <v>0</v>
      </c>
      <c r="U313" s="1">
        <v>4</v>
      </c>
      <c r="V313" s="1">
        <v>95.6833</v>
      </c>
      <c r="W313" s="1">
        <v>10</v>
      </c>
      <c r="X313" s="2">
        <v>43924.5512962963</v>
      </c>
      <c r="Y313" s="1">
        <v>0</v>
      </c>
      <c r="Z313" s="1">
        <v>0</v>
      </c>
      <c r="AA313" s="1">
        <v>95.1359</v>
      </c>
      <c r="AB313" s="1">
        <v>20</v>
      </c>
      <c r="AC313" s="2">
        <v>43931.7028819444</v>
      </c>
      <c r="AD313" s="1">
        <v>0</v>
      </c>
      <c r="AE313" s="1">
        <v>2</v>
      </c>
      <c r="AF313" s="1">
        <v>91.1347</v>
      </c>
      <c r="AG313" s="1">
        <v>20</v>
      </c>
      <c r="AH313" s="2">
        <v>43945.0333333333</v>
      </c>
      <c r="AI313" s="1">
        <v>0</v>
      </c>
      <c r="AJ313" s="1">
        <v>0</v>
      </c>
      <c r="AK313" s="1">
        <v>100</v>
      </c>
      <c r="AL313" s="1">
        <v>20</v>
      </c>
      <c r="AM313" s="2">
        <v>43951.9865277778</v>
      </c>
      <c r="AN313" s="1"/>
      <c r="AO313" s="1"/>
      <c r="AP313" s="1">
        <v>15</v>
      </c>
      <c r="AQ313" s="1">
        <v>3</v>
      </c>
      <c r="AR313" s="2">
        <v>43965.9044097222</v>
      </c>
      <c r="AS313" s="1">
        <v>0</v>
      </c>
      <c r="AT313" s="1">
        <v>6</v>
      </c>
      <c r="AU313" s="1">
        <v>75</v>
      </c>
      <c r="AV313" s="1">
        <v>15</v>
      </c>
      <c r="AW313" s="2">
        <v>43981.0302662037</v>
      </c>
      <c r="AX313" s="1">
        <v>0</v>
      </c>
      <c r="AY313" s="1">
        <v>0</v>
      </c>
      <c r="AZ313" s="1">
        <v>93.3333</v>
      </c>
      <c r="BA313" s="1">
        <v>14</v>
      </c>
      <c r="BB313" s="2">
        <v>43988.8672337963</v>
      </c>
      <c r="BC313" s="1">
        <v>0</v>
      </c>
      <c r="BD313" s="1">
        <v>0</v>
      </c>
      <c r="BE313" s="1">
        <v>100</v>
      </c>
      <c r="BF313" s="1">
        <v>15</v>
      </c>
      <c r="BG313" s="2">
        <v>43994.042650463</v>
      </c>
      <c r="BH313" s="1">
        <v>0</v>
      </c>
      <c r="BI313" s="1">
        <v>0</v>
      </c>
      <c r="BJ313" s="1">
        <v>100</v>
      </c>
      <c r="BK313" s="1">
        <v>15</v>
      </c>
      <c r="BL313" s="1">
        <v>7</v>
      </c>
      <c r="BM313" s="1">
        <v>1025.2872</v>
      </c>
      <c r="BN313" s="1">
        <v>0</v>
      </c>
    </row>
    <row r="314" spans="1:66">
      <c r="A314" s="1">
        <v>18377046</v>
      </c>
      <c r="B314" s="1" t="s">
        <v>29</v>
      </c>
      <c r="C314" s="1" t="s">
        <v>393</v>
      </c>
      <c r="D314" s="2">
        <v>43888.5265046296</v>
      </c>
      <c r="E314" s="1">
        <v>0</v>
      </c>
      <c r="F314" s="1">
        <v>4</v>
      </c>
      <c r="G314" s="1">
        <v>100</v>
      </c>
      <c r="H314" s="1">
        <v>10</v>
      </c>
      <c r="I314" s="2">
        <v>43895.5272569444</v>
      </c>
      <c r="J314" s="1">
        <v>0</v>
      </c>
      <c r="K314" s="1">
        <v>10</v>
      </c>
      <c r="L314" s="1">
        <v>94.8896</v>
      </c>
      <c r="M314" s="1">
        <v>20</v>
      </c>
      <c r="N314" s="2">
        <v>43902.9406597222</v>
      </c>
      <c r="O314" s="1">
        <v>0</v>
      </c>
      <c r="P314" s="1">
        <v>2</v>
      </c>
      <c r="Q314" s="1">
        <v>100</v>
      </c>
      <c r="R314" s="1">
        <v>20</v>
      </c>
      <c r="S314" s="2">
        <v>43916.6810069444</v>
      </c>
      <c r="T314" s="1">
        <v>0</v>
      </c>
      <c r="U314" s="1">
        <v>5</v>
      </c>
      <c r="V314" s="1">
        <v>98.3342</v>
      </c>
      <c r="W314" s="1">
        <v>10</v>
      </c>
      <c r="X314" s="2">
        <v>43923.5555208333</v>
      </c>
      <c r="Y314" s="1">
        <v>0</v>
      </c>
      <c r="Z314" s="1">
        <v>1</v>
      </c>
      <c r="AA314" s="1">
        <v>99.7195</v>
      </c>
      <c r="AB314" s="1">
        <v>20</v>
      </c>
      <c r="AC314" s="2">
        <v>43930.5558101852</v>
      </c>
      <c r="AD314" s="1">
        <v>0</v>
      </c>
      <c r="AE314" s="1">
        <v>4</v>
      </c>
      <c r="AF314" s="1">
        <v>98.9929</v>
      </c>
      <c r="AG314" s="1">
        <v>20</v>
      </c>
      <c r="AH314" s="2">
        <v>43944.6373726852</v>
      </c>
      <c r="AI314" s="1">
        <v>0</v>
      </c>
      <c r="AJ314" s="1">
        <v>0</v>
      </c>
      <c r="AK314" s="1">
        <v>100</v>
      </c>
      <c r="AL314" s="1">
        <v>20</v>
      </c>
      <c r="AM314" s="2">
        <v>43951.5794675926</v>
      </c>
      <c r="AN314" s="1">
        <v>0</v>
      </c>
      <c r="AO314" s="1">
        <v>9</v>
      </c>
      <c r="AP314" s="1">
        <v>100</v>
      </c>
      <c r="AQ314" s="1">
        <v>20</v>
      </c>
      <c r="AR314" s="2">
        <v>43965.9611226852</v>
      </c>
      <c r="AS314" s="1">
        <v>0</v>
      </c>
      <c r="AT314" s="1">
        <v>2</v>
      </c>
      <c r="AU314" s="1">
        <v>100</v>
      </c>
      <c r="AV314" s="1">
        <v>20</v>
      </c>
      <c r="AW314" s="2">
        <v>43979.6779513889</v>
      </c>
      <c r="AX314" s="1">
        <v>0</v>
      </c>
      <c r="AY314" s="1">
        <v>0</v>
      </c>
      <c r="AZ314" s="1">
        <v>100</v>
      </c>
      <c r="BA314" s="1">
        <v>15</v>
      </c>
      <c r="BB314" s="2">
        <v>43987.0236921296</v>
      </c>
      <c r="BC314" s="1">
        <v>0</v>
      </c>
      <c r="BD314" s="1">
        <v>0</v>
      </c>
      <c r="BE314" s="1">
        <v>100</v>
      </c>
      <c r="BF314" s="1">
        <v>15</v>
      </c>
      <c r="BG314" s="2">
        <v>43993.5090509259</v>
      </c>
      <c r="BH314" s="1">
        <v>0</v>
      </c>
      <c r="BI314" s="1">
        <v>0</v>
      </c>
      <c r="BJ314" s="1">
        <v>100</v>
      </c>
      <c r="BK314" s="1">
        <v>15</v>
      </c>
      <c r="BL314" s="1">
        <v>12</v>
      </c>
      <c r="BM314" s="1">
        <v>1191.9362</v>
      </c>
      <c r="BN314" s="1">
        <v>0</v>
      </c>
    </row>
    <row r="315" spans="1:66">
      <c r="A315" s="1">
        <v>18377155</v>
      </c>
      <c r="B315" s="1" t="s">
        <v>34</v>
      </c>
      <c r="C315" s="1" t="s">
        <v>393</v>
      </c>
      <c r="D315" s="2">
        <v>43888.555150463</v>
      </c>
      <c r="E315" s="1">
        <v>0</v>
      </c>
      <c r="F315" s="1">
        <v>0</v>
      </c>
      <c r="G315" s="1">
        <v>100</v>
      </c>
      <c r="H315" s="1">
        <v>10</v>
      </c>
      <c r="I315" s="2">
        <v>43896.7501157407</v>
      </c>
      <c r="J315" s="1">
        <v>0</v>
      </c>
      <c r="K315" s="1">
        <v>3</v>
      </c>
      <c r="L315" s="1">
        <v>91.4304</v>
      </c>
      <c r="M315" s="1">
        <v>19</v>
      </c>
      <c r="N315" s="2">
        <v>43904.4334837963</v>
      </c>
      <c r="O315" s="1">
        <v>13</v>
      </c>
      <c r="P315" s="1">
        <v>4</v>
      </c>
      <c r="Q315" s="1">
        <v>83.5028</v>
      </c>
      <c r="R315" s="1">
        <v>17</v>
      </c>
      <c r="S315" s="2">
        <v>43917.4172916667</v>
      </c>
      <c r="T315" s="1">
        <v>0</v>
      </c>
      <c r="U315" s="1">
        <v>1</v>
      </c>
      <c r="V315" s="1">
        <v>96.2397</v>
      </c>
      <c r="W315" s="1">
        <v>10</v>
      </c>
      <c r="X315" s="2">
        <v>43923.843599537</v>
      </c>
      <c r="Y315" s="1">
        <v>0</v>
      </c>
      <c r="Z315" s="1">
        <v>0</v>
      </c>
      <c r="AA315" s="1">
        <v>91.7851</v>
      </c>
      <c r="AB315" s="1">
        <v>19</v>
      </c>
      <c r="AC315" s="2">
        <v>43931.7115046296</v>
      </c>
      <c r="AD315" s="1">
        <v>0</v>
      </c>
      <c r="AE315" s="1">
        <v>9</v>
      </c>
      <c r="AF315" s="1">
        <v>96.1558</v>
      </c>
      <c r="AG315" s="1">
        <v>20</v>
      </c>
      <c r="AH315" s="2">
        <v>43944.6095833333</v>
      </c>
      <c r="AI315" s="1">
        <v>0</v>
      </c>
      <c r="AJ315" s="1">
        <v>0</v>
      </c>
      <c r="AK315" s="1">
        <v>100</v>
      </c>
      <c r="AL315" s="1">
        <v>20</v>
      </c>
      <c r="AM315" s="2">
        <v>43951.6883796296</v>
      </c>
      <c r="AN315" s="1">
        <v>0</v>
      </c>
      <c r="AO315" s="1">
        <v>0</v>
      </c>
      <c r="AP315" s="1">
        <v>100</v>
      </c>
      <c r="AQ315" s="1">
        <v>20</v>
      </c>
      <c r="AR315" s="2">
        <v>43966.6161458333</v>
      </c>
      <c r="AS315" s="1">
        <v>1</v>
      </c>
      <c r="AT315" s="1">
        <v>0</v>
      </c>
      <c r="AU315" s="1">
        <v>90</v>
      </c>
      <c r="AV315" s="1">
        <v>18</v>
      </c>
      <c r="AW315" s="2">
        <v>43980.5745138889</v>
      </c>
      <c r="AX315" s="1">
        <v>0</v>
      </c>
      <c r="AY315" s="1">
        <v>0</v>
      </c>
      <c r="AZ315" s="1">
        <v>100</v>
      </c>
      <c r="BA315" s="1">
        <v>15</v>
      </c>
      <c r="BB315" s="2">
        <v>43988.4847222222</v>
      </c>
      <c r="BC315" s="1">
        <v>0</v>
      </c>
      <c r="BD315" s="1">
        <v>0</v>
      </c>
      <c r="BE315" s="1">
        <v>100</v>
      </c>
      <c r="BF315" s="1">
        <v>15</v>
      </c>
      <c r="BG315" s="2">
        <v>43993.6507523148</v>
      </c>
      <c r="BH315" s="1">
        <v>0</v>
      </c>
      <c r="BI315" s="1">
        <v>0</v>
      </c>
      <c r="BJ315" s="1">
        <v>100</v>
      </c>
      <c r="BK315" s="1">
        <v>15</v>
      </c>
      <c r="BL315" s="1">
        <v>8</v>
      </c>
      <c r="BM315" s="1">
        <v>1149.1138</v>
      </c>
      <c r="BN315" s="1">
        <v>0</v>
      </c>
    </row>
    <row r="316" spans="1:66">
      <c r="A316" s="1">
        <v>18377290</v>
      </c>
      <c r="B316" s="1" t="s">
        <v>91</v>
      </c>
      <c r="C316" s="1" t="s">
        <v>397</v>
      </c>
      <c r="D316" s="2">
        <v>43888.8354861111</v>
      </c>
      <c r="E316" s="1">
        <v>0</v>
      </c>
      <c r="F316" s="1">
        <v>3</v>
      </c>
      <c r="G316" s="1">
        <v>100</v>
      </c>
      <c r="H316" s="1">
        <v>10</v>
      </c>
      <c r="I316" s="2">
        <v>43895.9923611111</v>
      </c>
      <c r="J316" s="1">
        <v>6</v>
      </c>
      <c r="K316" s="1">
        <v>7</v>
      </c>
      <c r="L316" s="1">
        <v>65.2427</v>
      </c>
      <c r="M316" s="1">
        <v>14</v>
      </c>
      <c r="N316" s="2">
        <v>43903.4513078704</v>
      </c>
      <c r="O316" s="1">
        <v>0</v>
      </c>
      <c r="P316" s="1">
        <v>6</v>
      </c>
      <c r="Q316" s="1">
        <v>96.7138</v>
      </c>
      <c r="R316" s="1">
        <v>20</v>
      </c>
      <c r="S316" s="2">
        <v>43917.4712731481</v>
      </c>
      <c r="T316" s="1">
        <v>0</v>
      </c>
      <c r="U316" s="1">
        <v>2</v>
      </c>
      <c r="V316" s="1">
        <v>94.0929</v>
      </c>
      <c r="W316" s="1">
        <v>10</v>
      </c>
      <c r="X316" s="2">
        <v>43923.918275463</v>
      </c>
      <c r="Y316" s="1">
        <v>0</v>
      </c>
      <c r="Z316" s="1">
        <v>0</v>
      </c>
      <c r="AA316" s="1">
        <v>90.7477</v>
      </c>
      <c r="AB316" s="1">
        <v>19</v>
      </c>
      <c r="AC316" s="2">
        <v>43930.7136226852</v>
      </c>
      <c r="AD316" s="1"/>
      <c r="AE316" s="1"/>
      <c r="AF316" s="1">
        <v>22.0012</v>
      </c>
      <c r="AG316" s="1">
        <v>5</v>
      </c>
      <c r="AH316" s="2">
        <v>43945.5003819444</v>
      </c>
      <c r="AI316" s="1">
        <v>0</v>
      </c>
      <c r="AJ316" s="1">
        <v>0</v>
      </c>
      <c r="AK316" s="1">
        <v>100</v>
      </c>
      <c r="AL316" s="1">
        <v>20</v>
      </c>
      <c r="AM316" s="2">
        <v>43952.5162615741</v>
      </c>
      <c r="AN316" s="1">
        <v>0</v>
      </c>
      <c r="AO316" s="1">
        <v>2</v>
      </c>
      <c r="AP316" s="1">
        <v>100</v>
      </c>
      <c r="AQ316" s="1">
        <v>20</v>
      </c>
      <c r="AR316" s="2">
        <v>43967.0006944444</v>
      </c>
      <c r="AS316" s="1">
        <v>0</v>
      </c>
      <c r="AT316" s="1">
        <v>0</v>
      </c>
      <c r="AU316" s="1">
        <v>85</v>
      </c>
      <c r="AV316" s="1">
        <v>17</v>
      </c>
      <c r="AW316" s="2">
        <v>43980.8813078704</v>
      </c>
      <c r="AX316" s="1">
        <v>0</v>
      </c>
      <c r="AY316" s="1">
        <v>0</v>
      </c>
      <c r="AZ316" s="1">
        <v>93.3333</v>
      </c>
      <c r="BA316" s="1">
        <v>14</v>
      </c>
      <c r="BB316" s="2">
        <v>43987.9626388889</v>
      </c>
      <c r="BC316" s="1">
        <v>0</v>
      </c>
      <c r="BD316" s="1">
        <v>0</v>
      </c>
      <c r="BE316" s="1">
        <v>100</v>
      </c>
      <c r="BF316" s="1">
        <v>15</v>
      </c>
      <c r="BG316" s="2">
        <v>43994.7414930556</v>
      </c>
      <c r="BH316" s="1">
        <v>0</v>
      </c>
      <c r="BI316" s="1">
        <v>0</v>
      </c>
      <c r="BJ316" s="1">
        <v>93.3333</v>
      </c>
      <c r="BK316" s="1">
        <v>14</v>
      </c>
      <c r="BL316" s="1">
        <v>6</v>
      </c>
      <c r="BM316" s="1">
        <v>1040.4649</v>
      </c>
      <c r="BN316" s="1">
        <v>0</v>
      </c>
    </row>
    <row r="317" spans="1:66">
      <c r="A317" s="1">
        <v>18377347</v>
      </c>
      <c r="B317" s="1" t="s">
        <v>47</v>
      </c>
      <c r="C317" s="1" t="s">
        <v>400</v>
      </c>
      <c r="D317" s="2">
        <v>43888.5034259259</v>
      </c>
      <c r="E317" s="1">
        <v>2</v>
      </c>
      <c r="F317" s="1">
        <v>5</v>
      </c>
      <c r="G317" s="1">
        <v>100</v>
      </c>
      <c r="H317" s="1">
        <v>10</v>
      </c>
      <c r="I317" s="2">
        <v>43895.9693055556</v>
      </c>
      <c r="J317" s="1">
        <v>1</v>
      </c>
      <c r="K317" s="1">
        <v>5</v>
      </c>
      <c r="L317" s="1">
        <v>95.6021</v>
      </c>
      <c r="M317" s="1">
        <v>20</v>
      </c>
      <c r="N317" s="2">
        <v>43902.5325347222</v>
      </c>
      <c r="O317" s="1">
        <v>0</v>
      </c>
      <c r="P317" s="1">
        <v>2</v>
      </c>
      <c r="Q317" s="1">
        <v>100</v>
      </c>
      <c r="R317" s="1">
        <v>20</v>
      </c>
      <c r="S317" s="2">
        <v>43916.5057638889</v>
      </c>
      <c r="T317" s="1">
        <v>0</v>
      </c>
      <c r="U317" s="1">
        <v>3</v>
      </c>
      <c r="V317" s="1">
        <v>95.852</v>
      </c>
      <c r="W317" s="1">
        <v>10</v>
      </c>
      <c r="X317" s="2">
        <v>43923.6354050926</v>
      </c>
      <c r="Y317" s="1">
        <v>0</v>
      </c>
      <c r="Z317" s="1">
        <v>1</v>
      </c>
      <c r="AA317" s="1">
        <v>96.0828</v>
      </c>
      <c r="AB317" s="1">
        <v>20</v>
      </c>
      <c r="AC317" s="2">
        <v>43930.5598611111</v>
      </c>
      <c r="AD317" s="1">
        <v>0</v>
      </c>
      <c r="AE317" s="1">
        <v>0</v>
      </c>
      <c r="AF317" s="1">
        <v>98.8879999999999</v>
      </c>
      <c r="AG317" s="1">
        <v>20</v>
      </c>
      <c r="AH317" s="2">
        <v>43944.5544675926</v>
      </c>
      <c r="AI317" s="1">
        <v>0</v>
      </c>
      <c r="AJ317" s="1">
        <v>0</v>
      </c>
      <c r="AK317" s="1">
        <v>100</v>
      </c>
      <c r="AL317" s="1">
        <v>20</v>
      </c>
      <c r="AM317" s="2">
        <v>43951.500775463</v>
      </c>
      <c r="AN317" s="1">
        <v>0</v>
      </c>
      <c r="AO317" s="1">
        <v>2</v>
      </c>
      <c r="AP317" s="1">
        <v>100</v>
      </c>
      <c r="AQ317" s="1">
        <v>20</v>
      </c>
      <c r="AR317" s="2">
        <v>43965.5041319444</v>
      </c>
      <c r="AS317" s="1">
        <v>0</v>
      </c>
      <c r="AT317" s="1">
        <v>2</v>
      </c>
      <c r="AU317" s="1">
        <v>100</v>
      </c>
      <c r="AV317" s="1">
        <v>20</v>
      </c>
      <c r="AW317" s="2">
        <v>43979.7301967593</v>
      </c>
      <c r="AX317" s="1">
        <v>0</v>
      </c>
      <c r="AY317" s="1">
        <v>0</v>
      </c>
      <c r="AZ317" s="1">
        <v>100</v>
      </c>
      <c r="BA317" s="1">
        <v>15</v>
      </c>
      <c r="BB317" s="2">
        <v>43987.674224537</v>
      </c>
      <c r="BC317" s="1">
        <v>0</v>
      </c>
      <c r="BD317" s="1">
        <v>0</v>
      </c>
      <c r="BE317" s="1">
        <v>100</v>
      </c>
      <c r="BF317" s="1">
        <v>15</v>
      </c>
      <c r="BG317" s="2">
        <v>43993.5334490741</v>
      </c>
      <c r="BH317" s="1">
        <v>0</v>
      </c>
      <c r="BI317" s="1">
        <v>0</v>
      </c>
      <c r="BJ317" s="1">
        <v>93.3333</v>
      </c>
      <c r="BK317" s="1">
        <v>14</v>
      </c>
      <c r="BL317" s="1">
        <v>11</v>
      </c>
      <c r="BM317" s="1">
        <v>1179.7582</v>
      </c>
      <c r="BN317" s="1">
        <v>0</v>
      </c>
    </row>
    <row r="318" spans="1:66">
      <c r="A318" s="1">
        <v>18377418</v>
      </c>
      <c r="B318" s="1" t="s">
        <v>288</v>
      </c>
      <c r="C318" s="1" t="s">
        <v>397</v>
      </c>
      <c r="D318" s="2">
        <v>43888.8417013889</v>
      </c>
      <c r="E318" s="1">
        <v>7</v>
      </c>
      <c r="F318" s="1">
        <v>0</v>
      </c>
      <c r="G318" s="1">
        <v>100</v>
      </c>
      <c r="H318" s="1">
        <v>10</v>
      </c>
      <c r="I318" s="1"/>
      <c r="J318" s="1"/>
      <c r="K318" s="1"/>
      <c r="L318" s="1"/>
      <c r="M318" s="1">
        <v>0</v>
      </c>
      <c r="N318" s="1"/>
      <c r="O318" s="1"/>
      <c r="P318" s="1"/>
      <c r="Q318" s="1"/>
      <c r="R318" s="1">
        <v>0</v>
      </c>
      <c r="S318" s="1"/>
      <c r="T318" s="1"/>
      <c r="U318" s="1"/>
      <c r="V318" s="1">
        <v>0</v>
      </c>
      <c r="W318" s="1">
        <v>0</v>
      </c>
      <c r="X318" s="2">
        <v>43925.5870949074</v>
      </c>
      <c r="Y318" s="1"/>
      <c r="Z318" s="1"/>
      <c r="AA318" s="1">
        <v>18.36</v>
      </c>
      <c r="AB318" s="1">
        <v>4</v>
      </c>
      <c r="AC318" s="1"/>
      <c r="AD318" s="1"/>
      <c r="AE318" s="1"/>
      <c r="AF318" s="1"/>
      <c r="AG318" s="1">
        <v>0</v>
      </c>
      <c r="AH318" s="2">
        <v>43946.9067708333</v>
      </c>
      <c r="AI318" s="1">
        <v>4</v>
      </c>
      <c r="AJ318" s="1">
        <v>0</v>
      </c>
      <c r="AK318" s="1">
        <v>60</v>
      </c>
      <c r="AL318" s="1">
        <v>12</v>
      </c>
      <c r="AM318" s="2">
        <v>43953.8854282407</v>
      </c>
      <c r="AN318" s="1"/>
      <c r="AO318" s="1"/>
      <c r="AP318" s="1">
        <v>0</v>
      </c>
      <c r="AQ318" s="1">
        <v>0</v>
      </c>
      <c r="AR318" s="2">
        <v>43967.8914814815</v>
      </c>
      <c r="AS318" s="1">
        <v>9</v>
      </c>
      <c r="AT318" s="1">
        <v>0</v>
      </c>
      <c r="AU318" s="1">
        <v>30</v>
      </c>
      <c r="AV318" s="1">
        <v>6</v>
      </c>
      <c r="AW318" s="1"/>
      <c r="AX318" s="1">
        <v>0</v>
      </c>
      <c r="AY318" s="1">
        <v>0</v>
      </c>
      <c r="AZ318" s="1"/>
      <c r="BA318" s="1">
        <v>0</v>
      </c>
      <c r="BB318" s="1"/>
      <c r="BC318" s="1">
        <v>0</v>
      </c>
      <c r="BD318" s="1">
        <v>0</v>
      </c>
      <c r="BE318" s="1"/>
      <c r="BF318" s="1">
        <v>0</v>
      </c>
      <c r="BG318" s="1"/>
      <c r="BH318" s="1">
        <v>0</v>
      </c>
      <c r="BI318" s="1">
        <v>0</v>
      </c>
      <c r="BJ318" s="1"/>
      <c r="BK318" s="1">
        <v>0</v>
      </c>
      <c r="BL318" s="1">
        <v>1</v>
      </c>
      <c r="BM318" s="1">
        <v>208.36</v>
      </c>
      <c r="BN318" s="1">
        <v>7</v>
      </c>
    </row>
    <row r="319" spans="1:66">
      <c r="A319" s="1">
        <v>75061102</v>
      </c>
      <c r="B319" s="1" t="s">
        <v>312</v>
      </c>
      <c r="C319" s="1" t="s">
        <v>393</v>
      </c>
      <c r="D319" s="1"/>
      <c r="E319" s="1"/>
      <c r="F319" s="1"/>
      <c r="G319" s="1"/>
      <c r="H319" s="1">
        <v>0</v>
      </c>
      <c r="I319" s="1"/>
      <c r="J319" s="1"/>
      <c r="K319" s="1"/>
      <c r="L319" s="1"/>
      <c r="M319" s="1">
        <v>0</v>
      </c>
      <c r="N319" s="1"/>
      <c r="O319" s="1"/>
      <c r="P319" s="1"/>
      <c r="Q319" s="1"/>
      <c r="R319" s="1">
        <v>0</v>
      </c>
      <c r="S319" s="1"/>
      <c r="T319" s="1"/>
      <c r="U319" s="1"/>
      <c r="V319" s="1"/>
      <c r="W319" s="1">
        <v>0</v>
      </c>
      <c r="X319" s="1"/>
      <c r="Y319" s="1"/>
      <c r="Z319" s="1"/>
      <c r="AA319" s="1"/>
      <c r="AB319" s="1">
        <v>0</v>
      </c>
      <c r="AC319" s="1"/>
      <c r="AD319" s="1"/>
      <c r="AE319" s="1"/>
      <c r="AF319" s="1"/>
      <c r="AG319" s="1">
        <v>0</v>
      </c>
      <c r="AH319" s="1"/>
      <c r="AI319" s="1"/>
      <c r="AJ319" s="1"/>
      <c r="AK319" s="1"/>
      <c r="AL319" s="1">
        <v>0</v>
      </c>
      <c r="AM319" s="1"/>
      <c r="AN319" s="1"/>
      <c r="AO319" s="1"/>
      <c r="AP319" s="1"/>
      <c r="AQ319" s="1">
        <v>0</v>
      </c>
      <c r="AR319" s="1"/>
      <c r="AS319" s="1"/>
      <c r="AT319" s="1"/>
      <c r="AU319" s="1"/>
      <c r="AV319" s="1">
        <v>0</v>
      </c>
      <c r="AW319" s="1"/>
      <c r="AX319" s="1">
        <v>0</v>
      </c>
      <c r="AY319" s="1">
        <v>0</v>
      </c>
      <c r="AZ319" s="1"/>
      <c r="BA319" s="1">
        <v>0</v>
      </c>
      <c r="BB319" s="1"/>
      <c r="BC319" s="1">
        <v>0</v>
      </c>
      <c r="BD319" s="1">
        <v>0</v>
      </c>
      <c r="BE319" s="1"/>
      <c r="BF319" s="1">
        <v>0</v>
      </c>
      <c r="BG319" s="1"/>
      <c r="BH319" s="1">
        <v>0</v>
      </c>
      <c r="BI319" s="1">
        <v>0</v>
      </c>
      <c r="BJ319" s="1"/>
      <c r="BK319" s="1">
        <v>0</v>
      </c>
      <c r="BL319" s="1">
        <v>0</v>
      </c>
      <c r="BM319" s="1">
        <v>0</v>
      </c>
      <c r="BN319" s="1">
        <v>12</v>
      </c>
    </row>
    <row r="320" spans="1:66">
      <c r="A320" s="1">
        <v>75061104</v>
      </c>
      <c r="B320" s="1" t="s">
        <v>310</v>
      </c>
      <c r="C320" s="1" t="s">
        <v>393</v>
      </c>
      <c r="D320" s="1"/>
      <c r="E320" s="1"/>
      <c r="F320" s="1"/>
      <c r="G320" s="1"/>
      <c r="H320" s="1">
        <v>0</v>
      </c>
      <c r="I320" s="1"/>
      <c r="J320" s="1"/>
      <c r="K320" s="1"/>
      <c r="L320" s="1"/>
      <c r="M320" s="1">
        <v>0</v>
      </c>
      <c r="N320" s="1"/>
      <c r="O320" s="1"/>
      <c r="P320" s="1"/>
      <c r="Q320" s="1"/>
      <c r="R320" s="1">
        <v>0</v>
      </c>
      <c r="S320" s="1"/>
      <c r="T320" s="1"/>
      <c r="U320" s="1"/>
      <c r="V320" s="1"/>
      <c r="W320" s="1">
        <v>0</v>
      </c>
      <c r="X320" s="1"/>
      <c r="Y320" s="1"/>
      <c r="Z320" s="1"/>
      <c r="AA320" s="1"/>
      <c r="AB320" s="1">
        <v>0</v>
      </c>
      <c r="AC320" s="1"/>
      <c r="AD320" s="1"/>
      <c r="AE320" s="1"/>
      <c r="AF320" s="1"/>
      <c r="AG320" s="1">
        <v>0</v>
      </c>
      <c r="AH320" s="1"/>
      <c r="AI320" s="1"/>
      <c r="AJ320" s="1"/>
      <c r="AK320" s="1"/>
      <c r="AL320" s="1">
        <v>0</v>
      </c>
      <c r="AM320" s="1"/>
      <c r="AN320" s="1"/>
      <c r="AO320" s="1"/>
      <c r="AP320" s="1"/>
      <c r="AQ320" s="1">
        <v>0</v>
      </c>
      <c r="AR320" s="1"/>
      <c r="AS320" s="1"/>
      <c r="AT320" s="1"/>
      <c r="AU320" s="1"/>
      <c r="AV320" s="1">
        <v>0</v>
      </c>
      <c r="AW320" s="1"/>
      <c r="AX320" s="1">
        <v>0</v>
      </c>
      <c r="AY320" s="1">
        <v>0</v>
      </c>
      <c r="AZ320" s="1"/>
      <c r="BA320" s="1">
        <v>0</v>
      </c>
      <c r="BB320" s="1"/>
      <c r="BC320" s="1">
        <v>0</v>
      </c>
      <c r="BD320" s="1">
        <v>0</v>
      </c>
      <c r="BE320" s="1"/>
      <c r="BF320" s="1">
        <v>0</v>
      </c>
      <c r="BG320" s="1"/>
      <c r="BH320" s="1">
        <v>0</v>
      </c>
      <c r="BI320" s="1">
        <v>0</v>
      </c>
      <c r="BJ320" s="1"/>
      <c r="BK320" s="1">
        <v>0</v>
      </c>
      <c r="BL320" s="1">
        <v>0</v>
      </c>
      <c r="BM320" s="1">
        <v>0</v>
      </c>
      <c r="BN320" s="1">
        <v>12</v>
      </c>
    </row>
    <row r="321" spans="1:66">
      <c r="A321" s="1">
        <v>76066001</v>
      </c>
      <c r="B321" s="1" t="s">
        <v>290</v>
      </c>
      <c r="C321" s="1" t="s">
        <v>392</v>
      </c>
      <c r="D321" s="1"/>
      <c r="E321" s="1"/>
      <c r="F321" s="1"/>
      <c r="G321" s="1">
        <v>10</v>
      </c>
      <c r="H321" s="1">
        <v>1</v>
      </c>
      <c r="I321" s="1"/>
      <c r="J321" s="1"/>
      <c r="K321" s="1"/>
      <c r="L321" s="1">
        <v>87.9379</v>
      </c>
      <c r="M321" s="1">
        <v>19</v>
      </c>
      <c r="N321" s="1"/>
      <c r="O321" s="1"/>
      <c r="P321" s="1"/>
      <c r="Q321" s="1">
        <v>40</v>
      </c>
      <c r="R321" s="1">
        <v>8</v>
      </c>
      <c r="S321" s="2">
        <v>43918.9159953704</v>
      </c>
      <c r="T321" s="1">
        <v>0</v>
      </c>
      <c r="U321" s="1">
        <v>0</v>
      </c>
      <c r="V321" s="1">
        <v>80.5806</v>
      </c>
      <c r="W321" s="1">
        <v>10</v>
      </c>
      <c r="X321" s="1"/>
      <c r="Y321" s="1"/>
      <c r="Z321" s="1"/>
      <c r="AA321" s="1">
        <v>44.4713</v>
      </c>
      <c r="AB321" s="1">
        <v>11</v>
      </c>
      <c r="AC321" s="1"/>
      <c r="AD321" s="1"/>
      <c r="AE321" s="1"/>
      <c r="AF321" s="1">
        <v>0</v>
      </c>
      <c r="AG321" s="1">
        <v>0</v>
      </c>
      <c r="AH321" s="1"/>
      <c r="AI321" s="1"/>
      <c r="AJ321" s="1"/>
      <c r="AK321" s="1"/>
      <c r="AL321" s="1">
        <v>0</v>
      </c>
      <c r="AM321" s="1"/>
      <c r="AN321" s="1"/>
      <c r="AO321" s="1"/>
      <c r="AP321" s="1"/>
      <c r="AQ321" s="1">
        <v>0</v>
      </c>
      <c r="AR321" s="1"/>
      <c r="AS321" s="1"/>
      <c r="AT321" s="1"/>
      <c r="AU321" s="1"/>
      <c r="AV321" s="1">
        <v>0</v>
      </c>
      <c r="AW321" s="1"/>
      <c r="AX321" s="1">
        <v>0</v>
      </c>
      <c r="AY321" s="1">
        <v>0</v>
      </c>
      <c r="AZ321" s="1">
        <v>26.6667</v>
      </c>
      <c r="BA321" s="1">
        <v>4</v>
      </c>
      <c r="BB321" s="1"/>
      <c r="BC321" s="1">
        <v>0</v>
      </c>
      <c r="BD321" s="1">
        <v>0</v>
      </c>
      <c r="BE321" s="1">
        <v>0</v>
      </c>
      <c r="BF321" s="1">
        <v>0</v>
      </c>
      <c r="BG321" s="1"/>
      <c r="BH321" s="1">
        <v>0</v>
      </c>
      <c r="BI321" s="1">
        <v>0</v>
      </c>
      <c r="BJ321" s="1">
        <v>26.6667</v>
      </c>
      <c r="BK321" s="1">
        <v>4</v>
      </c>
      <c r="BL321" s="1">
        <v>1</v>
      </c>
      <c r="BM321" s="1">
        <v>80.5806</v>
      </c>
      <c r="BN321" s="1">
        <v>11</v>
      </c>
    </row>
    <row r="322" spans="1:66">
      <c r="A322" s="1">
        <v>77066002</v>
      </c>
      <c r="B322" s="1" t="s">
        <v>314</v>
      </c>
      <c r="C322" s="1" t="s">
        <v>398</v>
      </c>
      <c r="D322" s="1"/>
      <c r="E322" s="1"/>
      <c r="F322" s="1"/>
      <c r="G322" s="1"/>
      <c r="H322" s="1">
        <v>0</v>
      </c>
      <c r="I322" s="1"/>
      <c r="J322" s="1"/>
      <c r="K322" s="1"/>
      <c r="L322" s="1">
        <v>20</v>
      </c>
      <c r="M322" s="1">
        <v>4</v>
      </c>
      <c r="N322" s="1"/>
      <c r="O322" s="1"/>
      <c r="P322" s="1"/>
      <c r="Q322" s="1"/>
      <c r="R322" s="1">
        <v>0</v>
      </c>
      <c r="S322" s="1"/>
      <c r="T322" s="1"/>
      <c r="U322" s="1"/>
      <c r="V322" s="1"/>
      <c r="W322" s="1">
        <v>0</v>
      </c>
      <c r="X322" s="1"/>
      <c r="Y322" s="1"/>
      <c r="Z322" s="1"/>
      <c r="AA322" s="1"/>
      <c r="AB322" s="1">
        <v>0</v>
      </c>
      <c r="AC322" s="1"/>
      <c r="AD322" s="1"/>
      <c r="AE322" s="1"/>
      <c r="AF322" s="1"/>
      <c r="AG322" s="1">
        <v>0</v>
      </c>
      <c r="AH322" s="1"/>
      <c r="AI322" s="1"/>
      <c r="AJ322" s="1"/>
      <c r="AK322" s="1"/>
      <c r="AL322" s="1">
        <v>0</v>
      </c>
      <c r="AM322" s="1"/>
      <c r="AN322" s="1"/>
      <c r="AO322" s="1"/>
      <c r="AP322" s="1"/>
      <c r="AQ322" s="1">
        <v>0</v>
      </c>
      <c r="AR322" s="1"/>
      <c r="AS322" s="1"/>
      <c r="AT322" s="1"/>
      <c r="AU322" s="1"/>
      <c r="AV322" s="1">
        <v>0</v>
      </c>
      <c r="AW322" s="1"/>
      <c r="AX322" s="1">
        <v>0</v>
      </c>
      <c r="AY322" s="1">
        <v>0</v>
      </c>
      <c r="AZ322" s="1"/>
      <c r="BA322" s="1">
        <v>0</v>
      </c>
      <c r="BB322" s="1"/>
      <c r="BC322" s="1">
        <v>0</v>
      </c>
      <c r="BD322" s="1">
        <v>0</v>
      </c>
      <c r="BE322" s="1"/>
      <c r="BF322" s="1">
        <v>0</v>
      </c>
      <c r="BG322" s="1"/>
      <c r="BH322" s="1">
        <v>0</v>
      </c>
      <c r="BI322" s="1">
        <v>0</v>
      </c>
      <c r="BJ322" s="1"/>
      <c r="BK322" s="1">
        <v>0</v>
      </c>
      <c r="BL322" s="1">
        <v>0</v>
      </c>
      <c r="BM322" s="1">
        <v>0</v>
      </c>
      <c r="BN322" s="1">
        <v>12</v>
      </c>
    </row>
    <row r="323" spans="1:66">
      <c r="A323" s="1">
        <v>77066004</v>
      </c>
      <c r="B323" s="1" t="s">
        <v>337</v>
      </c>
      <c r="C323" s="1" t="s">
        <v>398</v>
      </c>
      <c r="D323" s="1"/>
      <c r="E323" s="1"/>
      <c r="F323" s="1"/>
      <c r="G323" s="1">
        <v>0</v>
      </c>
      <c r="H323" s="1">
        <v>0</v>
      </c>
      <c r="I323" s="1"/>
      <c r="J323" s="1"/>
      <c r="K323" s="1"/>
      <c r="L323" s="1"/>
      <c r="M323" s="1">
        <v>0</v>
      </c>
      <c r="N323" s="1"/>
      <c r="O323" s="1"/>
      <c r="P323" s="1"/>
      <c r="Q323" s="1"/>
      <c r="R323" s="1">
        <v>0</v>
      </c>
      <c r="S323" s="1"/>
      <c r="T323" s="1"/>
      <c r="U323" s="1"/>
      <c r="V323" s="1"/>
      <c r="W323" s="1">
        <v>0</v>
      </c>
      <c r="X323" s="1"/>
      <c r="Y323" s="1"/>
      <c r="Z323" s="1"/>
      <c r="AA323" s="1"/>
      <c r="AB323" s="1">
        <v>0</v>
      </c>
      <c r="AC323" s="1"/>
      <c r="AD323" s="1"/>
      <c r="AE323" s="1"/>
      <c r="AF323" s="1"/>
      <c r="AG323" s="1">
        <v>0</v>
      </c>
      <c r="AH323" s="1"/>
      <c r="AI323" s="1"/>
      <c r="AJ323" s="1"/>
      <c r="AK323" s="1"/>
      <c r="AL323" s="1">
        <v>0</v>
      </c>
      <c r="AM323" s="1"/>
      <c r="AN323" s="1"/>
      <c r="AO323" s="1"/>
      <c r="AP323" s="1"/>
      <c r="AQ323" s="1">
        <v>0</v>
      </c>
      <c r="AR323" s="1"/>
      <c r="AS323" s="1"/>
      <c r="AT323" s="1"/>
      <c r="AU323" s="1"/>
      <c r="AV323" s="1">
        <v>0</v>
      </c>
      <c r="AW323" s="1"/>
      <c r="AX323" s="1">
        <v>0</v>
      </c>
      <c r="AY323" s="1">
        <v>0</v>
      </c>
      <c r="AZ323" s="1"/>
      <c r="BA323" s="1">
        <v>0</v>
      </c>
      <c r="BB323" s="1"/>
      <c r="BC323" s="1">
        <v>0</v>
      </c>
      <c r="BD323" s="1">
        <v>0</v>
      </c>
      <c r="BE323" s="1"/>
      <c r="BF323" s="1">
        <v>0</v>
      </c>
      <c r="BG323" s="1"/>
      <c r="BH323" s="1">
        <v>0</v>
      </c>
      <c r="BI323" s="1">
        <v>0</v>
      </c>
      <c r="BJ323" s="1"/>
      <c r="BK323" s="1">
        <v>0</v>
      </c>
      <c r="BL323" s="1">
        <v>0</v>
      </c>
      <c r="BM323" s="1">
        <v>0</v>
      </c>
      <c r="BN323" s="1">
        <v>12</v>
      </c>
    </row>
    <row r="324" spans="1:66">
      <c r="A324" s="1">
        <v>77086002</v>
      </c>
      <c r="B324" s="1" t="s">
        <v>308</v>
      </c>
      <c r="C324" s="1" t="s">
        <v>398</v>
      </c>
      <c r="D324" s="1"/>
      <c r="E324" s="1"/>
      <c r="F324" s="1"/>
      <c r="G324" s="1">
        <v>0</v>
      </c>
      <c r="H324" s="1">
        <v>0</v>
      </c>
      <c r="I324" s="1"/>
      <c r="J324" s="1"/>
      <c r="K324" s="1"/>
      <c r="L324" s="1"/>
      <c r="M324" s="1">
        <v>0</v>
      </c>
      <c r="N324" s="1"/>
      <c r="O324" s="1"/>
      <c r="P324" s="1"/>
      <c r="Q324" s="1">
        <v>10</v>
      </c>
      <c r="R324" s="1">
        <v>2</v>
      </c>
      <c r="S324" s="1"/>
      <c r="T324" s="1"/>
      <c r="U324" s="1"/>
      <c r="V324" s="1"/>
      <c r="W324" s="1">
        <v>0</v>
      </c>
      <c r="X324" s="1"/>
      <c r="Y324" s="1"/>
      <c r="Z324" s="1"/>
      <c r="AA324" s="1"/>
      <c r="AB324" s="1">
        <v>0</v>
      </c>
      <c r="AC324" s="1"/>
      <c r="AD324" s="1"/>
      <c r="AE324" s="1"/>
      <c r="AF324" s="1"/>
      <c r="AG324" s="1">
        <v>0</v>
      </c>
      <c r="AH324" s="1"/>
      <c r="AI324" s="1"/>
      <c r="AJ324" s="1"/>
      <c r="AK324" s="1"/>
      <c r="AL324" s="1">
        <v>0</v>
      </c>
      <c r="AM324" s="1"/>
      <c r="AN324" s="1"/>
      <c r="AO324" s="1"/>
      <c r="AP324" s="1"/>
      <c r="AQ324" s="1">
        <v>0</v>
      </c>
      <c r="AR324" s="1"/>
      <c r="AS324" s="1"/>
      <c r="AT324" s="1"/>
      <c r="AU324" s="1"/>
      <c r="AV324" s="1">
        <v>0</v>
      </c>
      <c r="AW324" s="1"/>
      <c r="AX324" s="1">
        <v>0</v>
      </c>
      <c r="AY324" s="1">
        <v>0</v>
      </c>
      <c r="AZ324" s="1"/>
      <c r="BA324" s="1">
        <v>0</v>
      </c>
      <c r="BB324" s="1"/>
      <c r="BC324" s="1">
        <v>0</v>
      </c>
      <c r="BD324" s="1">
        <v>0</v>
      </c>
      <c r="BE324" s="1"/>
      <c r="BF324" s="1">
        <v>0</v>
      </c>
      <c r="BG324" s="1"/>
      <c r="BH324" s="1">
        <v>0</v>
      </c>
      <c r="BI324" s="1">
        <v>0</v>
      </c>
      <c r="BJ324" s="1"/>
      <c r="BK324" s="1">
        <v>0</v>
      </c>
      <c r="BL324" s="1">
        <v>0</v>
      </c>
      <c r="BM324" s="1">
        <v>0</v>
      </c>
      <c r="BN324" s="1">
        <v>12</v>
      </c>
    </row>
    <row r="325" spans="1:66">
      <c r="A325" s="1">
        <v>78066001</v>
      </c>
      <c r="B325" s="1" t="s">
        <v>341</v>
      </c>
      <c r="C325" s="1" t="s">
        <v>400</v>
      </c>
      <c r="D325" s="1"/>
      <c r="E325" s="1"/>
      <c r="F325" s="1"/>
      <c r="G325" s="1"/>
      <c r="H325" s="1">
        <v>0</v>
      </c>
      <c r="I325" s="1"/>
      <c r="J325" s="1"/>
      <c r="K325" s="1"/>
      <c r="L325" s="1"/>
      <c r="M325" s="1">
        <v>0</v>
      </c>
      <c r="N325" s="1"/>
      <c r="O325" s="1"/>
      <c r="P325" s="1"/>
      <c r="Q325" s="1"/>
      <c r="R325" s="1">
        <v>0</v>
      </c>
      <c r="S325" s="1"/>
      <c r="T325" s="1"/>
      <c r="U325" s="1"/>
      <c r="V325" s="1"/>
      <c r="W325" s="1">
        <v>0</v>
      </c>
      <c r="X325" s="1"/>
      <c r="Y325" s="1"/>
      <c r="Z325" s="1"/>
      <c r="AA325" s="1"/>
      <c r="AB325" s="1">
        <v>0</v>
      </c>
      <c r="AC325" s="1"/>
      <c r="AD325" s="1"/>
      <c r="AE325" s="1"/>
      <c r="AF325" s="1"/>
      <c r="AG325" s="1">
        <v>0</v>
      </c>
      <c r="AH325" s="1"/>
      <c r="AI325" s="1"/>
      <c r="AJ325" s="1"/>
      <c r="AK325" s="1"/>
      <c r="AL325" s="1">
        <v>0</v>
      </c>
      <c r="AM325" s="1"/>
      <c r="AN325" s="1"/>
      <c r="AO325" s="1"/>
      <c r="AP325" s="1"/>
      <c r="AQ325" s="1">
        <v>0</v>
      </c>
      <c r="AR325" s="1"/>
      <c r="AS325" s="1"/>
      <c r="AT325" s="1"/>
      <c r="AU325" s="1"/>
      <c r="AV325" s="1">
        <v>0</v>
      </c>
      <c r="AW325" s="1"/>
      <c r="AX325" s="1">
        <v>0</v>
      </c>
      <c r="AY325" s="1">
        <v>0</v>
      </c>
      <c r="AZ325" s="1"/>
      <c r="BA325" s="1">
        <v>0</v>
      </c>
      <c r="BB325" s="1"/>
      <c r="BC325" s="1">
        <v>0</v>
      </c>
      <c r="BD325" s="1">
        <v>0</v>
      </c>
      <c r="BE325" s="1"/>
      <c r="BF325" s="1">
        <v>0</v>
      </c>
      <c r="BG325" s="1"/>
      <c r="BH325" s="1">
        <v>0</v>
      </c>
      <c r="BI325" s="1">
        <v>0</v>
      </c>
      <c r="BJ325" s="1"/>
      <c r="BK325" s="1">
        <v>0</v>
      </c>
      <c r="BL325" s="1">
        <v>0</v>
      </c>
      <c r="BM325" s="1">
        <v>0</v>
      </c>
      <c r="BN325" s="1">
        <v>12</v>
      </c>
    </row>
    <row r="326" spans="1:66">
      <c r="A326" s="1">
        <v>78066006</v>
      </c>
      <c r="B326" s="1" t="s">
        <v>342</v>
      </c>
      <c r="C326" s="1" t="s">
        <v>400</v>
      </c>
      <c r="D326" s="1"/>
      <c r="E326" s="1"/>
      <c r="F326" s="1"/>
      <c r="G326" s="1"/>
      <c r="H326" s="1">
        <v>0</v>
      </c>
      <c r="I326" s="1"/>
      <c r="J326" s="1"/>
      <c r="K326" s="1"/>
      <c r="L326" s="1"/>
      <c r="M326" s="1">
        <v>0</v>
      </c>
      <c r="N326" s="1"/>
      <c r="O326" s="1"/>
      <c r="P326" s="1"/>
      <c r="Q326" s="1"/>
      <c r="R326" s="1">
        <v>0</v>
      </c>
      <c r="S326" s="1"/>
      <c r="T326" s="1"/>
      <c r="U326" s="1"/>
      <c r="V326" s="1"/>
      <c r="W326" s="1">
        <v>0</v>
      </c>
      <c r="X326" s="1"/>
      <c r="Y326" s="1"/>
      <c r="Z326" s="1"/>
      <c r="AA326" s="1"/>
      <c r="AB326" s="1">
        <v>0</v>
      </c>
      <c r="AC326" s="1"/>
      <c r="AD326" s="1"/>
      <c r="AE326" s="1"/>
      <c r="AF326" s="1"/>
      <c r="AG326" s="1">
        <v>0</v>
      </c>
      <c r="AH326" s="1"/>
      <c r="AI326" s="1"/>
      <c r="AJ326" s="1"/>
      <c r="AK326" s="1"/>
      <c r="AL326" s="1">
        <v>0</v>
      </c>
      <c r="AM326" s="1"/>
      <c r="AN326" s="1"/>
      <c r="AO326" s="1"/>
      <c r="AP326" s="1"/>
      <c r="AQ326" s="1">
        <v>0</v>
      </c>
      <c r="AR326" s="1"/>
      <c r="AS326" s="1"/>
      <c r="AT326" s="1"/>
      <c r="AU326" s="1"/>
      <c r="AV326" s="1">
        <v>0</v>
      </c>
      <c r="AW326" s="1"/>
      <c r="AX326" s="1">
        <v>0</v>
      </c>
      <c r="AY326" s="1">
        <v>0</v>
      </c>
      <c r="AZ326" s="1"/>
      <c r="BA326" s="1">
        <v>0</v>
      </c>
      <c r="BB326" s="1"/>
      <c r="BC326" s="1">
        <v>0</v>
      </c>
      <c r="BD326" s="1">
        <v>0</v>
      </c>
      <c r="BE326" s="1"/>
      <c r="BF326" s="1">
        <v>0</v>
      </c>
      <c r="BG326" s="1"/>
      <c r="BH326" s="1">
        <v>0</v>
      </c>
      <c r="BI326" s="1">
        <v>0</v>
      </c>
      <c r="BJ326" s="1"/>
      <c r="BK326" s="1">
        <v>0</v>
      </c>
      <c r="BL326" s="1">
        <v>0</v>
      </c>
      <c r="BM326" s="1">
        <v>0</v>
      </c>
      <c r="BN326" s="1">
        <v>12</v>
      </c>
    </row>
    <row r="327" spans="1:66">
      <c r="A327" s="1">
        <v>78066007</v>
      </c>
      <c r="B327" s="1" t="s">
        <v>338</v>
      </c>
      <c r="C327" s="1" t="s">
        <v>400</v>
      </c>
      <c r="D327" s="1"/>
      <c r="E327" s="1"/>
      <c r="F327" s="1"/>
      <c r="G327" s="1"/>
      <c r="H327" s="1">
        <v>0</v>
      </c>
      <c r="I327" s="1"/>
      <c r="J327" s="1"/>
      <c r="K327" s="1"/>
      <c r="L327" s="1"/>
      <c r="M327" s="1">
        <v>0</v>
      </c>
      <c r="N327" s="1"/>
      <c r="O327" s="1"/>
      <c r="P327" s="1"/>
      <c r="Q327" s="1"/>
      <c r="R327" s="1">
        <v>0</v>
      </c>
      <c r="S327" s="1"/>
      <c r="T327" s="1"/>
      <c r="U327" s="1"/>
      <c r="V327" s="1"/>
      <c r="W327" s="1">
        <v>0</v>
      </c>
      <c r="X327" s="1"/>
      <c r="Y327" s="1"/>
      <c r="Z327" s="1"/>
      <c r="AA327" s="1"/>
      <c r="AB327" s="1">
        <v>0</v>
      </c>
      <c r="AC327" s="1"/>
      <c r="AD327" s="1"/>
      <c r="AE327" s="1"/>
      <c r="AF327" s="1"/>
      <c r="AG327" s="1">
        <v>0</v>
      </c>
      <c r="AH327" s="1"/>
      <c r="AI327" s="1"/>
      <c r="AJ327" s="1"/>
      <c r="AK327" s="1"/>
      <c r="AL327" s="1">
        <v>0</v>
      </c>
      <c r="AM327" s="1"/>
      <c r="AN327" s="1"/>
      <c r="AO327" s="1"/>
      <c r="AP327" s="1"/>
      <c r="AQ327" s="1">
        <v>0</v>
      </c>
      <c r="AR327" s="1"/>
      <c r="AS327" s="1"/>
      <c r="AT327" s="1"/>
      <c r="AU327" s="1"/>
      <c r="AV327" s="1">
        <v>0</v>
      </c>
      <c r="AW327" s="1"/>
      <c r="AX327" s="1">
        <v>0</v>
      </c>
      <c r="AY327" s="1">
        <v>0</v>
      </c>
      <c r="AZ327" s="1"/>
      <c r="BA327" s="1">
        <v>0</v>
      </c>
      <c r="BB327" s="1"/>
      <c r="BC327" s="1">
        <v>0</v>
      </c>
      <c r="BD327" s="1">
        <v>0</v>
      </c>
      <c r="BE327" s="1"/>
      <c r="BF327" s="1">
        <v>0</v>
      </c>
      <c r="BG327" s="1"/>
      <c r="BH327" s="1">
        <v>0</v>
      </c>
      <c r="BI327" s="1">
        <v>0</v>
      </c>
      <c r="BJ327" s="1"/>
      <c r="BK327" s="1">
        <v>0</v>
      </c>
      <c r="BL327" s="1">
        <v>0</v>
      </c>
      <c r="BM327" s="1">
        <v>0</v>
      </c>
      <c r="BN327" s="1">
        <v>12</v>
      </c>
    </row>
    <row r="328" spans="1:66">
      <c r="A328" s="1">
        <v>78066009</v>
      </c>
      <c r="B328" s="1" t="s">
        <v>306</v>
      </c>
      <c r="C328" s="1" t="s">
        <v>398</v>
      </c>
      <c r="D328" s="1"/>
      <c r="E328" s="1"/>
      <c r="F328" s="1"/>
      <c r="G328" s="1">
        <v>0</v>
      </c>
      <c r="H328" s="1">
        <v>0</v>
      </c>
      <c r="I328" s="1"/>
      <c r="J328" s="1"/>
      <c r="K328" s="1"/>
      <c r="L328" s="1">
        <v>0</v>
      </c>
      <c r="M328" s="1">
        <v>0</v>
      </c>
      <c r="N328" s="1"/>
      <c r="O328" s="1"/>
      <c r="P328" s="1"/>
      <c r="Q328" s="1">
        <v>5</v>
      </c>
      <c r="R328" s="1">
        <v>1</v>
      </c>
      <c r="S328" s="1"/>
      <c r="T328" s="1"/>
      <c r="U328" s="1"/>
      <c r="V328" s="1"/>
      <c r="W328" s="1">
        <v>0</v>
      </c>
      <c r="X328" s="1"/>
      <c r="Y328" s="1"/>
      <c r="Z328" s="1"/>
      <c r="AA328" s="1"/>
      <c r="AB328" s="1">
        <v>0</v>
      </c>
      <c r="AC328" s="1"/>
      <c r="AD328" s="1"/>
      <c r="AE328" s="1"/>
      <c r="AF328" s="1"/>
      <c r="AG328" s="1">
        <v>0</v>
      </c>
      <c r="AH328" s="1"/>
      <c r="AI328" s="1"/>
      <c r="AJ328" s="1"/>
      <c r="AK328" s="1">
        <v>0</v>
      </c>
      <c r="AL328" s="1">
        <v>0</v>
      </c>
      <c r="AM328" s="1"/>
      <c r="AN328" s="1"/>
      <c r="AO328" s="1"/>
      <c r="AP328" s="1"/>
      <c r="AQ328" s="1">
        <v>0</v>
      </c>
      <c r="AR328" s="1"/>
      <c r="AS328" s="1"/>
      <c r="AT328" s="1"/>
      <c r="AU328" s="1"/>
      <c r="AV328" s="1">
        <v>0</v>
      </c>
      <c r="AW328" s="1"/>
      <c r="AX328" s="1">
        <v>0</v>
      </c>
      <c r="AY328" s="1">
        <v>0</v>
      </c>
      <c r="AZ328" s="1"/>
      <c r="BA328" s="1">
        <v>0</v>
      </c>
      <c r="BB328" s="1"/>
      <c r="BC328" s="1">
        <v>0</v>
      </c>
      <c r="BD328" s="1">
        <v>0</v>
      </c>
      <c r="BE328" s="1"/>
      <c r="BF328" s="1">
        <v>0</v>
      </c>
      <c r="BG328" s="1"/>
      <c r="BH328" s="1">
        <v>0</v>
      </c>
      <c r="BI328" s="1">
        <v>0</v>
      </c>
      <c r="BJ328" s="1"/>
      <c r="BK328" s="1">
        <v>0</v>
      </c>
      <c r="BL328" s="1">
        <v>0</v>
      </c>
      <c r="BM328" s="1">
        <v>0</v>
      </c>
      <c r="BN328" s="1">
        <v>12</v>
      </c>
    </row>
    <row r="329" spans="1:66">
      <c r="A329" s="1">
        <v>78066011</v>
      </c>
      <c r="B329" s="1" t="s">
        <v>305</v>
      </c>
      <c r="C329" s="1" t="s">
        <v>398</v>
      </c>
      <c r="D329" s="1"/>
      <c r="E329" s="1"/>
      <c r="F329" s="1"/>
      <c r="G329" s="1"/>
      <c r="H329" s="1">
        <v>0</v>
      </c>
      <c r="I329" s="1"/>
      <c r="J329" s="1"/>
      <c r="K329" s="1"/>
      <c r="L329" s="1"/>
      <c r="M329" s="1">
        <v>0</v>
      </c>
      <c r="N329" s="1"/>
      <c r="O329" s="1"/>
      <c r="P329" s="1"/>
      <c r="Q329" s="1"/>
      <c r="R329" s="1">
        <v>0</v>
      </c>
      <c r="S329" s="1"/>
      <c r="T329" s="1"/>
      <c r="U329" s="1"/>
      <c r="V329" s="1">
        <v>0</v>
      </c>
      <c r="W329" s="1">
        <v>0</v>
      </c>
      <c r="X329" s="1"/>
      <c r="Y329" s="1"/>
      <c r="Z329" s="1"/>
      <c r="AA329" s="1"/>
      <c r="AB329" s="1">
        <v>0</v>
      </c>
      <c r="AC329" s="1"/>
      <c r="AD329" s="1"/>
      <c r="AE329" s="1"/>
      <c r="AF329" s="1"/>
      <c r="AG329" s="1">
        <v>0</v>
      </c>
      <c r="AH329" s="1"/>
      <c r="AI329" s="1"/>
      <c r="AJ329" s="1"/>
      <c r="AK329" s="1"/>
      <c r="AL329" s="1">
        <v>0</v>
      </c>
      <c r="AM329" s="1"/>
      <c r="AN329" s="1"/>
      <c r="AO329" s="1"/>
      <c r="AP329" s="1">
        <v>0</v>
      </c>
      <c r="AQ329" s="1">
        <v>0</v>
      </c>
      <c r="AR329" s="1"/>
      <c r="AS329" s="1"/>
      <c r="AT329" s="1"/>
      <c r="AU329" s="1"/>
      <c r="AV329" s="1">
        <v>0</v>
      </c>
      <c r="AW329" s="1"/>
      <c r="AX329" s="1">
        <v>0</v>
      </c>
      <c r="AY329" s="1">
        <v>0</v>
      </c>
      <c r="AZ329" s="1"/>
      <c r="BA329" s="1">
        <v>0</v>
      </c>
      <c r="BB329" s="1"/>
      <c r="BC329" s="1">
        <v>0</v>
      </c>
      <c r="BD329" s="1">
        <v>0</v>
      </c>
      <c r="BE329" s="1"/>
      <c r="BF329" s="1">
        <v>0</v>
      </c>
      <c r="BG329" s="1"/>
      <c r="BH329" s="1">
        <v>0</v>
      </c>
      <c r="BI329" s="1">
        <v>0</v>
      </c>
      <c r="BJ329" s="1"/>
      <c r="BK329" s="1">
        <v>0</v>
      </c>
      <c r="BL329" s="1">
        <v>0</v>
      </c>
      <c r="BM329" s="1">
        <v>0</v>
      </c>
      <c r="BN329" s="1">
        <v>12</v>
      </c>
    </row>
    <row r="330" spans="1:66">
      <c r="A330" s="1">
        <v>78066014</v>
      </c>
      <c r="B330" s="1" t="s">
        <v>234</v>
      </c>
      <c r="C330" s="1" t="s">
        <v>398</v>
      </c>
      <c r="D330" s="2">
        <v>43888.5942939815</v>
      </c>
      <c r="E330" s="1">
        <v>0</v>
      </c>
      <c r="F330" s="1">
        <v>3</v>
      </c>
      <c r="G330" s="1">
        <v>90</v>
      </c>
      <c r="H330" s="1">
        <v>9</v>
      </c>
      <c r="I330" s="2">
        <v>43897.2258680556</v>
      </c>
      <c r="J330" s="1">
        <v>5</v>
      </c>
      <c r="K330" s="1">
        <v>4</v>
      </c>
      <c r="L330" s="1">
        <v>85.2427</v>
      </c>
      <c r="M330" s="1">
        <v>18</v>
      </c>
      <c r="N330" s="1"/>
      <c r="O330" s="1"/>
      <c r="P330" s="1"/>
      <c r="Q330" s="1">
        <v>40</v>
      </c>
      <c r="R330" s="1">
        <v>8</v>
      </c>
      <c r="S330" s="2">
        <v>43918.7802662037</v>
      </c>
      <c r="T330" s="1">
        <v>1</v>
      </c>
      <c r="U330" s="1">
        <v>0</v>
      </c>
      <c r="V330" s="1">
        <v>88.057</v>
      </c>
      <c r="W330" s="1">
        <v>10</v>
      </c>
      <c r="X330" s="2">
        <v>43924.9795023148</v>
      </c>
      <c r="Y330" s="1">
        <v>0</v>
      </c>
      <c r="Z330" s="1">
        <v>0</v>
      </c>
      <c r="AA330" s="1">
        <v>92.3865</v>
      </c>
      <c r="AB330" s="1">
        <v>20</v>
      </c>
      <c r="AC330" s="2">
        <v>43932.8885069444</v>
      </c>
      <c r="AD330" s="1">
        <v>5</v>
      </c>
      <c r="AE330" s="1">
        <v>2</v>
      </c>
      <c r="AF330" s="1">
        <v>67.1981</v>
      </c>
      <c r="AG330" s="1">
        <v>14</v>
      </c>
      <c r="AH330" s="2">
        <v>43944.9914583333</v>
      </c>
      <c r="AI330" s="1"/>
      <c r="AJ330" s="1"/>
      <c r="AK330" s="1">
        <v>0</v>
      </c>
      <c r="AL330" s="1">
        <v>0</v>
      </c>
      <c r="AM330" s="2">
        <v>43951.5934606481</v>
      </c>
      <c r="AN330" s="1"/>
      <c r="AO330" s="1"/>
      <c r="AP330" s="1">
        <v>0</v>
      </c>
      <c r="AQ330" s="1">
        <v>0</v>
      </c>
      <c r="AR330" s="2">
        <v>43966.053912037</v>
      </c>
      <c r="AS330" s="1">
        <v>1</v>
      </c>
      <c r="AT330" s="1">
        <v>4</v>
      </c>
      <c r="AU330" s="1">
        <v>35</v>
      </c>
      <c r="AV330" s="1">
        <v>7</v>
      </c>
      <c r="AW330" s="2">
        <v>43980.7662731481</v>
      </c>
      <c r="AX330" s="1">
        <v>0</v>
      </c>
      <c r="AY330" s="1">
        <v>0</v>
      </c>
      <c r="AZ330" s="1">
        <v>100</v>
      </c>
      <c r="BA330" s="1">
        <v>15</v>
      </c>
      <c r="BB330" s="2">
        <v>43988.093900463</v>
      </c>
      <c r="BC330" s="1">
        <v>0</v>
      </c>
      <c r="BD330" s="1">
        <v>0</v>
      </c>
      <c r="BE330" s="1">
        <v>100</v>
      </c>
      <c r="BF330" s="1">
        <v>15</v>
      </c>
      <c r="BG330" s="2">
        <v>43993.9095717593</v>
      </c>
      <c r="BH330" s="1">
        <v>0</v>
      </c>
      <c r="BI330" s="1">
        <v>0</v>
      </c>
      <c r="BJ330" s="1">
        <v>86.6667</v>
      </c>
      <c r="BK330" s="1">
        <v>13</v>
      </c>
      <c r="BL330" s="1">
        <v>4</v>
      </c>
      <c r="BM330" s="1">
        <v>744.551</v>
      </c>
      <c r="BN330" s="1">
        <v>1</v>
      </c>
    </row>
    <row r="331" spans="1:66">
      <c r="A331" s="1">
        <v>78066015</v>
      </c>
      <c r="B331" s="1" t="s">
        <v>343</v>
      </c>
      <c r="C331" s="1" t="s">
        <v>398</v>
      </c>
      <c r="D331" s="1"/>
      <c r="E331" s="1"/>
      <c r="F331" s="1"/>
      <c r="G331" s="1"/>
      <c r="H331" s="1">
        <v>0</v>
      </c>
      <c r="I331" s="1"/>
      <c r="J331" s="1"/>
      <c r="K331" s="1"/>
      <c r="L331" s="1"/>
      <c r="M331" s="1">
        <v>0</v>
      </c>
      <c r="N331" s="1"/>
      <c r="O331" s="1"/>
      <c r="P331" s="1"/>
      <c r="Q331" s="1"/>
      <c r="R331" s="1">
        <v>0</v>
      </c>
      <c r="S331" s="1"/>
      <c r="T331" s="1"/>
      <c r="U331" s="1"/>
      <c r="V331" s="1"/>
      <c r="W331" s="1">
        <v>0</v>
      </c>
      <c r="X331" s="1"/>
      <c r="Y331" s="1"/>
      <c r="Z331" s="1"/>
      <c r="AA331" s="1"/>
      <c r="AB331" s="1">
        <v>0</v>
      </c>
      <c r="AC331" s="1"/>
      <c r="AD331" s="1"/>
      <c r="AE331" s="1"/>
      <c r="AF331" s="1"/>
      <c r="AG331" s="1">
        <v>0</v>
      </c>
      <c r="AH331" s="1"/>
      <c r="AI331" s="1"/>
      <c r="AJ331" s="1"/>
      <c r="AK331" s="1"/>
      <c r="AL331" s="1">
        <v>0</v>
      </c>
      <c r="AM331" s="1"/>
      <c r="AN331" s="1"/>
      <c r="AO331" s="1"/>
      <c r="AP331" s="1"/>
      <c r="AQ331" s="1">
        <v>0</v>
      </c>
      <c r="AR331" s="1"/>
      <c r="AS331" s="1"/>
      <c r="AT331" s="1"/>
      <c r="AU331" s="1"/>
      <c r="AV331" s="1">
        <v>0</v>
      </c>
      <c r="AW331" s="1"/>
      <c r="AX331" s="1">
        <v>0</v>
      </c>
      <c r="AY331" s="1">
        <v>0</v>
      </c>
      <c r="AZ331" s="1"/>
      <c r="BA331" s="1">
        <v>0</v>
      </c>
      <c r="BB331" s="1"/>
      <c r="BC331" s="1">
        <v>0</v>
      </c>
      <c r="BD331" s="1">
        <v>0</v>
      </c>
      <c r="BE331" s="1"/>
      <c r="BF331" s="1">
        <v>0</v>
      </c>
      <c r="BG331" s="1"/>
      <c r="BH331" s="1">
        <v>0</v>
      </c>
      <c r="BI331" s="1">
        <v>0</v>
      </c>
      <c r="BJ331" s="1"/>
      <c r="BK331" s="1">
        <v>0</v>
      </c>
      <c r="BL331" s="1"/>
      <c r="BM331" s="1"/>
      <c r="BN331" s="1"/>
    </row>
  </sheetData>
  <autoFilter ref="A1:BN331">
    <extLst/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0"/>
  <sheetViews>
    <sheetView workbookViewId="0">
      <selection activeCell="G7" sqref="G7"/>
    </sheetView>
  </sheetViews>
  <sheetFormatPr defaultColWidth="9.14074074074074" defaultRowHeight="17.25"/>
  <sheetData>
    <row r="1" spans="1:16">
      <c r="A1" s="1" t="s">
        <v>470</v>
      </c>
      <c r="B1" s="1" t="s">
        <v>1</v>
      </c>
      <c r="C1" s="1" t="s">
        <v>471</v>
      </c>
      <c r="D1" s="1" t="s">
        <v>472</v>
      </c>
      <c r="E1" s="1" t="s">
        <v>473</v>
      </c>
      <c r="F1" s="1" t="s">
        <v>474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>
        <v>14061047</v>
      </c>
      <c r="B2" s="1" t="s">
        <v>295</v>
      </c>
      <c r="C2" s="1">
        <v>151</v>
      </c>
      <c r="D2" s="1" t="b">
        <v>0</v>
      </c>
      <c r="E2" s="1" t="b">
        <v>1</v>
      </c>
      <c r="F2" s="2">
        <v>43897.9043634259</v>
      </c>
      <c r="G2" s="2"/>
      <c r="H2" s="2"/>
      <c r="I2" s="2"/>
      <c r="J2" s="2"/>
      <c r="K2" s="2"/>
      <c r="L2" s="2"/>
      <c r="M2" s="2"/>
      <c r="N2" s="2"/>
      <c r="O2" s="2"/>
      <c r="P2" s="1"/>
    </row>
    <row r="3" spans="1:16">
      <c r="A3" s="1">
        <v>14061047</v>
      </c>
      <c r="B3" s="1" t="s">
        <v>295</v>
      </c>
      <c r="C3" s="1">
        <v>152</v>
      </c>
      <c r="D3" s="1" t="b">
        <v>0</v>
      </c>
      <c r="E3" s="1" t="b">
        <v>0</v>
      </c>
      <c r="F3" s="2">
        <v>43904.8875925926</v>
      </c>
      <c r="G3" s="2"/>
      <c r="H3" s="2"/>
      <c r="I3" s="2"/>
      <c r="J3" s="2"/>
      <c r="K3" s="2"/>
      <c r="L3" s="2"/>
      <c r="M3" s="2"/>
      <c r="N3" s="2"/>
      <c r="O3" s="2"/>
      <c r="P3" s="1"/>
    </row>
    <row r="4" spans="1:16">
      <c r="A4" s="1">
        <v>14061047</v>
      </c>
      <c r="B4" s="1" t="s">
        <v>295</v>
      </c>
      <c r="C4" s="1">
        <v>158</v>
      </c>
      <c r="D4" s="1" t="b">
        <v>0</v>
      </c>
      <c r="E4" s="1" t="b">
        <v>0</v>
      </c>
      <c r="F4" s="2">
        <v>43918.9059375</v>
      </c>
      <c r="G4" s="2"/>
      <c r="H4" s="2"/>
      <c r="I4" s="2"/>
      <c r="J4" s="2"/>
      <c r="K4" s="2"/>
      <c r="L4" s="2"/>
      <c r="M4" s="2"/>
      <c r="N4" s="2"/>
      <c r="O4" s="2"/>
      <c r="P4" s="1"/>
    </row>
    <row r="5" spans="1:16">
      <c r="A5" s="1">
        <v>15061089</v>
      </c>
      <c r="B5" s="1" t="s">
        <v>317</v>
      </c>
      <c r="C5" s="1">
        <v>149</v>
      </c>
      <c r="D5" s="1" t="b">
        <v>0</v>
      </c>
      <c r="E5" s="1" t="b">
        <v>0</v>
      </c>
      <c r="F5" s="2">
        <v>43890.8945949074</v>
      </c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>
      <c r="A6" s="1">
        <v>15061130</v>
      </c>
      <c r="B6" s="1" t="s">
        <v>301</v>
      </c>
      <c r="C6" s="1">
        <v>149</v>
      </c>
      <c r="D6" s="1" t="b">
        <v>0</v>
      </c>
      <c r="E6" s="1" t="b">
        <v>0</v>
      </c>
      <c r="F6" s="2">
        <v>43890.6821643518</v>
      </c>
      <c r="G6" s="2"/>
      <c r="H6" s="2"/>
      <c r="I6" s="2"/>
      <c r="J6" s="2"/>
      <c r="K6" s="2"/>
      <c r="L6" s="2"/>
      <c r="M6" s="2"/>
      <c r="N6" s="2"/>
      <c r="O6" s="2"/>
      <c r="P6" s="1"/>
    </row>
    <row r="7" spans="1:16">
      <c r="A7" s="1">
        <v>15061130</v>
      </c>
      <c r="B7" s="1" t="s">
        <v>301</v>
      </c>
      <c r="C7" s="1">
        <v>151</v>
      </c>
      <c r="D7" s="1" t="b">
        <v>0</v>
      </c>
      <c r="E7" s="1" t="b">
        <v>0</v>
      </c>
      <c r="F7" s="2">
        <v>43897.9089814815</v>
      </c>
      <c r="G7" s="2"/>
      <c r="H7" s="2"/>
      <c r="I7" s="2"/>
      <c r="J7" s="2"/>
      <c r="K7" s="2"/>
      <c r="L7" s="2"/>
      <c r="M7" s="2"/>
      <c r="N7" s="2"/>
      <c r="O7" s="2"/>
      <c r="P7" s="1"/>
    </row>
    <row r="8" spans="1:16">
      <c r="A8" s="1">
        <v>15061202</v>
      </c>
      <c r="B8" s="1" t="s">
        <v>333</v>
      </c>
      <c r="C8" s="1">
        <v>151</v>
      </c>
      <c r="D8" s="1" t="b">
        <v>0</v>
      </c>
      <c r="E8" s="1" t="b">
        <v>0</v>
      </c>
      <c r="F8" s="2">
        <v>43897.8625115741</v>
      </c>
      <c r="G8" s="2"/>
      <c r="H8" s="2"/>
      <c r="I8" s="2"/>
      <c r="J8" s="2"/>
      <c r="K8" s="2"/>
      <c r="L8" s="2"/>
      <c r="M8" s="2"/>
      <c r="N8" s="2"/>
      <c r="O8" s="2"/>
      <c r="P8" s="1"/>
    </row>
    <row r="9" spans="1:16">
      <c r="A9" s="1">
        <v>15231102</v>
      </c>
      <c r="B9" s="1" t="s">
        <v>302</v>
      </c>
      <c r="C9" s="1">
        <v>149</v>
      </c>
      <c r="D9" s="1" t="b">
        <v>0</v>
      </c>
      <c r="E9" s="1" t="b">
        <v>0</v>
      </c>
      <c r="F9" s="2">
        <v>43890.915775463</v>
      </c>
      <c r="G9" s="2"/>
      <c r="H9" s="2"/>
      <c r="I9" s="2"/>
      <c r="J9" s="2"/>
      <c r="K9" s="2"/>
      <c r="L9" s="2"/>
      <c r="M9" s="2"/>
      <c r="N9" s="2"/>
      <c r="O9" s="2"/>
      <c r="P9" s="1"/>
    </row>
    <row r="10" spans="1:16">
      <c r="A10" s="1">
        <v>16061021</v>
      </c>
      <c r="B10" s="1" t="s">
        <v>296</v>
      </c>
      <c r="C10" s="1">
        <v>149</v>
      </c>
      <c r="D10" s="1" t="b">
        <v>0</v>
      </c>
      <c r="E10" s="1" t="b">
        <v>0</v>
      </c>
      <c r="F10" s="2">
        <v>43890.9081712963</v>
      </c>
      <c r="G10" s="2"/>
      <c r="H10" s="2"/>
      <c r="I10" s="2"/>
      <c r="J10" s="2"/>
      <c r="K10" s="2"/>
      <c r="L10" s="2"/>
      <c r="M10" s="2"/>
      <c r="N10" s="2"/>
      <c r="O10" s="2"/>
      <c r="P10" s="1"/>
    </row>
    <row r="11" spans="1:16">
      <c r="A11" s="1">
        <v>16061021</v>
      </c>
      <c r="B11" s="1" t="s">
        <v>296</v>
      </c>
      <c r="C11" s="1">
        <v>152</v>
      </c>
      <c r="D11" s="1" t="b">
        <v>0</v>
      </c>
      <c r="E11" s="1" t="b">
        <v>0</v>
      </c>
      <c r="F11" s="2">
        <v>43904.8592361111</v>
      </c>
      <c r="G11" s="2"/>
      <c r="H11" s="2"/>
      <c r="I11" s="2"/>
      <c r="J11" s="2"/>
      <c r="K11" s="2"/>
      <c r="L11" s="2"/>
      <c r="M11" s="2"/>
      <c r="N11" s="2"/>
      <c r="O11" s="2"/>
      <c r="P11" s="1"/>
    </row>
    <row r="12" spans="1:16">
      <c r="A12" s="1">
        <v>16061021</v>
      </c>
      <c r="B12" s="1" t="s">
        <v>296</v>
      </c>
      <c r="C12" s="1">
        <v>170</v>
      </c>
      <c r="D12" s="1" t="b">
        <v>0</v>
      </c>
      <c r="E12" s="1" t="b">
        <v>0</v>
      </c>
      <c r="F12" s="2">
        <v>43946.5410185185</v>
      </c>
      <c r="G12" s="2"/>
      <c r="H12" s="2"/>
      <c r="I12" s="2"/>
      <c r="J12" s="2"/>
      <c r="K12" s="2"/>
      <c r="L12" s="2"/>
      <c r="M12" s="2"/>
      <c r="N12" s="2"/>
      <c r="O12" s="2"/>
      <c r="P12" s="1"/>
    </row>
    <row r="13" spans="1:16">
      <c r="A13" s="1">
        <v>16061021</v>
      </c>
      <c r="B13" s="1" t="s">
        <v>296</v>
      </c>
      <c r="C13" s="1">
        <v>171</v>
      </c>
      <c r="D13" s="1" t="b">
        <v>0</v>
      </c>
      <c r="E13" s="1" t="b">
        <v>0</v>
      </c>
      <c r="F13" s="2">
        <v>43953.7866782407</v>
      </c>
      <c r="G13" s="2"/>
      <c r="H13" s="2"/>
      <c r="I13" s="2"/>
      <c r="J13" s="2"/>
      <c r="K13" s="2"/>
      <c r="L13" s="2"/>
      <c r="M13" s="2"/>
      <c r="N13" s="2"/>
      <c r="O13" s="2"/>
      <c r="P13" s="1"/>
    </row>
    <row r="14" spans="1:16">
      <c r="A14" s="1">
        <v>16061033</v>
      </c>
      <c r="B14" s="1" t="s">
        <v>286</v>
      </c>
      <c r="C14" s="1">
        <v>164</v>
      </c>
      <c r="D14" s="1" t="b">
        <v>0</v>
      </c>
      <c r="E14" s="1" t="b">
        <v>0</v>
      </c>
      <c r="F14" s="2">
        <v>43932.9005324074</v>
      </c>
      <c r="G14" s="2"/>
      <c r="H14" s="2"/>
      <c r="I14" s="2"/>
      <c r="J14" s="2"/>
      <c r="K14" s="2"/>
      <c r="L14" s="2"/>
      <c r="M14" s="2"/>
      <c r="N14" s="2"/>
      <c r="O14" s="2"/>
      <c r="P14" s="1"/>
    </row>
    <row r="15" spans="1:16">
      <c r="A15" s="1">
        <v>16061069</v>
      </c>
      <c r="B15" s="1" t="s">
        <v>270</v>
      </c>
      <c r="C15" s="1">
        <v>180</v>
      </c>
      <c r="D15" s="1" t="b">
        <v>0</v>
      </c>
      <c r="E15" s="1" t="b">
        <v>0</v>
      </c>
      <c r="F15" s="2">
        <v>43994.8090972222</v>
      </c>
      <c r="G15" s="2"/>
      <c r="H15" s="2"/>
      <c r="I15" s="2"/>
      <c r="J15" s="2"/>
      <c r="K15" s="2"/>
      <c r="L15" s="2"/>
      <c r="M15" s="2"/>
      <c r="N15" s="2"/>
      <c r="O15" s="2"/>
      <c r="P15" s="1"/>
    </row>
    <row r="16" spans="1:16">
      <c r="A16" s="1">
        <v>16061081</v>
      </c>
      <c r="B16" s="1" t="s">
        <v>304</v>
      </c>
      <c r="C16" s="1">
        <v>149</v>
      </c>
      <c r="D16" s="1" t="b">
        <v>0</v>
      </c>
      <c r="E16" s="1" t="b">
        <v>0</v>
      </c>
      <c r="F16" s="2">
        <v>43890.8597337963</v>
      </c>
      <c r="G16" s="2"/>
      <c r="H16" s="2"/>
      <c r="I16" s="2"/>
      <c r="J16" s="2"/>
      <c r="K16" s="2"/>
      <c r="L16" s="2"/>
      <c r="M16" s="2"/>
      <c r="N16" s="2"/>
      <c r="O16" s="2"/>
      <c r="P16" s="1"/>
    </row>
    <row r="17" spans="1:16">
      <c r="A17" s="1">
        <v>16061130</v>
      </c>
      <c r="B17" s="1" t="s">
        <v>293</v>
      </c>
      <c r="C17" s="1">
        <v>152</v>
      </c>
      <c r="D17" s="1" t="b">
        <v>0</v>
      </c>
      <c r="E17" s="1" t="b">
        <v>0</v>
      </c>
      <c r="F17" s="2">
        <v>43902.8472222222</v>
      </c>
      <c r="G17" s="2"/>
      <c r="H17" s="2"/>
      <c r="I17" s="2"/>
      <c r="J17" s="2"/>
      <c r="K17" s="2"/>
      <c r="L17" s="2"/>
      <c r="M17" s="2"/>
      <c r="N17" s="2"/>
      <c r="O17" s="2"/>
      <c r="P17" s="1"/>
    </row>
    <row r="18" spans="1:16">
      <c r="A18" s="1">
        <v>16061130</v>
      </c>
      <c r="B18" s="1" t="s">
        <v>293</v>
      </c>
      <c r="C18" s="1">
        <v>158</v>
      </c>
      <c r="D18" s="1" t="b">
        <v>0</v>
      </c>
      <c r="E18" s="1" t="b">
        <v>0</v>
      </c>
      <c r="F18" s="2">
        <v>43918.7792708333</v>
      </c>
      <c r="G18" s="2"/>
      <c r="H18" s="2"/>
      <c r="I18" s="2"/>
      <c r="J18" s="2"/>
      <c r="K18" s="2"/>
      <c r="L18" s="2"/>
      <c r="M18" s="2"/>
      <c r="N18" s="2"/>
      <c r="O18" s="2"/>
      <c r="P18" s="1"/>
    </row>
    <row r="19" spans="1:16">
      <c r="A19" s="1">
        <v>16061130</v>
      </c>
      <c r="B19" s="1" t="s">
        <v>293</v>
      </c>
      <c r="C19" s="1">
        <v>178</v>
      </c>
      <c r="D19" s="1" t="b">
        <v>0</v>
      </c>
      <c r="E19" s="1" t="b">
        <v>0</v>
      </c>
      <c r="F19" s="2">
        <v>43981.5417708333</v>
      </c>
      <c r="G19" s="2"/>
      <c r="H19" s="2"/>
      <c r="I19" s="2"/>
      <c r="J19" s="2"/>
      <c r="K19" s="2"/>
      <c r="L19" s="2"/>
      <c r="M19" s="2"/>
      <c r="N19" s="2"/>
      <c r="O19" s="2"/>
      <c r="P19" s="1"/>
    </row>
    <row r="20" spans="1:16">
      <c r="A20" s="1">
        <v>16061149</v>
      </c>
      <c r="B20" s="1" t="s">
        <v>325</v>
      </c>
      <c r="C20" s="1">
        <v>149</v>
      </c>
      <c r="D20" s="1" t="b">
        <v>0</v>
      </c>
      <c r="E20" s="1" t="b">
        <v>0</v>
      </c>
      <c r="F20" s="2">
        <v>43890.8825578704</v>
      </c>
      <c r="G20" s="2"/>
      <c r="H20" s="2"/>
      <c r="I20" s="2"/>
      <c r="J20" s="2"/>
      <c r="K20" s="2"/>
      <c r="L20" s="2"/>
      <c r="M20" s="2"/>
      <c r="N20" s="2"/>
      <c r="O20" s="2"/>
      <c r="P20" s="1"/>
    </row>
    <row r="21" spans="1:16">
      <c r="A21" s="1">
        <v>16061169</v>
      </c>
      <c r="B21" s="1" t="s">
        <v>287</v>
      </c>
      <c r="C21" s="1">
        <v>158</v>
      </c>
      <c r="D21" s="1" t="b">
        <v>0</v>
      </c>
      <c r="E21" s="1" t="b">
        <v>0</v>
      </c>
      <c r="F21" s="2">
        <v>43918.8422916667</v>
      </c>
      <c r="G21" s="2"/>
      <c r="H21" s="2"/>
      <c r="I21" s="2"/>
      <c r="J21" s="2"/>
      <c r="K21" s="2"/>
      <c r="L21" s="2"/>
      <c r="M21" s="2"/>
      <c r="N21" s="2"/>
      <c r="O21" s="2"/>
      <c r="P21" s="1"/>
    </row>
    <row r="22" spans="1:16">
      <c r="A22" s="1">
        <v>16061178</v>
      </c>
      <c r="B22" s="1" t="s">
        <v>246</v>
      </c>
      <c r="C22" s="1">
        <v>180</v>
      </c>
      <c r="D22" s="1" t="b">
        <v>0</v>
      </c>
      <c r="E22" s="1" t="b">
        <v>0</v>
      </c>
      <c r="F22" s="2">
        <v>43995.8797453704</v>
      </c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>
      <c r="A23" s="1">
        <v>16061180</v>
      </c>
      <c r="B23" s="1" t="s">
        <v>318</v>
      </c>
      <c r="C23" s="1">
        <v>149</v>
      </c>
      <c r="D23" s="1" t="b">
        <v>0</v>
      </c>
      <c r="E23" s="1" t="b">
        <v>0</v>
      </c>
      <c r="F23" s="2">
        <v>43890.7894328704</v>
      </c>
      <c r="G23" s="2"/>
      <c r="H23" s="2"/>
      <c r="I23" s="2"/>
      <c r="J23" s="2"/>
      <c r="K23" s="2"/>
      <c r="L23" s="2"/>
      <c r="M23" s="2"/>
      <c r="N23" s="2"/>
      <c r="O23" s="2"/>
      <c r="P23" s="1"/>
    </row>
    <row r="24" spans="1:16">
      <c r="A24" s="1">
        <v>16061180</v>
      </c>
      <c r="B24" s="1" t="s">
        <v>318</v>
      </c>
      <c r="C24" s="1">
        <v>151</v>
      </c>
      <c r="D24" s="1" t="b">
        <v>0</v>
      </c>
      <c r="E24" s="1" t="b">
        <v>0</v>
      </c>
      <c r="F24" s="2">
        <v>43897.6795717593</v>
      </c>
      <c r="G24" s="2"/>
      <c r="H24" s="2"/>
      <c r="I24" s="2"/>
      <c r="J24" s="2"/>
      <c r="K24" s="2"/>
      <c r="L24" s="2"/>
      <c r="M24" s="2"/>
      <c r="N24" s="2"/>
      <c r="O24" s="2"/>
      <c r="P24" s="1"/>
    </row>
    <row r="25" spans="1:16">
      <c r="A25" s="1">
        <v>16061181</v>
      </c>
      <c r="B25" s="1" t="s">
        <v>283</v>
      </c>
      <c r="C25" s="1">
        <v>180</v>
      </c>
      <c r="D25" s="1" t="b">
        <v>0</v>
      </c>
      <c r="E25" s="1" t="b">
        <v>0</v>
      </c>
      <c r="F25" s="2">
        <v>43995.9047453704</v>
      </c>
      <c r="G25" s="2"/>
      <c r="H25" s="2"/>
      <c r="I25" s="2"/>
      <c r="J25" s="2"/>
      <c r="K25" s="2"/>
      <c r="L25" s="2"/>
      <c r="M25" s="2"/>
      <c r="N25" s="2"/>
      <c r="O25" s="2"/>
      <c r="P25" s="1"/>
    </row>
    <row r="26" spans="1:16">
      <c r="A26" s="1">
        <v>16061184</v>
      </c>
      <c r="B26" s="1" t="s">
        <v>273</v>
      </c>
      <c r="C26" s="1">
        <v>178</v>
      </c>
      <c r="D26" s="1" t="b">
        <v>0</v>
      </c>
      <c r="E26" s="1" t="b">
        <v>0</v>
      </c>
      <c r="F26" s="2">
        <v>43981.9055902778</v>
      </c>
      <c r="G26" s="2"/>
      <c r="H26" s="2"/>
      <c r="I26" s="2"/>
      <c r="J26" s="2"/>
      <c r="K26" s="2"/>
      <c r="L26" s="2"/>
      <c r="M26" s="2"/>
      <c r="N26" s="2"/>
      <c r="O26" s="2"/>
      <c r="P26" s="1"/>
    </row>
    <row r="27" spans="1:16">
      <c r="A27" s="1">
        <v>16061190</v>
      </c>
      <c r="B27" s="1" t="s">
        <v>277</v>
      </c>
      <c r="C27" s="1">
        <v>179</v>
      </c>
      <c r="D27" s="1" t="b">
        <v>0</v>
      </c>
      <c r="E27" s="1" t="b">
        <v>0</v>
      </c>
      <c r="F27" s="2">
        <v>43988.5662615741</v>
      </c>
      <c r="G27" s="2"/>
      <c r="H27" s="2"/>
      <c r="I27" s="2"/>
      <c r="J27" s="2"/>
      <c r="K27" s="2"/>
      <c r="L27" s="2"/>
      <c r="M27" s="2"/>
      <c r="N27" s="2"/>
      <c r="O27" s="2"/>
      <c r="P27" s="1"/>
    </row>
    <row r="28" spans="1:16">
      <c r="A28" s="1">
        <v>17005002</v>
      </c>
      <c r="B28" s="1" t="s">
        <v>223</v>
      </c>
      <c r="C28" s="1">
        <v>180</v>
      </c>
      <c r="D28" s="1" t="b">
        <v>0</v>
      </c>
      <c r="E28" s="1" t="b">
        <v>1</v>
      </c>
      <c r="F28" s="2">
        <v>43995.8296064815</v>
      </c>
      <c r="G28" s="2"/>
      <c r="H28" s="2"/>
      <c r="I28" s="2"/>
      <c r="J28" s="2"/>
      <c r="K28" s="2"/>
      <c r="L28" s="2"/>
      <c r="M28" s="2"/>
      <c r="N28" s="2"/>
      <c r="O28" s="2"/>
      <c r="P28" s="1"/>
    </row>
    <row r="29" spans="1:16">
      <c r="A29" s="1">
        <v>17005014</v>
      </c>
      <c r="B29" s="1" t="s">
        <v>153</v>
      </c>
      <c r="C29" s="1">
        <v>152</v>
      </c>
      <c r="D29" s="1" t="b">
        <v>0</v>
      </c>
      <c r="E29" s="1" t="b">
        <v>0</v>
      </c>
      <c r="F29" s="2">
        <v>43904.9075115741</v>
      </c>
      <c r="G29" s="2"/>
      <c r="H29" s="2"/>
      <c r="I29" s="2"/>
      <c r="J29" s="2"/>
      <c r="K29" s="2"/>
      <c r="L29" s="2"/>
      <c r="M29" s="2"/>
      <c r="N29" s="2"/>
      <c r="O29" s="2"/>
      <c r="P29" s="1"/>
    </row>
    <row r="30" spans="1:16">
      <c r="A30" s="1">
        <v>17231032</v>
      </c>
      <c r="B30" s="1" t="s">
        <v>313</v>
      </c>
      <c r="C30" s="1">
        <v>151</v>
      </c>
      <c r="D30" s="1" t="b">
        <v>0</v>
      </c>
      <c r="E30" s="1" t="b">
        <v>0</v>
      </c>
      <c r="F30" s="2">
        <v>43897.8801736111</v>
      </c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>
      <c r="A31" s="1">
        <v>17231032</v>
      </c>
      <c r="B31" s="1" t="s">
        <v>313</v>
      </c>
      <c r="C31" s="1">
        <v>152</v>
      </c>
      <c r="D31" s="1" t="b">
        <v>0</v>
      </c>
      <c r="E31" s="1" t="b">
        <v>0</v>
      </c>
      <c r="F31" s="2">
        <v>43904.8606944444</v>
      </c>
      <c r="G31" s="2"/>
      <c r="H31" s="2"/>
      <c r="I31" s="2"/>
      <c r="J31" s="2"/>
      <c r="K31" s="2"/>
      <c r="L31" s="2"/>
      <c r="M31" s="2"/>
      <c r="N31" s="2"/>
      <c r="O31" s="2"/>
      <c r="P31" s="1"/>
    </row>
    <row r="32" spans="1:16">
      <c r="A32" s="1">
        <v>17231103</v>
      </c>
      <c r="B32" s="1" t="s">
        <v>279</v>
      </c>
      <c r="C32" s="1">
        <v>152</v>
      </c>
      <c r="D32" s="1" t="b">
        <v>0</v>
      </c>
      <c r="E32" s="1" t="b">
        <v>0</v>
      </c>
      <c r="F32" s="2">
        <v>43904.9141550926</v>
      </c>
      <c r="G32" s="2"/>
      <c r="H32" s="2"/>
      <c r="I32" s="2"/>
      <c r="J32" s="2"/>
      <c r="K32" s="2"/>
      <c r="L32" s="2"/>
      <c r="M32" s="2"/>
      <c r="N32" s="2"/>
      <c r="O32" s="2"/>
      <c r="P32" s="1"/>
    </row>
    <row r="33" spans="1:16">
      <c r="A33" s="1">
        <v>17231103</v>
      </c>
      <c r="B33" s="1" t="s">
        <v>279</v>
      </c>
      <c r="C33" s="1">
        <v>178</v>
      </c>
      <c r="D33" s="1" t="b">
        <v>0</v>
      </c>
      <c r="E33" s="1" t="b">
        <v>0</v>
      </c>
      <c r="F33" s="2">
        <v>43981.9167361111</v>
      </c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>
      <c r="A34" s="1">
        <v>17231143</v>
      </c>
      <c r="B34" s="1" t="s">
        <v>274</v>
      </c>
      <c r="C34" s="1">
        <v>152</v>
      </c>
      <c r="D34" s="1" t="b">
        <v>0</v>
      </c>
      <c r="E34" s="1" t="b">
        <v>0</v>
      </c>
      <c r="F34" s="2">
        <v>43904.8833217593</v>
      </c>
      <c r="G34" s="2"/>
      <c r="H34" s="2"/>
      <c r="I34" s="2"/>
      <c r="J34" s="2"/>
      <c r="K34" s="2"/>
      <c r="L34" s="2"/>
      <c r="M34" s="2"/>
      <c r="N34" s="2"/>
      <c r="O34" s="2"/>
      <c r="P34" s="1"/>
    </row>
    <row r="35" spans="1:16">
      <c r="A35" s="1">
        <v>17231143</v>
      </c>
      <c r="B35" s="1" t="s">
        <v>274</v>
      </c>
      <c r="C35" s="1">
        <v>178</v>
      </c>
      <c r="D35" s="1" t="b">
        <v>0</v>
      </c>
      <c r="E35" s="1" t="b">
        <v>0</v>
      </c>
      <c r="F35" s="2">
        <v>43981.9114236111</v>
      </c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1:16">
      <c r="A36" s="1">
        <v>17231165</v>
      </c>
      <c r="B36" s="1" t="s">
        <v>285</v>
      </c>
      <c r="C36" s="1">
        <v>162</v>
      </c>
      <c r="D36" s="1" t="b">
        <v>0</v>
      </c>
      <c r="E36" s="1" t="b">
        <v>0</v>
      </c>
      <c r="F36" s="2">
        <v>43925.9041550926</v>
      </c>
      <c r="G36" s="2"/>
      <c r="H36" s="2"/>
      <c r="I36" s="2"/>
      <c r="J36" s="2"/>
      <c r="K36" s="2"/>
      <c r="L36" s="2"/>
      <c r="M36" s="2"/>
      <c r="N36" s="2"/>
      <c r="O36" s="2"/>
      <c r="P36" s="1"/>
    </row>
    <row r="37" spans="1:16">
      <c r="A37" s="1">
        <v>17231189</v>
      </c>
      <c r="B37" s="1" t="s">
        <v>282</v>
      </c>
      <c r="C37" s="1">
        <v>152</v>
      </c>
      <c r="D37" s="1" t="b">
        <v>0</v>
      </c>
      <c r="E37" s="1" t="b">
        <v>0</v>
      </c>
      <c r="F37" s="2">
        <v>43904.8622569444</v>
      </c>
      <c r="G37" s="2"/>
      <c r="H37" s="2"/>
      <c r="I37" s="2"/>
      <c r="J37" s="2"/>
      <c r="K37" s="2"/>
      <c r="L37" s="2"/>
      <c r="M37" s="2"/>
      <c r="N37" s="2"/>
      <c r="O37" s="2"/>
      <c r="P37" s="1"/>
    </row>
    <row r="38" spans="1:16">
      <c r="A38" s="1">
        <v>17231189</v>
      </c>
      <c r="B38" s="1" t="s">
        <v>282</v>
      </c>
      <c r="C38" s="1">
        <v>180</v>
      </c>
      <c r="D38" s="1" t="b">
        <v>0</v>
      </c>
      <c r="E38" s="1" t="b">
        <v>0</v>
      </c>
      <c r="F38" s="2">
        <v>43995.8447453704</v>
      </c>
      <c r="G38" s="2"/>
      <c r="H38" s="2"/>
      <c r="I38" s="2"/>
      <c r="J38" s="2"/>
      <c r="K38" s="2"/>
      <c r="L38" s="2"/>
      <c r="M38" s="2"/>
      <c r="N38" s="2"/>
      <c r="O38" s="2"/>
      <c r="P38" s="1"/>
    </row>
    <row r="39" spans="1:16">
      <c r="A39" s="1">
        <v>17231196</v>
      </c>
      <c r="B39" s="1" t="s">
        <v>298</v>
      </c>
      <c r="C39" s="1">
        <v>151</v>
      </c>
      <c r="D39" s="1" t="b">
        <v>0</v>
      </c>
      <c r="E39" s="1" t="b">
        <v>0</v>
      </c>
      <c r="F39" s="2">
        <v>43897.9108333333</v>
      </c>
      <c r="G39" s="2"/>
      <c r="H39" s="2"/>
      <c r="I39" s="2"/>
      <c r="J39" s="2"/>
      <c r="K39" s="2"/>
      <c r="L39" s="2"/>
      <c r="M39" s="2"/>
      <c r="N39" s="2"/>
      <c r="O39" s="2"/>
      <c r="P39" s="1"/>
    </row>
    <row r="40" spans="1:16">
      <c r="A40" s="1">
        <v>17231196</v>
      </c>
      <c r="B40" s="1" t="s">
        <v>298</v>
      </c>
      <c r="C40" s="1">
        <v>164</v>
      </c>
      <c r="D40" s="1" t="b">
        <v>0</v>
      </c>
      <c r="E40" s="1" t="b">
        <v>0</v>
      </c>
      <c r="F40" s="2">
        <v>43932.8937384259</v>
      </c>
      <c r="G40" s="2"/>
      <c r="H40" s="2"/>
      <c r="I40" s="2"/>
      <c r="J40" s="2"/>
      <c r="K40" s="2"/>
      <c r="L40" s="2"/>
      <c r="M40" s="2"/>
      <c r="N40" s="2"/>
      <c r="O40" s="2"/>
      <c r="P40" s="1"/>
    </row>
    <row r="41" spans="1:16">
      <c r="A41" s="1">
        <v>17231196</v>
      </c>
      <c r="B41" s="1" t="s">
        <v>298</v>
      </c>
      <c r="C41" s="1">
        <v>178</v>
      </c>
      <c r="D41" s="1" t="b">
        <v>0</v>
      </c>
      <c r="E41" s="1" t="b">
        <v>0</v>
      </c>
      <c r="F41" s="2">
        <v>43981.8770138889</v>
      </c>
      <c r="G41" s="2"/>
      <c r="H41" s="2"/>
      <c r="I41" s="2"/>
      <c r="J41" s="2"/>
      <c r="K41" s="2"/>
      <c r="L41" s="2"/>
      <c r="M41" s="2"/>
      <c r="N41" s="2"/>
      <c r="O41" s="2"/>
      <c r="P41" s="1"/>
    </row>
    <row r="42" spans="1:16">
      <c r="A42" s="1">
        <v>17373054</v>
      </c>
      <c r="B42" s="1" t="s">
        <v>180</v>
      </c>
      <c r="C42" s="1">
        <v>152</v>
      </c>
      <c r="D42" s="1" t="b">
        <v>0</v>
      </c>
      <c r="E42" s="1" t="b">
        <v>0</v>
      </c>
      <c r="F42" s="2">
        <v>43904.9110416667</v>
      </c>
      <c r="G42" s="2"/>
      <c r="H42" s="2"/>
      <c r="I42" s="2"/>
      <c r="J42" s="2"/>
      <c r="K42" s="2"/>
      <c r="L42" s="2"/>
      <c r="M42" s="2"/>
      <c r="N42" s="2"/>
      <c r="O42" s="2"/>
      <c r="P42" s="1"/>
    </row>
    <row r="43" spans="1:16">
      <c r="A43" s="1">
        <v>17373128</v>
      </c>
      <c r="B43" s="1" t="s">
        <v>281</v>
      </c>
      <c r="C43" s="1">
        <v>158</v>
      </c>
      <c r="D43" s="1" t="b">
        <v>0</v>
      </c>
      <c r="E43" s="1" t="b">
        <v>0</v>
      </c>
      <c r="F43" s="2">
        <v>43918.9134490741</v>
      </c>
      <c r="G43" s="2"/>
      <c r="H43" s="2"/>
      <c r="I43" s="2"/>
      <c r="J43" s="2"/>
      <c r="K43" s="2"/>
      <c r="L43" s="2"/>
      <c r="M43" s="2"/>
      <c r="N43" s="2"/>
      <c r="O43" s="2"/>
      <c r="P43" s="1"/>
    </row>
    <row r="44" spans="1:16">
      <c r="A44" s="1">
        <v>17373128</v>
      </c>
      <c r="B44" s="1" t="s">
        <v>281</v>
      </c>
      <c r="C44" s="1">
        <v>164</v>
      </c>
      <c r="D44" s="1" t="b">
        <v>0</v>
      </c>
      <c r="E44" s="1" t="b">
        <v>0</v>
      </c>
      <c r="F44" s="2">
        <v>43932.9059490741</v>
      </c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>
      <c r="A45" s="1">
        <v>17373153</v>
      </c>
      <c r="B45" s="1" t="s">
        <v>268</v>
      </c>
      <c r="C45" s="1">
        <v>152</v>
      </c>
      <c r="D45" s="1" t="b">
        <v>0</v>
      </c>
      <c r="E45" s="1" t="b">
        <v>0</v>
      </c>
      <c r="F45" s="2">
        <v>43904.7816203704</v>
      </c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>
      <c r="A46" s="1">
        <v>17373190</v>
      </c>
      <c r="B46" s="1" t="s">
        <v>272</v>
      </c>
      <c r="C46" s="1">
        <v>172</v>
      </c>
      <c r="D46" s="1" t="b">
        <v>0</v>
      </c>
      <c r="E46" s="1" t="b">
        <v>0</v>
      </c>
      <c r="F46" s="2">
        <v>43965.7183680556</v>
      </c>
      <c r="G46" s="2"/>
      <c r="H46" s="2"/>
      <c r="I46" s="2"/>
      <c r="J46" s="2"/>
      <c r="K46" s="2"/>
      <c r="L46" s="2"/>
      <c r="M46" s="2"/>
      <c r="N46" s="2"/>
      <c r="O46" s="2"/>
      <c r="P46" s="1"/>
    </row>
    <row r="47" spans="1:16">
      <c r="A47" s="1">
        <v>17373308</v>
      </c>
      <c r="B47" s="1" t="s">
        <v>294</v>
      </c>
      <c r="C47" s="1">
        <v>158</v>
      </c>
      <c r="D47" s="1" t="b">
        <v>0</v>
      </c>
      <c r="E47" s="1" t="b">
        <v>0</v>
      </c>
      <c r="F47" s="2">
        <v>43917.4084375</v>
      </c>
      <c r="G47" s="2"/>
      <c r="H47" s="2"/>
      <c r="I47" s="2"/>
      <c r="J47" s="2"/>
      <c r="K47" s="2"/>
      <c r="L47" s="2"/>
      <c r="M47" s="2"/>
      <c r="N47" s="2"/>
      <c r="O47" s="2"/>
      <c r="P47" s="1"/>
    </row>
    <row r="48" spans="1:16">
      <c r="A48" s="1">
        <v>17373308</v>
      </c>
      <c r="B48" s="1" t="s">
        <v>294</v>
      </c>
      <c r="C48" s="1">
        <v>164</v>
      </c>
      <c r="D48" s="1" t="b">
        <v>0</v>
      </c>
      <c r="E48" s="1" t="b">
        <v>0</v>
      </c>
      <c r="F48" s="2">
        <v>43932.8596875</v>
      </c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>
      <c r="A49" s="1">
        <v>17373308</v>
      </c>
      <c r="B49" s="1" t="s">
        <v>294</v>
      </c>
      <c r="C49" s="1">
        <v>178</v>
      </c>
      <c r="D49" s="1" t="b">
        <v>0</v>
      </c>
      <c r="E49" s="1" t="b">
        <v>0</v>
      </c>
      <c r="F49" s="2">
        <v>43981.9105092593</v>
      </c>
      <c r="G49" s="2"/>
      <c r="H49" s="2"/>
      <c r="I49" s="2"/>
      <c r="J49" s="2"/>
      <c r="K49" s="2"/>
      <c r="L49" s="2"/>
      <c r="M49" s="2"/>
      <c r="N49" s="2"/>
      <c r="O49" s="2"/>
      <c r="P49" s="1"/>
    </row>
    <row r="50" spans="1:16">
      <c r="A50" s="1">
        <v>18182609</v>
      </c>
      <c r="B50" s="1" t="s">
        <v>475</v>
      </c>
      <c r="C50" s="1">
        <v>149</v>
      </c>
      <c r="D50" s="1" t="b">
        <v>0</v>
      </c>
      <c r="E50" s="1" t="b">
        <v>0</v>
      </c>
      <c r="F50" s="2">
        <v>43890.9081365741</v>
      </c>
      <c r="G50" s="2"/>
      <c r="H50" s="2"/>
      <c r="I50" s="2"/>
      <c r="J50" s="2"/>
      <c r="K50" s="2"/>
      <c r="L50" s="2"/>
      <c r="M50" s="2"/>
      <c r="N50" s="2"/>
      <c r="O50" s="2"/>
      <c r="P50" s="1"/>
    </row>
    <row r="51" spans="1:16">
      <c r="A51" s="1">
        <v>18182648</v>
      </c>
      <c r="B51" s="1" t="s">
        <v>243</v>
      </c>
      <c r="C51" s="1">
        <v>164</v>
      </c>
      <c r="D51" s="1" t="b">
        <v>0</v>
      </c>
      <c r="E51" s="1" t="b">
        <v>0</v>
      </c>
      <c r="F51" s="2">
        <v>43932.8873726852</v>
      </c>
      <c r="G51" s="2"/>
      <c r="H51" s="2"/>
      <c r="I51" s="2"/>
      <c r="J51" s="2"/>
      <c r="K51" s="2"/>
      <c r="L51" s="2"/>
      <c r="M51" s="2"/>
      <c r="N51" s="2"/>
      <c r="O51" s="2"/>
      <c r="P51" s="1"/>
    </row>
    <row r="52" spans="1:16">
      <c r="A52" s="1">
        <v>18231019</v>
      </c>
      <c r="B52" s="1" t="s">
        <v>320</v>
      </c>
      <c r="C52" s="1">
        <v>149</v>
      </c>
      <c r="D52" s="1" t="b">
        <v>0</v>
      </c>
      <c r="E52" s="1" t="b">
        <v>0</v>
      </c>
      <c r="F52" s="2">
        <v>43890.8393634259</v>
      </c>
      <c r="G52" s="2"/>
      <c r="H52" s="2"/>
      <c r="I52" s="2"/>
      <c r="J52" s="2"/>
      <c r="K52" s="2"/>
      <c r="L52" s="2"/>
      <c r="M52" s="2"/>
      <c r="N52" s="2"/>
      <c r="O52" s="2"/>
      <c r="P52" s="1"/>
    </row>
    <row r="53" spans="1:16">
      <c r="A53" s="1">
        <v>18231064</v>
      </c>
      <c r="B53" s="1" t="s">
        <v>136</v>
      </c>
      <c r="C53" s="1">
        <v>152</v>
      </c>
      <c r="D53" s="1" t="b">
        <v>0</v>
      </c>
      <c r="E53" s="1" t="b">
        <v>0</v>
      </c>
      <c r="F53" s="2">
        <v>43904.9079976852</v>
      </c>
      <c r="G53" s="2"/>
      <c r="H53" s="2"/>
      <c r="I53" s="2"/>
      <c r="J53" s="2"/>
      <c r="K53" s="2"/>
      <c r="L53" s="2"/>
      <c r="M53" s="2"/>
      <c r="N53" s="2"/>
      <c r="O53" s="2"/>
      <c r="P53" s="1"/>
    </row>
    <row r="54" spans="1:16">
      <c r="A54" s="1">
        <v>18231073</v>
      </c>
      <c r="B54" s="1" t="s">
        <v>236</v>
      </c>
      <c r="C54" s="1">
        <v>152</v>
      </c>
      <c r="D54" s="1" t="b">
        <v>0</v>
      </c>
      <c r="E54" s="1" t="b">
        <v>0</v>
      </c>
      <c r="F54" s="2">
        <v>43904.7442013889</v>
      </c>
      <c r="G54" s="2"/>
      <c r="H54" s="2"/>
      <c r="I54" s="2"/>
      <c r="J54" s="2"/>
      <c r="K54" s="2"/>
      <c r="L54" s="2"/>
      <c r="M54" s="2"/>
      <c r="N54" s="2"/>
      <c r="O54" s="2"/>
      <c r="P54" s="1"/>
    </row>
    <row r="55" spans="1:16">
      <c r="A55" s="1">
        <v>18231096</v>
      </c>
      <c r="B55" s="1" t="s">
        <v>192</v>
      </c>
      <c r="C55" s="1">
        <v>178</v>
      </c>
      <c r="D55" s="1" t="b">
        <v>0</v>
      </c>
      <c r="E55" s="1" t="b">
        <v>0</v>
      </c>
      <c r="F55" s="2">
        <v>43981.9133101852</v>
      </c>
      <c r="G55" s="2"/>
      <c r="H55" s="2"/>
      <c r="I55" s="2"/>
      <c r="J55" s="2"/>
      <c r="K55" s="2"/>
      <c r="L55" s="2"/>
      <c r="M55" s="2"/>
      <c r="N55" s="2"/>
      <c r="O55" s="2"/>
      <c r="P55" s="1"/>
    </row>
    <row r="56" spans="1:16">
      <c r="A56" s="1">
        <v>18231121</v>
      </c>
      <c r="B56" s="1" t="s">
        <v>278</v>
      </c>
      <c r="C56" s="1">
        <v>152</v>
      </c>
      <c r="D56" s="1" t="b">
        <v>0</v>
      </c>
      <c r="E56" s="1" t="b">
        <v>0</v>
      </c>
      <c r="F56" s="2">
        <v>43904.8070949074</v>
      </c>
      <c r="G56" s="2"/>
      <c r="H56" s="2"/>
      <c r="I56" s="2"/>
      <c r="J56" s="2"/>
      <c r="K56" s="2"/>
      <c r="L56" s="2"/>
      <c r="M56" s="2"/>
      <c r="N56" s="2"/>
      <c r="O56" s="2"/>
      <c r="P56" s="1"/>
    </row>
    <row r="57" spans="1:16">
      <c r="A57" s="1">
        <v>18231121</v>
      </c>
      <c r="B57" s="1" t="s">
        <v>278</v>
      </c>
      <c r="C57" s="1">
        <v>179</v>
      </c>
      <c r="D57" s="1" t="b">
        <v>0</v>
      </c>
      <c r="E57" s="1" t="b">
        <v>0</v>
      </c>
      <c r="F57" s="2">
        <v>43990.0697453704</v>
      </c>
      <c r="G57" s="2"/>
      <c r="H57" s="2"/>
      <c r="I57" s="2"/>
      <c r="J57" s="2"/>
      <c r="K57" s="2"/>
      <c r="L57" s="2"/>
      <c r="M57" s="2"/>
      <c r="N57" s="2"/>
      <c r="O57" s="2"/>
      <c r="P57" s="1"/>
    </row>
    <row r="58" spans="1:16">
      <c r="A58" s="1">
        <v>18231121</v>
      </c>
      <c r="B58" s="1" t="s">
        <v>278</v>
      </c>
      <c r="C58" s="1">
        <v>180</v>
      </c>
      <c r="D58" s="1" t="b">
        <v>0</v>
      </c>
      <c r="E58" s="1" t="b">
        <v>0</v>
      </c>
      <c r="F58" s="2">
        <v>43994.4605208333</v>
      </c>
      <c r="G58" s="2"/>
      <c r="H58" s="2"/>
      <c r="I58" s="2"/>
      <c r="J58" s="2"/>
      <c r="K58" s="2"/>
      <c r="L58" s="2"/>
      <c r="M58" s="2"/>
      <c r="N58" s="2"/>
      <c r="O58" s="2"/>
      <c r="P58" s="1"/>
    </row>
    <row r="59" spans="1:16">
      <c r="A59" s="1">
        <v>18231143</v>
      </c>
      <c r="B59" s="1" t="s">
        <v>179</v>
      </c>
      <c r="C59" s="1">
        <v>164</v>
      </c>
      <c r="D59" s="1" t="b">
        <v>0</v>
      </c>
      <c r="E59" s="1" t="b">
        <v>0</v>
      </c>
      <c r="F59" s="2">
        <v>43932.8306944444</v>
      </c>
      <c r="G59" s="2"/>
      <c r="H59" s="2"/>
      <c r="I59" s="2"/>
      <c r="J59" s="2"/>
      <c r="K59" s="2"/>
      <c r="L59" s="2"/>
      <c r="M59" s="2"/>
      <c r="N59" s="2"/>
      <c r="O59" s="2"/>
      <c r="P59" s="1"/>
    </row>
    <row r="60" spans="1:16">
      <c r="A60" s="1">
        <v>18231216</v>
      </c>
      <c r="B60" s="1" t="s">
        <v>235</v>
      </c>
      <c r="C60" s="1">
        <v>152</v>
      </c>
      <c r="D60" s="1" t="b">
        <v>0</v>
      </c>
      <c r="E60" s="1" t="b">
        <v>0</v>
      </c>
      <c r="F60" s="2">
        <v>43904.8761921296</v>
      </c>
      <c r="G60" s="2"/>
      <c r="H60" s="2"/>
      <c r="I60" s="2"/>
      <c r="J60" s="2"/>
      <c r="K60" s="2"/>
      <c r="L60" s="2"/>
      <c r="M60" s="2"/>
      <c r="N60" s="2"/>
      <c r="O60" s="2"/>
      <c r="P60" s="1"/>
    </row>
    <row r="61" spans="1:16">
      <c r="A61" s="1">
        <v>18373018</v>
      </c>
      <c r="B61" s="1" t="s">
        <v>271</v>
      </c>
      <c r="C61" s="1">
        <v>151</v>
      </c>
      <c r="D61" s="1" t="b">
        <v>0</v>
      </c>
      <c r="E61" s="1" t="b">
        <v>1</v>
      </c>
      <c r="F61" s="2">
        <v>43897.9153703704</v>
      </c>
      <c r="G61" s="2"/>
      <c r="H61" s="2"/>
      <c r="I61" s="2"/>
      <c r="J61" s="2"/>
      <c r="K61" s="2"/>
      <c r="L61" s="2"/>
      <c r="M61" s="2"/>
      <c r="N61" s="2"/>
      <c r="O61" s="2"/>
      <c r="P61" s="1"/>
    </row>
    <row r="62" spans="1:16">
      <c r="A62" s="1">
        <v>18373018</v>
      </c>
      <c r="B62" s="1" t="s">
        <v>271</v>
      </c>
      <c r="C62" s="1">
        <v>152</v>
      </c>
      <c r="D62" s="1" t="b">
        <v>0</v>
      </c>
      <c r="E62" s="1" t="b">
        <v>0</v>
      </c>
      <c r="F62" s="2">
        <v>43904.9126273148</v>
      </c>
      <c r="G62" s="2"/>
      <c r="H62" s="2"/>
      <c r="I62" s="2"/>
      <c r="J62" s="2"/>
      <c r="K62" s="2"/>
      <c r="L62" s="2"/>
      <c r="M62" s="2"/>
      <c r="N62" s="2"/>
      <c r="O62" s="2"/>
      <c r="P62" s="1"/>
    </row>
    <row r="63" spans="1:16">
      <c r="A63" s="1">
        <v>18373018</v>
      </c>
      <c r="B63" s="1" t="s">
        <v>271</v>
      </c>
      <c r="C63" s="1">
        <v>178</v>
      </c>
      <c r="D63" s="1" t="b">
        <v>0</v>
      </c>
      <c r="E63" s="1" t="b">
        <v>0</v>
      </c>
      <c r="F63" s="2">
        <v>43981.9149074074</v>
      </c>
      <c r="G63" s="2"/>
      <c r="H63" s="2"/>
      <c r="I63" s="2"/>
      <c r="J63" s="2"/>
      <c r="K63" s="2"/>
      <c r="L63" s="2"/>
      <c r="M63" s="2"/>
      <c r="N63" s="2"/>
      <c r="O63" s="2"/>
      <c r="P63" s="1"/>
    </row>
    <row r="64" spans="1:16">
      <c r="A64" s="1">
        <v>18373018</v>
      </c>
      <c r="B64" s="1" t="s">
        <v>271</v>
      </c>
      <c r="C64" s="1">
        <v>179</v>
      </c>
      <c r="D64" s="1" t="b">
        <v>0</v>
      </c>
      <c r="E64" s="1" t="b">
        <v>0</v>
      </c>
      <c r="F64" s="2">
        <v>43990.5908680556</v>
      </c>
      <c r="G64" s="2"/>
      <c r="H64" s="2"/>
      <c r="I64" s="2"/>
      <c r="J64" s="2"/>
      <c r="K64" s="2"/>
      <c r="L64" s="2"/>
      <c r="M64" s="2"/>
      <c r="N64" s="2"/>
      <c r="O64" s="2"/>
      <c r="P64" s="1"/>
    </row>
    <row r="65" spans="1:16">
      <c r="A65" s="1">
        <v>18373023</v>
      </c>
      <c r="B65" s="1" t="s">
        <v>292</v>
      </c>
      <c r="C65" s="1">
        <v>149</v>
      </c>
      <c r="D65" s="1" t="b">
        <v>0</v>
      </c>
      <c r="E65" s="1" t="b">
        <v>0</v>
      </c>
      <c r="F65" s="2">
        <v>43890.9123958333</v>
      </c>
      <c r="G65" s="2"/>
      <c r="H65" s="2"/>
      <c r="I65" s="2"/>
      <c r="J65" s="2"/>
      <c r="K65" s="2"/>
      <c r="L65" s="2"/>
      <c r="M65" s="2"/>
      <c r="N65" s="2"/>
      <c r="O65" s="2"/>
      <c r="P65" s="1"/>
    </row>
    <row r="66" spans="1:16">
      <c r="A66" s="1">
        <v>18373039</v>
      </c>
      <c r="B66" s="1" t="s">
        <v>208</v>
      </c>
      <c r="C66" s="1">
        <v>152</v>
      </c>
      <c r="D66" s="1" t="b">
        <v>0</v>
      </c>
      <c r="E66" s="1" t="b">
        <v>1</v>
      </c>
      <c r="F66" s="2">
        <v>43904.9150231481</v>
      </c>
      <c r="G66" s="2"/>
      <c r="H66" s="2"/>
      <c r="I66" s="2"/>
      <c r="J66" s="2"/>
      <c r="K66" s="2"/>
      <c r="L66" s="2"/>
      <c r="M66" s="2"/>
      <c r="N66" s="2"/>
      <c r="O66" s="2"/>
      <c r="P66" s="1"/>
    </row>
    <row r="67" spans="1:16">
      <c r="A67" s="1">
        <v>18373048</v>
      </c>
      <c r="B67" s="1" t="s">
        <v>266</v>
      </c>
      <c r="C67" s="1">
        <v>151</v>
      </c>
      <c r="D67" s="1" t="b">
        <v>0</v>
      </c>
      <c r="E67" s="1" t="b">
        <v>0</v>
      </c>
      <c r="F67" s="2">
        <v>43897.907037037</v>
      </c>
      <c r="G67" s="2"/>
      <c r="H67" s="2"/>
      <c r="I67" s="2"/>
      <c r="J67" s="2"/>
      <c r="K67" s="2"/>
      <c r="L67" s="2"/>
      <c r="M67" s="2"/>
      <c r="N67" s="2"/>
      <c r="O67" s="2"/>
      <c r="P67" s="1"/>
    </row>
    <row r="68" spans="1:16">
      <c r="A68" s="1">
        <v>18373054</v>
      </c>
      <c r="B68" s="1" t="s">
        <v>231</v>
      </c>
      <c r="C68" s="1">
        <v>152</v>
      </c>
      <c r="D68" s="1" t="b">
        <v>0</v>
      </c>
      <c r="E68" s="1" t="b">
        <v>1</v>
      </c>
      <c r="F68" s="2">
        <v>43904.9064814815</v>
      </c>
      <c r="G68" s="2"/>
      <c r="H68" s="2"/>
      <c r="I68" s="2"/>
      <c r="J68" s="2"/>
      <c r="K68" s="2"/>
      <c r="L68" s="2"/>
      <c r="M68" s="2"/>
      <c r="N68" s="2"/>
      <c r="O68" s="2"/>
      <c r="P68" s="1"/>
    </row>
    <row r="69" spans="1:16">
      <c r="A69" s="1">
        <v>18373073</v>
      </c>
      <c r="B69" s="1" t="s">
        <v>232</v>
      </c>
      <c r="C69" s="1">
        <v>164</v>
      </c>
      <c r="D69" s="1" t="b">
        <v>0</v>
      </c>
      <c r="E69" s="1" t="b">
        <v>0</v>
      </c>
      <c r="F69" s="2">
        <v>43932.9153356481</v>
      </c>
      <c r="G69" s="2"/>
      <c r="H69" s="2"/>
      <c r="I69" s="2"/>
      <c r="J69" s="2"/>
      <c r="K69" s="2"/>
      <c r="L69" s="2"/>
      <c r="M69" s="2"/>
      <c r="N69" s="2"/>
      <c r="O69" s="2"/>
      <c r="P69" s="1"/>
    </row>
    <row r="70" spans="1:16">
      <c r="A70" s="1">
        <v>18373089</v>
      </c>
      <c r="B70" s="1" t="s">
        <v>258</v>
      </c>
      <c r="C70" s="1">
        <v>178</v>
      </c>
      <c r="D70" s="1" t="b">
        <v>0</v>
      </c>
      <c r="E70" s="1" t="b">
        <v>0</v>
      </c>
      <c r="F70" s="2">
        <v>43981.9104166667</v>
      </c>
      <c r="G70" s="2"/>
      <c r="H70" s="2"/>
      <c r="I70" s="2"/>
      <c r="J70" s="2"/>
      <c r="K70" s="2"/>
      <c r="L70" s="2"/>
      <c r="M70" s="2"/>
      <c r="N70" s="2"/>
      <c r="O70" s="2"/>
      <c r="P70" s="1"/>
    </row>
    <row r="71" spans="1:16">
      <c r="A71" s="1">
        <v>18373110</v>
      </c>
      <c r="B71" s="1" t="s">
        <v>215</v>
      </c>
      <c r="C71" s="1">
        <v>178</v>
      </c>
      <c r="D71" s="1" t="b">
        <v>0</v>
      </c>
      <c r="E71" s="1" t="b">
        <v>0</v>
      </c>
      <c r="F71" s="2">
        <v>43981.9158217593</v>
      </c>
      <c r="G71" s="2"/>
      <c r="H71" s="2"/>
      <c r="I71" s="2"/>
      <c r="J71" s="2"/>
      <c r="K71" s="2"/>
      <c r="L71" s="2"/>
      <c r="M71" s="2"/>
      <c r="N71" s="2"/>
      <c r="O71" s="2"/>
      <c r="P71" s="1"/>
    </row>
    <row r="72" spans="1:16">
      <c r="A72" s="1">
        <v>18373126</v>
      </c>
      <c r="B72" s="1" t="s">
        <v>280</v>
      </c>
      <c r="C72" s="1">
        <v>151</v>
      </c>
      <c r="D72" s="1" t="b">
        <v>0</v>
      </c>
      <c r="E72" s="1" t="b">
        <v>0</v>
      </c>
      <c r="F72" s="2">
        <v>43897.6663194444</v>
      </c>
      <c r="G72" s="2"/>
      <c r="H72" s="2"/>
      <c r="I72" s="2"/>
      <c r="J72" s="2"/>
      <c r="K72" s="2"/>
      <c r="L72" s="2"/>
      <c r="M72" s="2"/>
      <c r="N72" s="2"/>
      <c r="O72" s="2"/>
      <c r="P72" s="1"/>
    </row>
    <row r="73" spans="1:16">
      <c r="A73" s="1">
        <v>18373126</v>
      </c>
      <c r="B73" s="1" t="s">
        <v>280</v>
      </c>
      <c r="C73" s="1">
        <v>172</v>
      </c>
      <c r="D73" s="1" t="b">
        <v>0</v>
      </c>
      <c r="E73" s="1" t="b">
        <v>0</v>
      </c>
      <c r="F73" s="2">
        <v>43967.8695949074</v>
      </c>
      <c r="G73" s="2"/>
      <c r="H73" s="2"/>
      <c r="I73" s="2"/>
      <c r="J73" s="2"/>
      <c r="K73" s="2"/>
      <c r="L73" s="2"/>
      <c r="M73" s="2"/>
      <c r="N73" s="2"/>
      <c r="O73" s="2"/>
      <c r="P73" s="1"/>
    </row>
    <row r="74" spans="1:16">
      <c r="A74" s="1">
        <v>18373148</v>
      </c>
      <c r="B74" s="1" t="s">
        <v>230</v>
      </c>
      <c r="C74" s="1">
        <v>152</v>
      </c>
      <c r="D74" s="1" t="b">
        <v>0</v>
      </c>
      <c r="E74" s="1" t="b">
        <v>0</v>
      </c>
      <c r="F74" s="2">
        <v>43904.9164699074</v>
      </c>
      <c r="G74" s="2"/>
      <c r="H74" s="2"/>
      <c r="I74" s="2"/>
      <c r="J74" s="2"/>
      <c r="K74" s="2"/>
      <c r="L74" s="2"/>
      <c r="M74" s="2"/>
      <c r="N74" s="2"/>
      <c r="O74" s="2"/>
      <c r="P74" s="1"/>
    </row>
    <row r="75" spans="1:16">
      <c r="A75" s="1">
        <v>18373148</v>
      </c>
      <c r="B75" s="1" t="s">
        <v>230</v>
      </c>
      <c r="C75" s="1">
        <v>162</v>
      </c>
      <c r="D75" s="1" t="b">
        <v>0</v>
      </c>
      <c r="E75" s="1" t="b">
        <v>0</v>
      </c>
      <c r="F75" s="2">
        <v>43925.9156944444</v>
      </c>
      <c r="G75" s="2"/>
      <c r="H75" s="2"/>
      <c r="I75" s="2"/>
      <c r="J75" s="2"/>
      <c r="K75" s="2"/>
      <c r="L75" s="2"/>
      <c r="M75" s="2"/>
      <c r="N75" s="2"/>
      <c r="O75" s="2"/>
      <c r="P75" s="1"/>
    </row>
    <row r="76" spans="1:16">
      <c r="A76" s="1">
        <v>18373148</v>
      </c>
      <c r="B76" s="1" t="s">
        <v>230</v>
      </c>
      <c r="C76" s="1">
        <v>178</v>
      </c>
      <c r="D76" s="1" t="b">
        <v>0</v>
      </c>
      <c r="E76" s="1" t="b">
        <v>0</v>
      </c>
      <c r="F76" s="2">
        <v>43981.9033449074</v>
      </c>
      <c r="G76" s="2"/>
      <c r="H76" s="2"/>
      <c r="I76" s="2"/>
      <c r="J76" s="2"/>
      <c r="K76" s="2"/>
      <c r="L76" s="2"/>
      <c r="M76" s="2"/>
      <c r="N76" s="2"/>
      <c r="O76" s="2"/>
      <c r="P76" s="1"/>
    </row>
    <row r="77" spans="1:16">
      <c r="A77" s="1">
        <v>18373176</v>
      </c>
      <c r="B77" s="1" t="s">
        <v>207</v>
      </c>
      <c r="C77" s="1">
        <v>152</v>
      </c>
      <c r="D77" s="1" t="b">
        <v>0</v>
      </c>
      <c r="E77" s="1" t="b">
        <v>1</v>
      </c>
      <c r="F77" s="2">
        <v>43904.9137962963</v>
      </c>
      <c r="G77" s="2"/>
      <c r="H77" s="2"/>
      <c r="I77" s="2"/>
      <c r="J77" s="2"/>
      <c r="K77" s="2"/>
      <c r="L77" s="2"/>
      <c r="M77" s="2"/>
      <c r="N77" s="2"/>
      <c r="O77" s="2"/>
      <c r="P77" s="1"/>
    </row>
    <row r="78" spans="1:16">
      <c r="A78" s="1">
        <v>18373202</v>
      </c>
      <c r="B78" s="1" t="s">
        <v>227</v>
      </c>
      <c r="C78" s="1">
        <v>152</v>
      </c>
      <c r="D78" s="1" t="b">
        <v>0</v>
      </c>
      <c r="E78" s="1" t="b">
        <v>0</v>
      </c>
      <c r="F78" s="2">
        <v>43904.876724537</v>
      </c>
      <c r="G78" s="2"/>
      <c r="H78" s="2"/>
      <c r="I78" s="2"/>
      <c r="J78" s="2"/>
      <c r="K78" s="2"/>
      <c r="L78" s="2"/>
      <c r="M78" s="2"/>
      <c r="N78" s="2"/>
      <c r="O78" s="2"/>
      <c r="P78" s="1"/>
    </row>
    <row r="79" spans="1:16">
      <c r="A79" s="1">
        <v>18373203</v>
      </c>
      <c r="B79" s="1" t="s">
        <v>291</v>
      </c>
      <c r="C79" s="1">
        <v>151</v>
      </c>
      <c r="D79" s="1" t="b">
        <v>0</v>
      </c>
      <c r="E79" s="1" t="b">
        <v>0</v>
      </c>
      <c r="F79" s="2">
        <v>43897.9098263889</v>
      </c>
      <c r="G79" s="2"/>
      <c r="H79" s="2"/>
      <c r="I79" s="2"/>
      <c r="J79" s="2"/>
      <c r="K79" s="2"/>
      <c r="L79" s="2"/>
      <c r="M79" s="2"/>
      <c r="N79" s="2"/>
      <c r="O79" s="2"/>
      <c r="P79" s="1"/>
    </row>
    <row r="80" spans="1:16">
      <c r="A80" s="1">
        <v>18373203</v>
      </c>
      <c r="B80" s="1" t="s">
        <v>291</v>
      </c>
      <c r="C80" s="1">
        <v>152</v>
      </c>
      <c r="D80" s="1" t="b">
        <v>0</v>
      </c>
      <c r="E80" s="1" t="b">
        <v>0</v>
      </c>
      <c r="F80" s="2">
        <v>43904.9124537037</v>
      </c>
      <c r="G80" s="2"/>
      <c r="H80" s="2"/>
      <c r="I80" s="2"/>
      <c r="J80" s="2"/>
      <c r="K80" s="2"/>
      <c r="L80" s="2"/>
      <c r="M80" s="2"/>
      <c r="N80" s="2"/>
      <c r="O80" s="2"/>
      <c r="P80" s="1"/>
    </row>
    <row r="81" spans="1:16">
      <c r="A81" s="1">
        <v>18373211</v>
      </c>
      <c r="B81" s="1" t="s">
        <v>267</v>
      </c>
      <c r="C81" s="1">
        <v>164</v>
      </c>
      <c r="D81" s="1" t="b">
        <v>0</v>
      </c>
      <c r="E81" s="1" t="b">
        <v>0</v>
      </c>
      <c r="F81" s="2">
        <v>43932.9154861111</v>
      </c>
      <c r="G81" s="2"/>
      <c r="H81" s="2"/>
      <c r="I81" s="2"/>
      <c r="J81" s="2"/>
      <c r="K81" s="2"/>
      <c r="L81" s="2"/>
      <c r="M81" s="2"/>
      <c r="N81" s="2"/>
      <c r="O81" s="2"/>
      <c r="P81" s="1"/>
    </row>
    <row r="82" spans="1:16">
      <c r="A82" s="1">
        <v>18373211</v>
      </c>
      <c r="B82" s="1" t="s">
        <v>267</v>
      </c>
      <c r="C82" s="1">
        <v>178</v>
      </c>
      <c r="D82" s="1" t="b">
        <v>0</v>
      </c>
      <c r="E82" s="1" t="b">
        <v>0</v>
      </c>
      <c r="F82" s="2">
        <v>43981.9104976852</v>
      </c>
      <c r="G82" s="2"/>
      <c r="H82" s="2"/>
      <c r="I82" s="2"/>
      <c r="J82" s="2"/>
      <c r="K82" s="2"/>
      <c r="L82" s="2"/>
      <c r="M82" s="2"/>
      <c r="N82" s="2"/>
      <c r="O82" s="2"/>
      <c r="P82" s="1"/>
    </row>
    <row r="83" spans="1:16">
      <c r="A83" s="1">
        <v>18373211</v>
      </c>
      <c r="B83" s="1" t="s">
        <v>267</v>
      </c>
      <c r="C83" s="1">
        <v>179</v>
      </c>
      <c r="D83" s="1" t="b">
        <v>0</v>
      </c>
      <c r="E83" s="1" t="b">
        <v>0</v>
      </c>
      <c r="F83" s="2">
        <v>43990.8769097222</v>
      </c>
      <c r="G83" s="2"/>
      <c r="H83" s="2"/>
      <c r="I83" s="2"/>
      <c r="J83" s="2"/>
      <c r="K83" s="2"/>
      <c r="L83" s="2"/>
      <c r="M83" s="2"/>
      <c r="N83" s="2"/>
      <c r="O83" s="2"/>
      <c r="P83" s="1"/>
    </row>
    <row r="84" spans="1:16">
      <c r="A84" s="1">
        <v>18373256</v>
      </c>
      <c r="B84" s="1" t="s">
        <v>251</v>
      </c>
      <c r="C84" s="1">
        <v>178</v>
      </c>
      <c r="D84" s="1" t="b">
        <v>0</v>
      </c>
      <c r="E84" s="1" t="b">
        <v>0</v>
      </c>
      <c r="F84" s="2">
        <v>43981.9119444444</v>
      </c>
      <c r="G84" s="2"/>
      <c r="H84" s="2"/>
      <c r="I84" s="2"/>
      <c r="J84" s="2"/>
      <c r="K84" s="2"/>
      <c r="L84" s="2"/>
      <c r="M84" s="2"/>
      <c r="N84" s="2"/>
      <c r="O84" s="2"/>
      <c r="P84" s="1"/>
    </row>
    <row r="85" spans="1:16">
      <c r="A85" s="1">
        <v>18373336</v>
      </c>
      <c r="B85" s="1" t="s">
        <v>170</v>
      </c>
      <c r="C85" s="1">
        <v>152</v>
      </c>
      <c r="D85" s="1" t="b">
        <v>0</v>
      </c>
      <c r="E85" s="1" t="b">
        <v>0</v>
      </c>
      <c r="F85" s="2">
        <v>43904.91625</v>
      </c>
      <c r="G85" s="2"/>
      <c r="H85" s="2"/>
      <c r="I85" s="2"/>
      <c r="J85" s="2"/>
      <c r="K85" s="2"/>
      <c r="L85" s="2"/>
      <c r="M85" s="2"/>
      <c r="N85" s="2"/>
      <c r="O85" s="2"/>
      <c r="P85" s="1"/>
    </row>
    <row r="86" spans="1:16">
      <c r="A86" s="1">
        <v>18373357</v>
      </c>
      <c r="B86" s="1" t="s">
        <v>195</v>
      </c>
      <c r="C86" s="1">
        <v>152</v>
      </c>
      <c r="D86" s="1" t="b">
        <v>0</v>
      </c>
      <c r="E86" s="1" t="b">
        <v>0</v>
      </c>
      <c r="F86" s="2">
        <v>43904.8671064815</v>
      </c>
      <c r="G86" s="2"/>
      <c r="H86" s="2"/>
      <c r="I86" s="2"/>
      <c r="J86" s="2"/>
      <c r="K86" s="2"/>
      <c r="L86" s="2"/>
      <c r="M86" s="2"/>
      <c r="N86" s="2"/>
      <c r="O86" s="2"/>
      <c r="P86" s="1"/>
    </row>
    <row r="87" spans="1:16">
      <c r="A87" s="1">
        <v>18373368</v>
      </c>
      <c r="B87" s="1" t="s">
        <v>229</v>
      </c>
      <c r="C87" s="1">
        <v>152</v>
      </c>
      <c r="D87" s="1" t="b">
        <v>0</v>
      </c>
      <c r="E87" s="1" t="b">
        <v>0</v>
      </c>
      <c r="F87" s="2">
        <v>43904.8799768519</v>
      </c>
      <c r="G87" s="2"/>
      <c r="H87" s="2"/>
      <c r="I87" s="2"/>
      <c r="J87" s="2"/>
      <c r="K87" s="2"/>
      <c r="L87" s="2"/>
      <c r="M87" s="2"/>
      <c r="N87" s="2"/>
      <c r="O87" s="2"/>
      <c r="P87" s="1"/>
    </row>
    <row r="88" spans="1:16">
      <c r="A88" s="1">
        <v>18373384</v>
      </c>
      <c r="B88" s="1" t="s">
        <v>319</v>
      </c>
      <c r="C88" s="1">
        <v>149</v>
      </c>
      <c r="D88" s="1" t="b">
        <v>0</v>
      </c>
      <c r="E88" s="1" t="b">
        <v>0</v>
      </c>
      <c r="F88" s="2">
        <v>43890.8810416667</v>
      </c>
      <c r="G88" s="2"/>
      <c r="H88" s="2"/>
      <c r="I88" s="2"/>
      <c r="J88" s="2"/>
      <c r="K88" s="2"/>
      <c r="L88" s="2"/>
      <c r="M88" s="2"/>
      <c r="N88" s="2"/>
      <c r="O88" s="2"/>
      <c r="P88" s="1"/>
    </row>
    <row r="89" spans="1:16">
      <c r="A89" s="1">
        <v>18373388</v>
      </c>
      <c r="B89" s="1" t="s">
        <v>260</v>
      </c>
      <c r="C89" s="1">
        <v>178</v>
      </c>
      <c r="D89" s="1" t="b">
        <v>0</v>
      </c>
      <c r="E89" s="1" t="b">
        <v>0</v>
      </c>
      <c r="F89" s="2">
        <v>43981.8721759259</v>
      </c>
      <c r="G89" s="2"/>
      <c r="H89" s="2"/>
      <c r="I89" s="2"/>
      <c r="J89" s="2"/>
      <c r="K89" s="2"/>
      <c r="L89" s="2"/>
      <c r="M89" s="2"/>
      <c r="N89" s="2"/>
      <c r="O89" s="2"/>
      <c r="P89" s="1"/>
    </row>
    <row r="90" spans="1:16">
      <c r="A90" s="1">
        <v>18373448</v>
      </c>
      <c r="B90" s="1" t="s">
        <v>249</v>
      </c>
      <c r="C90" s="1">
        <v>151</v>
      </c>
      <c r="D90" s="1" t="b">
        <v>0</v>
      </c>
      <c r="E90" s="1" t="b">
        <v>0</v>
      </c>
      <c r="F90" s="2">
        <v>43897.9083680556</v>
      </c>
      <c r="G90" s="2"/>
      <c r="H90" s="2"/>
      <c r="I90" s="2"/>
      <c r="J90" s="2"/>
      <c r="K90" s="2"/>
      <c r="L90" s="2"/>
      <c r="M90" s="2"/>
      <c r="N90" s="2"/>
      <c r="O90" s="2"/>
      <c r="P90" s="1"/>
    </row>
    <row r="91" spans="1:16">
      <c r="A91" s="1">
        <v>18373448</v>
      </c>
      <c r="B91" s="1" t="s">
        <v>249</v>
      </c>
      <c r="C91" s="1">
        <v>158</v>
      </c>
      <c r="D91" s="1" t="b">
        <v>0</v>
      </c>
      <c r="E91" s="1" t="b">
        <v>0</v>
      </c>
      <c r="F91" s="2">
        <v>43918.8774189815</v>
      </c>
      <c r="G91" s="2"/>
      <c r="H91" s="2"/>
      <c r="I91" s="2"/>
      <c r="J91" s="2"/>
      <c r="K91" s="2"/>
      <c r="L91" s="2"/>
      <c r="M91" s="2"/>
      <c r="N91" s="2"/>
      <c r="O91" s="2"/>
      <c r="P91" s="1"/>
    </row>
    <row r="92" spans="1:16">
      <c r="A92" s="1">
        <v>18373462</v>
      </c>
      <c r="B92" s="1" t="s">
        <v>209</v>
      </c>
      <c r="C92" s="1">
        <v>152</v>
      </c>
      <c r="D92" s="1" t="b">
        <v>0</v>
      </c>
      <c r="E92" s="1" t="b">
        <v>0</v>
      </c>
      <c r="F92" s="2">
        <v>43904.8559722222</v>
      </c>
      <c r="G92" s="2"/>
      <c r="H92" s="2"/>
      <c r="I92" s="2"/>
      <c r="J92" s="2"/>
      <c r="K92" s="2"/>
      <c r="L92" s="2"/>
      <c r="M92" s="2"/>
      <c r="N92" s="2"/>
      <c r="O92" s="2"/>
      <c r="P92" s="1"/>
    </row>
    <row r="93" spans="1:16">
      <c r="A93" s="1">
        <v>18373466</v>
      </c>
      <c r="B93" s="1" t="s">
        <v>289</v>
      </c>
      <c r="C93" s="1">
        <v>158</v>
      </c>
      <c r="D93" s="1" t="b">
        <v>0</v>
      </c>
      <c r="E93" s="1" t="b">
        <v>0</v>
      </c>
      <c r="F93" s="2">
        <v>43918.9052083333</v>
      </c>
      <c r="G93" s="2"/>
      <c r="H93" s="2"/>
      <c r="I93" s="2"/>
      <c r="J93" s="2"/>
      <c r="K93" s="2"/>
      <c r="L93" s="2"/>
      <c r="M93" s="2"/>
      <c r="N93" s="2"/>
      <c r="O93" s="2"/>
      <c r="P93" s="1"/>
    </row>
    <row r="94" spans="1:16">
      <c r="A94" s="1">
        <v>18373513</v>
      </c>
      <c r="B94" s="1" t="s">
        <v>248</v>
      </c>
      <c r="C94" s="1">
        <v>178</v>
      </c>
      <c r="D94" s="1" t="b">
        <v>0</v>
      </c>
      <c r="E94" s="1" t="b">
        <v>0</v>
      </c>
      <c r="F94" s="2">
        <v>43981.915625</v>
      </c>
      <c r="G94" s="2"/>
      <c r="H94" s="2"/>
      <c r="I94" s="2"/>
      <c r="J94" s="2"/>
      <c r="K94" s="2"/>
      <c r="L94" s="2"/>
      <c r="M94" s="2"/>
      <c r="N94" s="2"/>
      <c r="O94" s="2"/>
      <c r="P94" s="1"/>
    </row>
    <row r="95" spans="1:16">
      <c r="A95" s="1">
        <v>18373541</v>
      </c>
      <c r="B95" s="1" t="s">
        <v>125</v>
      </c>
      <c r="C95" s="1">
        <v>164</v>
      </c>
      <c r="D95" s="1" t="b">
        <v>0</v>
      </c>
      <c r="E95" s="1" t="b">
        <v>0</v>
      </c>
      <c r="F95" s="2">
        <v>43932.9142939815</v>
      </c>
      <c r="G95" s="2"/>
      <c r="H95" s="2"/>
      <c r="I95" s="2"/>
      <c r="J95" s="2"/>
      <c r="K95" s="2"/>
      <c r="L95" s="2"/>
      <c r="M95" s="2"/>
      <c r="N95" s="2"/>
      <c r="O95" s="2"/>
      <c r="P95" s="1"/>
    </row>
    <row r="96" spans="1:16">
      <c r="A96" s="1">
        <v>18373556</v>
      </c>
      <c r="B96" s="1" t="s">
        <v>221</v>
      </c>
      <c r="C96" s="1">
        <v>164</v>
      </c>
      <c r="D96" s="1" t="b">
        <v>0</v>
      </c>
      <c r="E96" s="1" t="b">
        <v>0</v>
      </c>
      <c r="F96" s="2">
        <v>43932.9148611111</v>
      </c>
      <c r="G96" s="2"/>
      <c r="H96" s="2"/>
      <c r="I96" s="2"/>
      <c r="J96" s="2"/>
      <c r="K96" s="2"/>
      <c r="L96" s="2"/>
      <c r="M96" s="2"/>
      <c r="N96" s="2"/>
      <c r="O96" s="2"/>
      <c r="P96" s="1"/>
    </row>
    <row r="97" spans="1:16">
      <c r="A97" s="1">
        <v>18373567</v>
      </c>
      <c r="B97" s="1" t="s">
        <v>123</v>
      </c>
      <c r="C97" s="1">
        <v>151</v>
      </c>
      <c r="D97" s="1" t="b">
        <v>0</v>
      </c>
      <c r="E97" s="1" t="b">
        <v>1</v>
      </c>
      <c r="F97" s="2">
        <v>43897.9081481481</v>
      </c>
      <c r="G97" s="2"/>
      <c r="H97" s="2"/>
      <c r="I97" s="2"/>
      <c r="J97" s="2"/>
      <c r="K97" s="2"/>
      <c r="L97" s="2"/>
      <c r="M97" s="2"/>
      <c r="N97" s="2"/>
      <c r="O97" s="2"/>
      <c r="P97" s="1"/>
    </row>
    <row r="98" spans="1:16">
      <c r="A98" s="1">
        <v>18373589</v>
      </c>
      <c r="B98" s="1" t="s">
        <v>253</v>
      </c>
      <c r="C98" s="1">
        <v>152</v>
      </c>
      <c r="D98" s="1" t="b">
        <v>0</v>
      </c>
      <c r="E98" s="1" t="b">
        <v>0</v>
      </c>
      <c r="F98" s="2">
        <v>43904.7833101852</v>
      </c>
      <c r="G98" s="2"/>
      <c r="H98" s="2"/>
      <c r="I98" s="2"/>
      <c r="J98" s="2"/>
      <c r="K98" s="2"/>
      <c r="L98" s="2"/>
      <c r="M98" s="2"/>
      <c r="N98" s="2"/>
      <c r="O98" s="2"/>
      <c r="P98" s="1"/>
    </row>
    <row r="99" spans="1:16">
      <c r="A99" s="1">
        <v>18373610</v>
      </c>
      <c r="B99" s="1" t="s">
        <v>150</v>
      </c>
      <c r="C99" s="1">
        <v>178</v>
      </c>
      <c r="D99" s="1" t="b">
        <v>0</v>
      </c>
      <c r="E99" s="1" t="b">
        <v>0</v>
      </c>
      <c r="F99" s="2">
        <v>43981.9065162037</v>
      </c>
      <c r="G99" s="2"/>
      <c r="H99" s="2"/>
      <c r="I99" s="2"/>
      <c r="J99" s="2"/>
      <c r="K99" s="2"/>
      <c r="L99" s="2"/>
      <c r="M99" s="2"/>
      <c r="N99" s="2"/>
      <c r="O99" s="2"/>
      <c r="P99" s="1"/>
    </row>
    <row r="100" spans="1:16">
      <c r="A100" s="1">
        <v>18373614</v>
      </c>
      <c r="B100" s="1" t="s">
        <v>275</v>
      </c>
      <c r="C100" s="1">
        <v>158</v>
      </c>
      <c r="D100" s="1" t="b">
        <v>0</v>
      </c>
      <c r="E100" s="1" t="b">
        <v>0</v>
      </c>
      <c r="F100" s="2">
        <v>43918.9118518519</v>
      </c>
      <c r="G100" s="2"/>
      <c r="H100" s="2"/>
      <c r="I100" s="2"/>
      <c r="J100" s="2"/>
      <c r="K100" s="2"/>
      <c r="L100" s="2"/>
      <c r="M100" s="2"/>
      <c r="N100" s="2"/>
      <c r="O100" s="2"/>
      <c r="P100" s="1"/>
    </row>
    <row r="101" spans="1:16">
      <c r="A101" s="1">
        <v>18373614</v>
      </c>
      <c r="B101" s="1" t="s">
        <v>275</v>
      </c>
      <c r="C101" s="1">
        <v>162</v>
      </c>
      <c r="D101" s="1" t="b">
        <v>0</v>
      </c>
      <c r="E101" s="1" t="b">
        <v>0</v>
      </c>
      <c r="F101" s="2">
        <v>43925.9142013889</v>
      </c>
      <c r="G101" s="2"/>
      <c r="H101" s="2"/>
      <c r="I101" s="2"/>
      <c r="J101" s="2"/>
      <c r="K101" s="2"/>
      <c r="L101" s="2"/>
      <c r="M101" s="2"/>
      <c r="N101" s="2"/>
      <c r="O101" s="2"/>
      <c r="P101" s="1"/>
    </row>
    <row r="102" spans="1:16">
      <c r="A102" s="1">
        <v>18373647</v>
      </c>
      <c r="B102" s="1" t="s">
        <v>259</v>
      </c>
      <c r="C102" s="1">
        <v>164</v>
      </c>
      <c r="D102" s="1" t="b">
        <v>0</v>
      </c>
      <c r="E102" s="1" t="b">
        <v>0</v>
      </c>
      <c r="F102" s="2">
        <v>43932.8798148148</v>
      </c>
      <c r="G102" s="2"/>
      <c r="H102" s="2"/>
      <c r="I102" s="2"/>
      <c r="J102" s="2"/>
      <c r="K102" s="2"/>
      <c r="L102" s="2"/>
      <c r="M102" s="2"/>
      <c r="N102" s="2"/>
      <c r="O102" s="2"/>
      <c r="P102" s="1"/>
    </row>
    <row r="103" spans="1:16">
      <c r="A103" s="1">
        <v>18373674</v>
      </c>
      <c r="B103" s="1" t="s">
        <v>263</v>
      </c>
      <c r="C103" s="1">
        <v>170</v>
      </c>
      <c r="D103" s="1" t="b">
        <v>0</v>
      </c>
      <c r="E103" s="1" t="b">
        <v>0</v>
      </c>
      <c r="F103" s="2">
        <v>43945.4180555556</v>
      </c>
      <c r="G103" s="2"/>
      <c r="H103" s="2"/>
      <c r="I103" s="2"/>
      <c r="J103" s="2"/>
      <c r="K103" s="2"/>
      <c r="L103" s="2"/>
      <c r="M103" s="2"/>
      <c r="N103" s="2"/>
      <c r="O103" s="2"/>
      <c r="P103" s="1"/>
    </row>
    <row r="104" spans="1:16">
      <c r="A104" s="1">
        <v>18373677</v>
      </c>
      <c r="B104" s="1" t="s">
        <v>254</v>
      </c>
      <c r="C104" s="1">
        <v>151</v>
      </c>
      <c r="D104" s="1" t="b">
        <v>0</v>
      </c>
      <c r="E104" s="1" t="b">
        <v>0</v>
      </c>
      <c r="F104" s="2">
        <v>43897.9166087963</v>
      </c>
      <c r="G104" s="2"/>
      <c r="H104" s="2"/>
      <c r="I104" s="2"/>
      <c r="J104" s="2"/>
      <c r="K104" s="2"/>
      <c r="L104" s="2"/>
      <c r="M104" s="2"/>
      <c r="N104" s="2"/>
      <c r="O104" s="2"/>
      <c r="P104" s="1"/>
    </row>
    <row r="105" spans="1:16">
      <c r="A105" s="1">
        <v>18373677</v>
      </c>
      <c r="B105" s="1" t="s">
        <v>254</v>
      </c>
      <c r="C105" s="1">
        <v>152</v>
      </c>
      <c r="D105" s="1" t="b">
        <v>0</v>
      </c>
      <c r="E105" s="1" t="b">
        <v>0</v>
      </c>
      <c r="F105" s="2">
        <v>43904.9163888889</v>
      </c>
      <c r="G105" s="2"/>
      <c r="H105" s="2"/>
      <c r="I105" s="2"/>
      <c r="J105" s="2"/>
      <c r="K105" s="2"/>
      <c r="L105" s="2"/>
      <c r="M105" s="2"/>
      <c r="N105" s="2"/>
      <c r="O105" s="2"/>
      <c r="P105" s="1"/>
    </row>
    <row r="106" spans="1:16">
      <c r="A106" s="1">
        <v>18373677</v>
      </c>
      <c r="B106" s="1" t="s">
        <v>254</v>
      </c>
      <c r="C106" s="1">
        <v>164</v>
      </c>
      <c r="D106" s="1" t="b">
        <v>0</v>
      </c>
      <c r="E106" s="1" t="b">
        <v>0</v>
      </c>
      <c r="F106" s="2">
        <v>43932.9048263889</v>
      </c>
      <c r="G106" s="2"/>
      <c r="H106" s="2"/>
      <c r="I106" s="2"/>
      <c r="J106" s="2"/>
      <c r="K106" s="2"/>
      <c r="L106" s="2"/>
      <c r="M106" s="2"/>
      <c r="N106" s="2"/>
      <c r="O106" s="2"/>
      <c r="P106" s="1"/>
    </row>
    <row r="107" spans="1:16">
      <c r="A107" s="1">
        <v>18373682</v>
      </c>
      <c r="B107" s="1" t="s">
        <v>202</v>
      </c>
      <c r="C107" s="1">
        <v>164</v>
      </c>
      <c r="D107" s="1" t="b">
        <v>0</v>
      </c>
      <c r="E107" s="1" t="b">
        <v>0</v>
      </c>
      <c r="F107" s="2">
        <v>43932.9079976852</v>
      </c>
      <c r="G107" s="2"/>
      <c r="H107" s="2"/>
      <c r="I107" s="2"/>
      <c r="J107" s="2"/>
      <c r="K107" s="2"/>
      <c r="L107" s="2"/>
      <c r="M107" s="2"/>
      <c r="N107" s="2"/>
      <c r="O107" s="2"/>
      <c r="P107" s="1"/>
    </row>
    <row r="108" spans="1:16">
      <c r="A108" s="1">
        <v>18373727</v>
      </c>
      <c r="B108" s="1" t="s">
        <v>240</v>
      </c>
      <c r="C108" s="1">
        <v>152</v>
      </c>
      <c r="D108" s="1" t="b">
        <v>0</v>
      </c>
      <c r="E108" s="1" t="b">
        <v>0</v>
      </c>
      <c r="F108" s="2">
        <v>43904.9006018518</v>
      </c>
      <c r="G108" s="2"/>
      <c r="H108" s="2"/>
      <c r="I108" s="2"/>
      <c r="J108" s="2"/>
      <c r="K108" s="2"/>
      <c r="L108" s="2"/>
      <c r="M108" s="2"/>
      <c r="N108" s="2"/>
      <c r="O108" s="2"/>
      <c r="P108" s="1"/>
    </row>
    <row r="109" spans="1:16">
      <c r="A109" s="1">
        <v>18373730</v>
      </c>
      <c r="B109" s="1" t="s">
        <v>200</v>
      </c>
      <c r="C109" s="1">
        <v>178</v>
      </c>
      <c r="D109" s="1" t="b">
        <v>0</v>
      </c>
      <c r="E109" s="1" t="b">
        <v>0</v>
      </c>
      <c r="F109" s="2">
        <v>43981.8928009259</v>
      </c>
      <c r="G109" s="2"/>
      <c r="H109" s="2"/>
      <c r="I109" s="2"/>
      <c r="J109" s="2"/>
      <c r="K109" s="2"/>
      <c r="L109" s="2"/>
      <c r="M109" s="2"/>
      <c r="N109" s="2"/>
      <c r="O109" s="2"/>
      <c r="P109" s="1"/>
    </row>
    <row r="110" spans="1:16">
      <c r="A110" s="1">
        <v>18373754</v>
      </c>
      <c r="B110" s="1" t="s">
        <v>109</v>
      </c>
      <c r="C110" s="1">
        <v>164</v>
      </c>
      <c r="D110" s="1" t="b">
        <v>0</v>
      </c>
      <c r="E110" s="1" t="b">
        <v>0</v>
      </c>
      <c r="F110" s="2">
        <v>43932.8842824074</v>
      </c>
      <c r="G110" s="2"/>
      <c r="H110" s="2"/>
      <c r="I110" s="2"/>
      <c r="J110" s="2"/>
      <c r="K110" s="2"/>
      <c r="L110" s="2"/>
      <c r="M110" s="2"/>
      <c r="N110" s="2"/>
      <c r="O110" s="2"/>
      <c r="P110" s="1"/>
    </row>
    <row r="111" spans="1:16">
      <c r="A111" s="1">
        <v>18373760</v>
      </c>
      <c r="B111" s="1" t="s">
        <v>214</v>
      </c>
      <c r="C111" s="1">
        <v>178</v>
      </c>
      <c r="D111" s="1" t="b">
        <v>0</v>
      </c>
      <c r="E111" s="1" t="b">
        <v>0</v>
      </c>
      <c r="F111" s="2">
        <v>43981.8868865741</v>
      </c>
      <c r="G111" s="2"/>
      <c r="H111" s="2"/>
      <c r="I111" s="2"/>
      <c r="J111" s="2"/>
      <c r="K111" s="2"/>
      <c r="L111" s="2"/>
      <c r="M111" s="2"/>
      <c r="N111" s="2"/>
      <c r="O111" s="2"/>
      <c r="P111" s="1"/>
    </row>
    <row r="112" spans="1:16">
      <c r="A112" s="1">
        <v>18373792</v>
      </c>
      <c r="B112" s="1" t="s">
        <v>186</v>
      </c>
      <c r="C112" s="1">
        <v>152</v>
      </c>
      <c r="D112" s="1" t="b">
        <v>0</v>
      </c>
      <c r="E112" s="1" t="b">
        <v>0</v>
      </c>
      <c r="F112" s="2">
        <v>43904.9145138889</v>
      </c>
      <c r="G112" s="2"/>
      <c r="H112" s="2"/>
      <c r="I112" s="2"/>
      <c r="J112" s="2"/>
      <c r="K112" s="2"/>
      <c r="L112" s="2"/>
      <c r="M112" s="2"/>
      <c r="N112" s="2"/>
      <c r="O112" s="2"/>
      <c r="P112" s="1"/>
    </row>
    <row r="113" spans="1:16">
      <c r="A113" s="1">
        <v>18373792</v>
      </c>
      <c r="B113" s="1" t="s">
        <v>186</v>
      </c>
      <c r="C113" s="1">
        <v>178</v>
      </c>
      <c r="D113" s="1" t="b">
        <v>0</v>
      </c>
      <c r="E113" s="1" t="b">
        <v>0</v>
      </c>
      <c r="F113" s="2">
        <v>43981.9130439815</v>
      </c>
      <c r="G113" s="2"/>
      <c r="H113" s="2"/>
      <c r="I113" s="2"/>
      <c r="J113" s="2"/>
      <c r="K113" s="2"/>
      <c r="L113" s="2"/>
      <c r="M113" s="2"/>
      <c r="N113" s="2"/>
      <c r="O113" s="2"/>
      <c r="P113" s="1"/>
    </row>
    <row r="114" spans="1:16">
      <c r="A114" s="1">
        <v>18375235</v>
      </c>
      <c r="B114" s="1" t="s">
        <v>269</v>
      </c>
      <c r="C114" s="1">
        <v>151</v>
      </c>
      <c r="D114" s="1" t="b">
        <v>0</v>
      </c>
      <c r="E114" s="1" t="b">
        <v>0</v>
      </c>
      <c r="F114" s="2">
        <v>43897.899212963</v>
      </c>
      <c r="G114" s="2"/>
      <c r="H114" s="2"/>
      <c r="I114" s="2"/>
      <c r="J114" s="2"/>
      <c r="K114" s="2"/>
      <c r="L114" s="2"/>
      <c r="M114" s="2"/>
      <c r="N114" s="2"/>
      <c r="O114" s="2"/>
      <c r="P114" s="1"/>
    </row>
    <row r="115" spans="1:16">
      <c r="A115" s="1">
        <v>18375235</v>
      </c>
      <c r="B115" s="1" t="s">
        <v>269</v>
      </c>
      <c r="C115" s="1">
        <v>178</v>
      </c>
      <c r="D115" s="1" t="b">
        <v>0</v>
      </c>
      <c r="E115" s="1" t="b">
        <v>0</v>
      </c>
      <c r="F115" s="2">
        <v>43981.2051157407</v>
      </c>
      <c r="G115" s="2"/>
      <c r="H115" s="2"/>
      <c r="I115" s="2"/>
      <c r="J115" s="2"/>
      <c r="K115" s="2"/>
      <c r="L115" s="2"/>
      <c r="M115" s="2"/>
      <c r="N115" s="2"/>
      <c r="O115" s="2"/>
      <c r="P115" s="1"/>
    </row>
    <row r="116" spans="1:16">
      <c r="A116" s="1">
        <v>18376059</v>
      </c>
      <c r="B116" s="1" t="s">
        <v>257</v>
      </c>
      <c r="C116" s="1">
        <v>152</v>
      </c>
      <c r="D116" s="1" t="b">
        <v>0</v>
      </c>
      <c r="E116" s="1" t="b">
        <v>1</v>
      </c>
      <c r="F116" s="2">
        <v>43904.9030787037</v>
      </c>
      <c r="G116" s="2"/>
      <c r="H116" s="2"/>
      <c r="I116" s="2"/>
      <c r="J116" s="2"/>
      <c r="K116" s="2"/>
      <c r="L116" s="2"/>
      <c r="M116" s="2"/>
      <c r="N116" s="2"/>
      <c r="O116" s="2"/>
      <c r="P116" s="1"/>
    </row>
    <row r="117" spans="1:16">
      <c r="A117" s="1">
        <v>18376059</v>
      </c>
      <c r="B117" s="1" t="s">
        <v>257</v>
      </c>
      <c r="C117" s="1">
        <v>164</v>
      </c>
      <c r="D117" s="1" t="b">
        <v>0</v>
      </c>
      <c r="E117" s="1" t="b">
        <v>0</v>
      </c>
      <c r="F117" s="2">
        <v>43932.9104166667</v>
      </c>
      <c r="G117" s="2"/>
      <c r="H117" s="2"/>
      <c r="I117" s="2"/>
      <c r="J117" s="2"/>
      <c r="K117" s="2"/>
      <c r="L117" s="2"/>
      <c r="M117" s="2"/>
      <c r="N117" s="2"/>
      <c r="O117" s="2"/>
      <c r="P117" s="1"/>
    </row>
    <row r="118" spans="1:16">
      <c r="A118" s="1">
        <v>18377418</v>
      </c>
      <c r="B118" s="1" t="s">
        <v>288</v>
      </c>
      <c r="C118" s="1">
        <v>158</v>
      </c>
      <c r="D118" s="1" t="b">
        <v>0</v>
      </c>
      <c r="E118" s="1" t="b">
        <v>0</v>
      </c>
      <c r="F118" s="2">
        <v>43918.908275463</v>
      </c>
      <c r="G118" s="2"/>
      <c r="H118" s="2"/>
      <c r="I118" s="2"/>
      <c r="J118" s="2"/>
      <c r="K118" s="2"/>
      <c r="L118" s="2"/>
      <c r="M118" s="2"/>
      <c r="N118" s="2"/>
      <c r="O118" s="2"/>
      <c r="P118" s="1"/>
    </row>
    <row r="119" spans="1:16">
      <c r="A119" s="1">
        <v>76066001</v>
      </c>
      <c r="B119" s="1" t="s">
        <v>290</v>
      </c>
      <c r="C119" s="1">
        <v>149</v>
      </c>
      <c r="D119" s="1" t="b">
        <v>0</v>
      </c>
      <c r="E119" s="1" t="b">
        <v>0</v>
      </c>
      <c r="F119" s="2">
        <v>43890.6603935185</v>
      </c>
      <c r="G119" s="2"/>
      <c r="H119" s="2"/>
      <c r="I119" s="2"/>
      <c r="J119" s="2"/>
      <c r="K119" s="2"/>
      <c r="L119" s="2"/>
      <c r="M119" s="2"/>
      <c r="N119" s="2"/>
      <c r="O119" s="2"/>
      <c r="P119" s="1"/>
    </row>
    <row r="120" spans="1:16">
      <c r="A120" s="1">
        <v>76066001</v>
      </c>
      <c r="B120" s="1" t="s">
        <v>290</v>
      </c>
      <c r="C120" s="1">
        <v>151</v>
      </c>
      <c r="D120" s="1" t="b">
        <v>0</v>
      </c>
      <c r="E120" s="1" t="b">
        <v>0</v>
      </c>
      <c r="F120" s="2">
        <v>43897.9116319444</v>
      </c>
      <c r="G120" s="2"/>
      <c r="H120" s="2"/>
      <c r="I120" s="2"/>
      <c r="J120" s="2"/>
      <c r="K120" s="2"/>
      <c r="L120" s="2"/>
      <c r="M120" s="2"/>
      <c r="N120" s="2"/>
      <c r="O120" s="2"/>
      <c r="P120" s="1"/>
    </row>
    <row r="121" spans="1:16">
      <c r="A121" s="1">
        <v>76066001</v>
      </c>
      <c r="B121" s="1" t="s">
        <v>290</v>
      </c>
      <c r="C121" s="1">
        <v>152</v>
      </c>
      <c r="D121" s="1" t="b">
        <v>0</v>
      </c>
      <c r="E121" s="1" t="b">
        <v>0</v>
      </c>
      <c r="F121" s="2">
        <v>43904.9165509259</v>
      </c>
      <c r="G121" s="2"/>
      <c r="H121" s="2"/>
      <c r="I121" s="2"/>
      <c r="J121" s="2"/>
      <c r="K121" s="2"/>
      <c r="L121" s="2"/>
      <c r="M121" s="2"/>
      <c r="N121" s="2"/>
      <c r="O121" s="2"/>
      <c r="P121" s="1"/>
    </row>
    <row r="122" spans="1:16">
      <c r="A122" s="1">
        <v>76066001</v>
      </c>
      <c r="B122" s="1" t="s">
        <v>290</v>
      </c>
      <c r="C122" s="1">
        <v>162</v>
      </c>
      <c r="D122" s="1" t="b">
        <v>0</v>
      </c>
      <c r="E122" s="1" t="b">
        <v>0</v>
      </c>
      <c r="F122" s="2">
        <v>43925.9045717593</v>
      </c>
      <c r="G122" s="2"/>
      <c r="H122" s="2"/>
      <c r="I122" s="2"/>
      <c r="J122" s="2"/>
      <c r="K122" s="2"/>
      <c r="L122" s="2"/>
      <c r="M122" s="2"/>
      <c r="N122" s="2"/>
      <c r="O122" s="2"/>
      <c r="P122" s="1"/>
    </row>
    <row r="123" spans="1:16">
      <c r="A123" s="1">
        <v>76066001</v>
      </c>
      <c r="B123" s="1" t="s">
        <v>290</v>
      </c>
      <c r="C123" s="1">
        <v>164</v>
      </c>
      <c r="D123" s="1" t="b">
        <v>0</v>
      </c>
      <c r="E123" s="1" t="b">
        <v>0</v>
      </c>
      <c r="F123" s="2">
        <v>43932.85875</v>
      </c>
      <c r="G123" s="2"/>
      <c r="H123" s="2"/>
      <c r="I123" s="2"/>
      <c r="J123" s="2"/>
      <c r="K123" s="2"/>
      <c r="L123" s="2"/>
      <c r="M123" s="2"/>
      <c r="N123" s="2"/>
      <c r="O123" s="2"/>
      <c r="P123" s="1"/>
    </row>
    <row r="124" spans="1:16">
      <c r="A124" s="1">
        <v>76066001</v>
      </c>
      <c r="B124" s="1" t="s">
        <v>290</v>
      </c>
      <c r="C124" s="1">
        <v>178</v>
      </c>
      <c r="D124" s="1" t="b">
        <v>0</v>
      </c>
      <c r="E124" s="1" t="b">
        <v>0</v>
      </c>
      <c r="F124" s="2">
        <v>43981.9101388889</v>
      </c>
      <c r="G124" s="2"/>
      <c r="H124" s="2"/>
      <c r="I124" s="2"/>
      <c r="J124" s="2"/>
      <c r="K124" s="2"/>
      <c r="L124" s="2"/>
      <c r="M124" s="2"/>
      <c r="N124" s="2"/>
      <c r="O124" s="2"/>
      <c r="P124" s="1"/>
    </row>
    <row r="125" spans="1:16">
      <c r="A125" s="1">
        <v>76066001</v>
      </c>
      <c r="B125" s="1" t="s">
        <v>290</v>
      </c>
      <c r="C125" s="1">
        <v>179</v>
      </c>
      <c r="D125" s="1" t="b">
        <v>0</v>
      </c>
      <c r="E125" s="1" t="b">
        <v>0</v>
      </c>
      <c r="F125" s="2">
        <v>43988.8724421296</v>
      </c>
      <c r="G125" s="2"/>
      <c r="H125" s="2"/>
      <c r="I125" s="2"/>
      <c r="J125" s="2"/>
      <c r="K125" s="2"/>
      <c r="L125" s="2"/>
      <c r="M125" s="2"/>
      <c r="N125" s="2"/>
      <c r="O125" s="2"/>
      <c r="P125" s="1"/>
    </row>
    <row r="126" spans="1:16">
      <c r="A126" s="1">
        <v>76066001</v>
      </c>
      <c r="B126" s="1" t="s">
        <v>290</v>
      </c>
      <c r="C126" s="1">
        <v>180</v>
      </c>
      <c r="D126" s="1" t="b">
        <v>0</v>
      </c>
      <c r="E126" s="1" t="b">
        <v>0</v>
      </c>
      <c r="F126" s="2">
        <v>43995.9081712963</v>
      </c>
      <c r="G126" s="2"/>
      <c r="H126" s="2"/>
      <c r="I126" s="2"/>
      <c r="J126" s="2"/>
      <c r="K126" s="2"/>
      <c r="L126" s="2"/>
      <c r="M126" s="2"/>
      <c r="N126" s="2"/>
      <c r="O126" s="2"/>
      <c r="P126" s="1"/>
    </row>
    <row r="127" spans="1:16">
      <c r="A127" s="1">
        <v>77066002</v>
      </c>
      <c r="B127" s="1" t="s">
        <v>314</v>
      </c>
      <c r="C127" s="1">
        <v>151</v>
      </c>
      <c r="D127" s="1" t="b">
        <v>0</v>
      </c>
      <c r="E127" s="1" t="b">
        <v>0</v>
      </c>
      <c r="F127" s="2">
        <v>43897.9151736111</v>
      </c>
      <c r="G127" s="2"/>
      <c r="H127" s="2"/>
      <c r="I127" s="2"/>
      <c r="J127" s="2"/>
      <c r="K127" s="2"/>
      <c r="L127" s="2"/>
      <c r="M127" s="2"/>
      <c r="N127" s="2"/>
      <c r="O127" s="2"/>
      <c r="P127" s="1"/>
    </row>
    <row r="128" spans="1:16">
      <c r="A128" s="1">
        <v>77066004</v>
      </c>
      <c r="B128" s="1" t="s">
        <v>337</v>
      </c>
      <c r="C128" s="1">
        <v>149</v>
      </c>
      <c r="D128" s="1" t="b">
        <v>0</v>
      </c>
      <c r="E128" s="1" t="b">
        <v>0</v>
      </c>
      <c r="F128" s="2">
        <v>43890.8335069444</v>
      </c>
      <c r="G128" s="2"/>
      <c r="H128" s="2"/>
      <c r="I128" s="2"/>
      <c r="J128" s="2"/>
      <c r="K128" s="2"/>
      <c r="L128" s="2"/>
      <c r="M128" s="2"/>
      <c r="N128" s="2"/>
      <c r="O128" s="2"/>
      <c r="P128" s="1"/>
    </row>
    <row r="129" spans="1:16">
      <c r="A129" s="1">
        <v>77086002</v>
      </c>
      <c r="B129" s="1" t="s">
        <v>308</v>
      </c>
      <c r="C129" s="1">
        <v>149</v>
      </c>
      <c r="D129" s="1" t="b">
        <v>0</v>
      </c>
      <c r="E129" s="1" t="b">
        <v>0</v>
      </c>
      <c r="F129" s="2">
        <v>43890.8241782407</v>
      </c>
      <c r="G129" s="2"/>
      <c r="H129" s="2"/>
      <c r="I129" s="2"/>
      <c r="J129" s="2"/>
      <c r="K129" s="2"/>
      <c r="L129" s="2"/>
      <c r="M129" s="2"/>
      <c r="N129" s="2"/>
      <c r="O129" s="2"/>
      <c r="P129" s="1"/>
    </row>
    <row r="130" spans="1:16">
      <c r="A130" s="1">
        <v>77086002</v>
      </c>
      <c r="B130" s="1" t="s">
        <v>308</v>
      </c>
      <c r="C130" s="1">
        <v>152</v>
      </c>
      <c r="D130" s="1" t="b">
        <v>0</v>
      </c>
      <c r="E130" s="1" t="b">
        <v>0</v>
      </c>
      <c r="F130" s="2">
        <v>43904.5845486111</v>
      </c>
      <c r="G130" s="2"/>
      <c r="H130" s="2"/>
      <c r="I130" s="2"/>
      <c r="J130" s="2"/>
      <c r="K130" s="2"/>
      <c r="L130" s="2"/>
      <c r="M130" s="2"/>
      <c r="N130" s="2"/>
      <c r="O130" s="2"/>
      <c r="P130" s="1"/>
    </row>
    <row r="131" spans="1:16">
      <c r="A131" s="1">
        <v>78066009</v>
      </c>
      <c r="B131" s="1" t="s">
        <v>306</v>
      </c>
      <c r="C131" s="1">
        <v>149</v>
      </c>
      <c r="D131" s="1" t="b">
        <v>0</v>
      </c>
      <c r="E131" s="1" t="b">
        <v>0</v>
      </c>
      <c r="F131" s="2">
        <v>43890.8512152778</v>
      </c>
      <c r="G131" s="2"/>
      <c r="H131" s="2"/>
      <c r="I131" s="2"/>
      <c r="J131" s="2"/>
      <c r="K131" s="2"/>
      <c r="L131" s="2"/>
      <c r="M131" s="2"/>
      <c r="N131" s="2"/>
      <c r="O131" s="2"/>
      <c r="P131" s="1"/>
    </row>
    <row r="132" spans="1:16">
      <c r="A132" s="1">
        <v>78066009</v>
      </c>
      <c r="B132" s="1" t="s">
        <v>306</v>
      </c>
      <c r="C132" s="1">
        <v>151</v>
      </c>
      <c r="D132" s="1" t="b">
        <v>0</v>
      </c>
      <c r="E132" s="1" t="b">
        <v>0</v>
      </c>
      <c r="F132" s="2">
        <v>43897.6950810185</v>
      </c>
      <c r="G132" s="2"/>
      <c r="H132" s="2"/>
      <c r="I132" s="2"/>
      <c r="J132" s="2"/>
      <c r="K132" s="2"/>
      <c r="L132" s="2"/>
      <c r="M132" s="2"/>
      <c r="N132" s="2"/>
      <c r="O132" s="2"/>
      <c r="P132" s="1"/>
    </row>
    <row r="133" spans="1:16">
      <c r="A133" s="1">
        <v>78066009</v>
      </c>
      <c r="B133" s="1" t="s">
        <v>306</v>
      </c>
      <c r="C133" s="1">
        <v>152</v>
      </c>
      <c r="D133" s="1" t="b">
        <v>0</v>
      </c>
      <c r="E133" s="1" t="b">
        <v>0</v>
      </c>
      <c r="F133" s="2">
        <v>43904.7313888889</v>
      </c>
      <c r="G133" s="2"/>
      <c r="H133" s="2"/>
      <c r="I133" s="2"/>
      <c r="J133" s="2"/>
      <c r="K133" s="2"/>
      <c r="L133" s="2"/>
      <c r="M133" s="2"/>
      <c r="N133" s="2"/>
      <c r="O133" s="2"/>
      <c r="P133" s="1"/>
    </row>
    <row r="134" spans="1:16">
      <c r="A134" s="1">
        <v>78066009</v>
      </c>
      <c r="B134" s="1" t="s">
        <v>306</v>
      </c>
      <c r="C134" s="1">
        <v>170</v>
      </c>
      <c r="D134" s="1" t="b">
        <v>0</v>
      </c>
      <c r="E134" s="1" t="b">
        <v>0</v>
      </c>
      <c r="F134" s="2">
        <v>43946.8591782407</v>
      </c>
      <c r="G134" s="2"/>
      <c r="H134" s="2"/>
      <c r="I134" s="2"/>
      <c r="J134" s="2"/>
      <c r="K134" s="2"/>
      <c r="L134" s="2"/>
      <c r="M134" s="2"/>
      <c r="N134" s="2"/>
      <c r="O134" s="2"/>
      <c r="P134" s="1"/>
    </row>
    <row r="135" spans="1:16">
      <c r="A135" s="1">
        <v>78066011</v>
      </c>
      <c r="B135" s="1" t="s">
        <v>305</v>
      </c>
      <c r="C135" s="1">
        <v>158</v>
      </c>
      <c r="D135" s="1" t="b">
        <v>0</v>
      </c>
      <c r="E135" s="1" t="b">
        <v>0</v>
      </c>
      <c r="F135" s="2">
        <v>43918.9105439815</v>
      </c>
      <c r="G135" s="2"/>
      <c r="H135" s="2"/>
      <c r="I135" s="2"/>
      <c r="J135" s="2"/>
      <c r="K135" s="2"/>
      <c r="L135" s="2"/>
      <c r="M135" s="2"/>
      <c r="N135" s="2"/>
      <c r="O135" s="2"/>
      <c r="P135" s="1"/>
    </row>
    <row r="136" spans="1:16">
      <c r="A136" s="1">
        <v>78066011</v>
      </c>
      <c r="B136" s="1" t="s">
        <v>305</v>
      </c>
      <c r="C136" s="1">
        <v>171</v>
      </c>
      <c r="D136" s="1" t="b">
        <v>0</v>
      </c>
      <c r="E136" s="1" t="b">
        <v>0</v>
      </c>
      <c r="F136" s="2">
        <v>43953.9072916667</v>
      </c>
      <c r="G136" s="2"/>
      <c r="H136" s="2"/>
      <c r="I136" s="2"/>
      <c r="J136" s="2"/>
      <c r="K136" s="2"/>
      <c r="L136" s="2"/>
      <c r="M136" s="2"/>
      <c r="N136" s="2"/>
      <c r="O136" s="2"/>
      <c r="P136" s="1"/>
    </row>
    <row r="137" spans="1:16">
      <c r="A137" s="1">
        <v>78066014</v>
      </c>
      <c r="B137" s="1" t="s">
        <v>234</v>
      </c>
      <c r="C137" s="1">
        <v>152</v>
      </c>
      <c r="D137" s="1" t="b">
        <v>0</v>
      </c>
      <c r="E137" s="1" t="b">
        <v>0</v>
      </c>
      <c r="F137" s="2">
        <v>43904.6766666667</v>
      </c>
      <c r="G137" s="2"/>
      <c r="H137" s="2"/>
      <c r="I137" s="2"/>
      <c r="J137" s="2"/>
      <c r="K137" s="2"/>
      <c r="L137" s="2"/>
      <c r="M137" s="2"/>
      <c r="N137" s="2"/>
      <c r="O137" s="2"/>
      <c r="P137" s="1"/>
    </row>
    <row r="138" spans="1:16">
      <c r="A138" s="1"/>
      <c r="B138" s="1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"/>
    </row>
    <row r="139" spans="1:16">
      <c r="A139" s="1"/>
      <c r="B139" s="1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1"/>
    </row>
    <row r="140" spans="1:16">
      <c r="A140" s="1"/>
      <c r="B140" s="1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/>
    </row>
    <row r="141" spans="1:16">
      <c r="A141" s="1"/>
      <c r="B141" s="1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1"/>
    </row>
    <row r="142" spans="1:16">
      <c r="A142" s="1"/>
      <c r="B142" s="1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/>
    </row>
    <row r="143" spans="1:16">
      <c r="A143" s="1"/>
      <c r="B143" s="1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1"/>
    </row>
    <row r="144" spans="1:16">
      <c r="A144" s="1"/>
      <c r="B144" s="1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1"/>
    </row>
    <row r="145" spans="1:16">
      <c r="A145" s="1"/>
      <c r="B145" s="1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1"/>
    </row>
    <row r="146" spans="1:16">
      <c r="A146" s="1"/>
      <c r="B146" s="1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/>
    </row>
    <row r="147" spans="1:16">
      <c r="A147" s="1"/>
      <c r="B147" s="1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/>
    </row>
    <row r="148" spans="1:16">
      <c r="A148" s="1"/>
      <c r="B148" s="1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"/>
    </row>
    <row r="149" spans="1:16">
      <c r="A149" s="1"/>
      <c r="B149" s="1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/>
    </row>
    <row r="150" spans="1:16">
      <c r="A150" s="1"/>
      <c r="B150" s="1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1"/>
    </row>
    <row r="151" spans="1:16">
      <c r="A151" s="1"/>
      <c r="B151" s="1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/>
    </row>
    <row r="152" spans="1:16">
      <c r="A152" s="1"/>
      <c r="B152" s="1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/>
    </row>
    <row r="153" spans="1:16">
      <c r="A153" s="1"/>
      <c r="B153" s="1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1"/>
    </row>
    <row r="154" spans="1:16">
      <c r="A154" s="1"/>
      <c r="B154" s="1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/>
    </row>
    <row r="155" spans="1:16">
      <c r="A155" s="1"/>
      <c r="B155" s="1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1"/>
    </row>
    <row r="156" spans="1:16">
      <c r="A156" s="1"/>
      <c r="B156" s="1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/>
    </row>
    <row r="157" spans="1:16">
      <c r="A157" s="1"/>
      <c r="B157" s="1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1"/>
    </row>
    <row r="158" spans="1:16">
      <c r="A158" s="1"/>
      <c r="B158" s="1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/>
    </row>
    <row r="159" spans="1:16">
      <c r="A159" s="1"/>
      <c r="B159" s="1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1"/>
    </row>
    <row r="160" spans="1:16">
      <c r="A160" s="1"/>
      <c r="B160" s="1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/>
    </row>
    <row r="161" spans="1:16">
      <c r="A161" s="1"/>
      <c r="B161" s="1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1"/>
    </row>
    <row r="162" spans="1:16">
      <c r="A162" s="1"/>
      <c r="B162" s="1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1"/>
    </row>
    <row r="163" spans="1:16">
      <c r="A163" s="1"/>
      <c r="B163" s="1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/>
    </row>
    <row r="164" spans="1:16">
      <c r="A164" s="1"/>
      <c r="B164" s="1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1"/>
    </row>
    <row r="165" spans="1:16">
      <c r="A165" s="1"/>
      <c r="B165" s="1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/>
    </row>
    <row r="166" spans="1:16">
      <c r="A166" s="1"/>
      <c r="B166" s="1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/>
    </row>
    <row r="167" spans="1:16">
      <c r="A167" s="1"/>
      <c r="B167" s="1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/>
    </row>
    <row r="168" spans="1:16">
      <c r="A168" s="1"/>
      <c r="B168" s="1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/>
    </row>
    <row r="169" spans="1:16">
      <c r="A169" s="1"/>
      <c r="B169" s="1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/>
    </row>
    <row r="170" spans="1:16">
      <c r="A170" s="1"/>
      <c r="B170" s="1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1"/>
    </row>
    <row r="171" spans="1:16">
      <c r="A171" s="1"/>
      <c r="B171" s="1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1"/>
    </row>
    <row r="172" spans="1:16">
      <c r="A172" s="1"/>
      <c r="B172" s="1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/>
    </row>
    <row r="173" spans="1:16">
      <c r="A173" s="1"/>
      <c r="B173" s="1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1"/>
    </row>
    <row r="174" spans="1:16">
      <c r="A174" s="1"/>
      <c r="B174" s="1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1"/>
    </row>
    <row r="175" spans="1:16">
      <c r="A175" s="1"/>
      <c r="B175" s="1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1"/>
    </row>
    <row r="176" spans="1:16">
      <c r="A176" s="1"/>
      <c r="B176" s="1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1"/>
    </row>
    <row r="177" spans="1:16">
      <c r="A177" s="1"/>
      <c r="B177" s="1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/>
    </row>
    <row r="178" spans="1:16">
      <c r="A178" s="1"/>
      <c r="B178" s="1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/>
    </row>
    <row r="179" spans="1:16">
      <c r="A179" s="1"/>
      <c r="B179" s="1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/>
    </row>
    <row r="180" spans="1:16">
      <c r="A180" s="1"/>
      <c r="B180" s="1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1"/>
    </row>
    <row r="181" spans="1:16">
      <c r="A181" s="1"/>
      <c r="B181" s="1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1"/>
    </row>
    <row r="182" spans="1:16">
      <c r="A182" s="1"/>
      <c r="B182" s="1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1"/>
    </row>
    <row r="183" spans="1:16">
      <c r="A183" s="1"/>
      <c r="B183" s="1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1"/>
    </row>
    <row r="184" spans="1:16">
      <c r="A184" s="1"/>
      <c r="B184" s="1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/>
    </row>
    <row r="185" spans="1:16">
      <c r="A185" s="1"/>
      <c r="B185" s="1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1"/>
    </row>
    <row r="186" spans="1:16">
      <c r="A186" s="1"/>
      <c r="B186" s="1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/>
    </row>
    <row r="187" spans="1:16">
      <c r="A187" s="1"/>
      <c r="B187" s="1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1"/>
    </row>
    <row r="188" spans="1:16">
      <c r="A188" s="1"/>
      <c r="B188" s="1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1"/>
    </row>
    <row r="189" spans="1:16">
      <c r="A189" s="1"/>
      <c r="B189" s="1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1"/>
    </row>
    <row r="190" spans="1:16">
      <c r="A190" s="1"/>
      <c r="B190" s="1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1"/>
    </row>
    <row r="191" spans="1:16">
      <c r="A191" s="1"/>
      <c r="B191" s="1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1"/>
    </row>
    <row r="192" spans="1:16">
      <c r="A192" s="1"/>
      <c r="B192" s="1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1"/>
    </row>
    <row r="193" spans="1:16">
      <c r="A193" s="1"/>
      <c r="B193" s="1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1"/>
    </row>
    <row r="194" spans="1:16">
      <c r="A194" s="1"/>
      <c r="B194" s="1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/>
    </row>
    <row r="195" spans="1:16">
      <c r="A195" s="1"/>
      <c r="B195" s="1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/>
    </row>
    <row r="196" spans="1:16">
      <c r="A196" s="1"/>
      <c r="B196" s="1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1"/>
    </row>
    <row r="197" spans="1:16">
      <c r="A197" s="1"/>
      <c r="B197" s="1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/>
    </row>
    <row r="198" spans="1:16">
      <c r="A198" s="1"/>
      <c r="B198" s="1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1"/>
    </row>
    <row r="199" spans="1:16">
      <c r="A199" s="1"/>
      <c r="B199" s="1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/>
    </row>
    <row r="200" spans="1:16">
      <c r="A200" s="1"/>
      <c r="B200" s="1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/>
    </row>
    <row r="201" spans="1:16">
      <c r="A201" s="1"/>
      <c r="B201" s="1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/>
    </row>
    <row r="202" spans="1:16">
      <c r="A202" s="1"/>
      <c r="B202" s="1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1"/>
    </row>
    <row r="203" spans="1:16">
      <c r="A203" s="1"/>
      <c r="B203" s="1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1"/>
    </row>
    <row r="204" spans="1:16">
      <c r="A204" s="1"/>
      <c r="B204" s="1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1"/>
    </row>
    <row r="205" spans="1:16">
      <c r="A205" s="1"/>
      <c r="B205" s="1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1"/>
    </row>
    <row r="206" spans="1:16">
      <c r="A206" s="1"/>
      <c r="B206" s="1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1"/>
    </row>
    <row r="207" spans="1:16">
      <c r="A207" s="1"/>
      <c r="B207" s="1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1"/>
    </row>
    <row r="208" spans="1:16">
      <c r="A208" s="1"/>
      <c r="B208" s="1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1"/>
    </row>
    <row r="209" spans="1:16">
      <c r="A209" s="1"/>
      <c r="B209" s="1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1"/>
    </row>
    <row r="210" spans="1:16">
      <c r="A210" s="1"/>
      <c r="B210" s="1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1"/>
    </row>
    <row r="211" spans="1:16">
      <c r="A211" s="1"/>
      <c r="B211" s="1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1"/>
    </row>
    <row r="212" spans="1:16">
      <c r="A212" s="1"/>
      <c r="B212" s="1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1"/>
    </row>
    <row r="213" spans="1:16">
      <c r="A213" s="1"/>
      <c r="B213" s="1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1"/>
    </row>
    <row r="214" spans="1:16">
      <c r="A214" s="1"/>
      <c r="B214" s="1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1"/>
    </row>
    <row r="215" spans="1:16">
      <c r="A215" s="1"/>
      <c r="B215" s="1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1"/>
    </row>
    <row r="216" spans="1:16">
      <c r="A216" s="1"/>
      <c r="B216" s="1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1"/>
    </row>
    <row r="217" spans="1:16">
      <c r="A217" s="1"/>
      <c r="B217" s="1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1"/>
    </row>
    <row r="218" spans="1:16">
      <c r="A218" s="1"/>
      <c r="B218" s="1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1"/>
    </row>
    <row r="219" spans="1:16">
      <c r="A219" s="1"/>
      <c r="B219" s="1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1"/>
    </row>
    <row r="220" spans="1:16">
      <c r="A220" s="1"/>
      <c r="B220" s="1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1"/>
    </row>
    <row r="221" spans="1:16">
      <c r="A221" s="1"/>
      <c r="B221" s="1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1"/>
    </row>
    <row r="222" spans="1:16">
      <c r="A222" s="1"/>
      <c r="B222" s="1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1"/>
    </row>
    <row r="223" spans="1:16">
      <c r="A223" s="1"/>
      <c r="B223" s="1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1"/>
    </row>
    <row r="224" spans="1:16">
      <c r="A224" s="1"/>
      <c r="B224" s="1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1"/>
    </row>
    <row r="225" spans="1:16">
      <c r="A225" s="1"/>
      <c r="B225" s="1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1"/>
    </row>
    <row r="226" spans="1:16">
      <c r="A226" s="1"/>
      <c r="B226" s="1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1"/>
    </row>
    <row r="227" spans="1:16">
      <c r="A227" s="1"/>
      <c r="B227" s="1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1"/>
    </row>
    <row r="228" spans="1:16">
      <c r="A228" s="1"/>
      <c r="B228" s="1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1"/>
    </row>
    <row r="229" spans="1:16">
      <c r="A229" s="1"/>
      <c r="B229" s="1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1"/>
    </row>
    <row r="230" spans="1:16">
      <c r="A230" s="1"/>
      <c r="B230" s="1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1"/>
    </row>
    <row r="231" spans="1:16">
      <c r="A231" s="1"/>
      <c r="B231" s="1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1"/>
    </row>
    <row r="232" spans="1:16">
      <c r="A232" s="1"/>
      <c r="B232" s="1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1"/>
    </row>
    <row r="233" spans="1:16">
      <c r="A233" s="1"/>
      <c r="B233" s="1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1"/>
    </row>
    <row r="234" spans="1:16">
      <c r="A234" s="1"/>
      <c r="B234" s="1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1"/>
    </row>
    <row r="235" spans="1:16">
      <c r="A235" s="1"/>
      <c r="B235" s="1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1"/>
    </row>
    <row r="236" spans="1:16">
      <c r="A236" s="1"/>
      <c r="B236" s="1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1"/>
    </row>
    <row r="237" spans="1:16">
      <c r="A237" s="1"/>
      <c r="B237" s="1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1"/>
    </row>
    <row r="238" spans="1:16">
      <c r="A238" s="1"/>
      <c r="B238" s="1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1"/>
    </row>
    <row r="239" spans="1:16">
      <c r="A239" s="1"/>
      <c r="B239" s="1"/>
      <c r="C239" s="1"/>
      <c r="D239" s="2"/>
      <c r="E239" s="2"/>
      <c r="F239" s="1"/>
      <c r="G239" s="2"/>
      <c r="H239" s="2"/>
      <c r="I239" s="2"/>
      <c r="J239" s="2"/>
      <c r="K239" s="2"/>
      <c r="L239" s="2"/>
      <c r="M239" s="2"/>
      <c r="N239" s="2"/>
      <c r="O239" s="2"/>
      <c r="P239" s="1"/>
    </row>
    <row r="240" spans="1:16">
      <c r="A240" s="1"/>
      <c r="B240" s="1"/>
      <c r="C240" s="1"/>
      <c r="D240" s="2"/>
      <c r="E240" s="2"/>
      <c r="F240" s="2"/>
      <c r="G240" s="2"/>
      <c r="H240" s="1"/>
      <c r="I240" s="2"/>
      <c r="J240" s="2"/>
      <c r="K240" s="2"/>
      <c r="L240" s="2"/>
      <c r="M240" s="2"/>
      <c r="N240" s="2"/>
      <c r="O240" s="2"/>
      <c r="P240" s="1"/>
    </row>
    <row r="241" spans="1:16">
      <c r="A241" s="1"/>
      <c r="B241" s="1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1"/>
      <c r="P241" s="1"/>
    </row>
    <row r="242" spans="1:16">
      <c r="A242" s="1"/>
      <c r="B242" s="1"/>
      <c r="C242" s="1"/>
      <c r="D242" s="2"/>
      <c r="E242" s="2"/>
      <c r="F242" s="1"/>
      <c r="G242" s="2"/>
      <c r="H242" s="2"/>
      <c r="I242" s="2"/>
      <c r="J242" s="2"/>
      <c r="K242" s="2"/>
      <c r="L242" s="2"/>
      <c r="M242" s="2"/>
      <c r="N242" s="2"/>
      <c r="O242" s="2"/>
      <c r="P242" s="1"/>
    </row>
    <row r="243" spans="1:16">
      <c r="A243" s="1"/>
      <c r="B243" s="1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1"/>
      <c r="N243" s="2"/>
      <c r="O243" s="2"/>
      <c r="P243" s="1"/>
    </row>
    <row r="244" spans="1:16">
      <c r="A244" s="1"/>
      <c r="B244" s="1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1"/>
      <c r="O244" s="2"/>
      <c r="P244" s="1"/>
    </row>
    <row r="245" spans="1:16">
      <c r="A245" s="1"/>
      <c r="B245" s="1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1"/>
      <c r="O245" s="2"/>
      <c r="P245" s="1"/>
    </row>
    <row r="246" spans="1:16">
      <c r="A246" s="1"/>
      <c r="B246" s="1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1"/>
      <c r="N246" s="2"/>
      <c r="O246" s="2"/>
      <c r="P246" s="1"/>
    </row>
    <row r="247" spans="1:16">
      <c r="A247" s="1"/>
      <c r="B247" s="1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1"/>
      <c r="P247" s="1"/>
    </row>
    <row r="248" spans="1:16">
      <c r="A248" s="1"/>
      <c r="B248" s="1"/>
      <c r="C248" s="1"/>
      <c r="D248" s="2"/>
      <c r="E248" s="2"/>
      <c r="F248" s="1"/>
      <c r="G248" s="2"/>
      <c r="H248" s="2"/>
      <c r="I248" s="2"/>
      <c r="J248" s="2"/>
      <c r="K248" s="2"/>
      <c r="L248" s="2"/>
      <c r="M248" s="2"/>
      <c r="N248" s="2"/>
      <c r="O248" s="2"/>
      <c r="P248" s="1"/>
    </row>
    <row r="249" spans="1:16">
      <c r="A249" s="1"/>
      <c r="B249" s="1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1"/>
      <c r="N249" s="2"/>
      <c r="O249" s="2"/>
      <c r="P249" s="1"/>
    </row>
    <row r="250" spans="1:16">
      <c r="A250" s="1"/>
      <c r="B250" s="1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1"/>
      <c r="N250" s="2"/>
      <c r="O250" s="2"/>
      <c r="P250" s="1"/>
    </row>
    <row r="251" spans="1:16">
      <c r="A251" s="1"/>
      <c r="B251" s="1"/>
      <c r="C251" s="1"/>
      <c r="D251" s="2"/>
      <c r="E251" s="2"/>
      <c r="F251" s="2"/>
      <c r="G251" s="2"/>
      <c r="H251" s="2"/>
      <c r="I251" s="1"/>
      <c r="J251" s="2"/>
      <c r="K251" s="2"/>
      <c r="L251" s="2"/>
      <c r="M251" s="2"/>
      <c r="N251" s="2"/>
      <c r="O251" s="2"/>
      <c r="P251" s="1"/>
    </row>
    <row r="252" spans="1:16">
      <c r="A252" s="1"/>
      <c r="B252" s="1"/>
      <c r="C252" s="1"/>
      <c r="D252" s="2"/>
      <c r="E252" s="2"/>
      <c r="F252" s="1"/>
      <c r="G252" s="2"/>
      <c r="H252" s="2"/>
      <c r="I252" s="2"/>
      <c r="J252" s="2"/>
      <c r="K252" s="2"/>
      <c r="L252" s="2"/>
      <c r="M252" s="2"/>
      <c r="N252" s="2"/>
      <c r="O252" s="2"/>
      <c r="P252" s="1"/>
    </row>
    <row r="253" spans="1:16">
      <c r="A253" s="1"/>
      <c r="B253" s="1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1"/>
      <c r="O253" s="2"/>
      <c r="P253" s="1"/>
    </row>
    <row r="254" spans="1:16">
      <c r="A254" s="1"/>
      <c r="B254" s="1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1"/>
      <c r="N254" s="2"/>
      <c r="O254" s="2"/>
      <c r="P254" s="1"/>
    </row>
    <row r="255" spans="1:16">
      <c r="A255" s="1"/>
      <c r="B255" s="1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1"/>
      <c r="P255" s="1"/>
    </row>
    <row r="256" spans="1:16">
      <c r="A256" s="1"/>
      <c r="B256" s="1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1"/>
      <c r="O256" s="1"/>
      <c r="P256" s="1"/>
    </row>
    <row r="257" spans="1:16">
      <c r="A257" s="1"/>
      <c r="B257" s="1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1"/>
      <c r="O257" s="1"/>
      <c r="P257" s="1"/>
    </row>
    <row r="258" spans="1:16">
      <c r="A258" s="1"/>
      <c r="B258" s="1"/>
      <c r="C258" s="1"/>
      <c r="D258" s="2"/>
      <c r="E258" s="1"/>
      <c r="F258" s="1"/>
      <c r="G258" s="2"/>
      <c r="H258" s="2"/>
      <c r="I258" s="2"/>
      <c r="J258" s="2"/>
      <c r="K258" s="2"/>
      <c r="L258" s="2"/>
      <c r="M258" s="2"/>
      <c r="N258" s="2"/>
      <c r="O258" s="2"/>
      <c r="P258" s="1"/>
    </row>
    <row r="259" spans="1:16">
      <c r="A259" s="1"/>
      <c r="B259" s="1"/>
      <c r="C259" s="1"/>
      <c r="D259" s="2"/>
      <c r="E259" s="2"/>
      <c r="F259" s="2"/>
      <c r="G259" s="2"/>
      <c r="H259" s="2"/>
      <c r="I259" s="2"/>
      <c r="J259" s="2"/>
      <c r="K259" s="2"/>
      <c r="L259" s="1"/>
      <c r="M259" s="2"/>
      <c r="N259" s="2"/>
      <c r="O259" s="1"/>
      <c r="P259" s="1"/>
    </row>
    <row r="260" spans="1:16">
      <c r="A260" s="1"/>
      <c r="B260" s="1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1"/>
      <c r="O260" s="1"/>
      <c r="P260" s="1"/>
    </row>
    <row r="261" spans="1:16">
      <c r="A261" s="1"/>
      <c r="B261" s="1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1"/>
      <c r="O261" s="1"/>
      <c r="P261" s="1"/>
    </row>
    <row r="262" spans="1:16">
      <c r="A262" s="1"/>
      <c r="B262" s="1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1"/>
      <c r="O262" s="1"/>
      <c r="P262" s="1"/>
    </row>
    <row r="263" spans="1:16">
      <c r="A263" s="1"/>
      <c r="B263" s="1"/>
      <c r="C263" s="1"/>
      <c r="D263" s="2"/>
      <c r="E263" s="2"/>
      <c r="F263" s="1"/>
      <c r="G263" s="2"/>
      <c r="H263" s="2"/>
      <c r="I263" s="2"/>
      <c r="J263" s="2"/>
      <c r="K263" s="2"/>
      <c r="L263" s="2"/>
      <c r="M263" s="1"/>
      <c r="N263" s="2"/>
      <c r="O263" s="2"/>
      <c r="P263" s="1"/>
    </row>
    <row r="264" spans="1:16">
      <c r="A264" s="1"/>
      <c r="B264" s="1"/>
      <c r="C264" s="1"/>
      <c r="D264" s="2"/>
      <c r="E264" s="2"/>
      <c r="F264" s="2"/>
      <c r="G264" s="2"/>
      <c r="H264" s="2"/>
      <c r="I264" s="2"/>
      <c r="J264" s="1"/>
      <c r="K264" s="1"/>
      <c r="L264" s="1"/>
      <c r="M264" s="2"/>
      <c r="N264" s="2"/>
      <c r="O264" s="2"/>
      <c r="P264" s="1"/>
    </row>
    <row r="265" spans="1:16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2"/>
      <c r="L265" s="2"/>
      <c r="M265" s="1"/>
      <c r="N265" s="1"/>
      <c r="O265" s="2"/>
      <c r="P265" s="1"/>
    </row>
    <row r="266" spans="1:16">
      <c r="A266" s="1"/>
      <c r="B266" s="1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1"/>
      <c r="N266" s="1"/>
      <c r="O266" s="1"/>
      <c r="P266" s="1"/>
    </row>
    <row r="267" spans="1:16">
      <c r="A267" s="1"/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1"/>
      <c r="N267" s="1"/>
      <c r="O267" s="1"/>
      <c r="P267" s="1"/>
    </row>
    <row r="268" spans="1:16">
      <c r="A268" s="1"/>
      <c r="B268" s="1"/>
      <c r="C268" s="1"/>
      <c r="D268" s="2"/>
      <c r="E268" s="2"/>
      <c r="F268" s="2"/>
      <c r="G268" s="2"/>
      <c r="H268" s="2"/>
      <c r="I268" s="1"/>
      <c r="J268" s="1"/>
      <c r="K268" s="2"/>
      <c r="L268" s="2"/>
      <c r="M268" s="2"/>
      <c r="N268" s="1"/>
      <c r="O268" s="1"/>
      <c r="P268" s="1"/>
    </row>
    <row r="269" spans="1:16">
      <c r="A269" s="1"/>
      <c r="B269" s="1"/>
      <c r="C269" s="1"/>
      <c r="D269" s="2"/>
      <c r="E269" s="1"/>
      <c r="F269" s="1"/>
      <c r="G269" s="2"/>
      <c r="H269" s="2"/>
      <c r="I269" s="2"/>
      <c r="J269" s="2"/>
      <c r="K269" s="2"/>
      <c r="L269" s="2"/>
      <c r="M269" s="2"/>
      <c r="N269" s="1"/>
      <c r="O269" s="1"/>
      <c r="P269" s="1"/>
    </row>
    <row r="270" spans="1:16">
      <c r="A270" s="1"/>
      <c r="B270" s="1"/>
      <c r="C270" s="1"/>
      <c r="D270" s="2"/>
      <c r="E270" s="2"/>
      <c r="F270" s="1"/>
      <c r="G270" s="2"/>
      <c r="H270" s="2"/>
      <c r="I270" s="1"/>
      <c r="J270" s="2"/>
      <c r="K270" s="2"/>
      <c r="L270" s="2"/>
      <c r="M270" s="1"/>
      <c r="N270" s="1"/>
      <c r="O270" s="2"/>
      <c r="P270" s="1"/>
    </row>
    <row r="271" spans="1:16">
      <c r="A271" s="1"/>
      <c r="B271" s="1"/>
      <c r="C271" s="1"/>
      <c r="D271" s="2"/>
      <c r="E271" s="2"/>
      <c r="F271" s="2"/>
      <c r="G271" s="2"/>
      <c r="H271" s="1"/>
      <c r="I271" s="1"/>
      <c r="J271" s="2"/>
      <c r="K271" s="2"/>
      <c r="L271" s="2"/>
      <c r="M271" s="2"/>
      <c r="N271" s="1"/>
      <c r="O271" s="1"/>
      <c r="P271" s="1"/>
    </row>
    <row r="272" spans="1:16">
      <c r="A272" s="1"/>
      <c r="B272" s="1"/>
      <c r="C272" s="1"/>
      <c r="D272" s="2"/>
      <c r="E272" s="1"/>
      <c r="F272" s="1"/>
      <c r="G272" s="2"/>
      <c r="H272" s="2"/>
      <c r="I272" s="2"/>
      <c r="J272" s="2"/>
      <c r="K272" s="2"/>
      <c r="L272" s="2"/>
      <c r="M272" s="1"/>
      <c r="N272" s="1"/>
      <c r="O272" s="1"/>
      <c r="P272" s="1"/>
    </row>
    <row r="273" spans="1:16">
      <c r="A273" s="1"/>
      <c r="B273" s="1"/>
      <c r="C273" s="1"/>
      <c r="D273" s="2"/>
      <c r="E273" s="2"/>
      <c r="F273" s="1"/>
      <c r="G273" s="2"/>
      <c r="H273" s="1"/>
      <c r="I273" s="2"/>
      <c r="J273" s="2"/>
      <c r="K273" s="2"/>
      <c r="L273" s="2"/>
      <c r="M273" s="1"/>
      <c r="N273" s="1"/>
      <c r="O273" s="1"/>
      <c r="P273" s="1"/>
    </row>
    <row r="274" spans="1:16">
      <c r="A274" s="1"/>
      <c r="B274" s="1"/>
      <c r="C274" s="1"/>
      <c r="D274" s="2"/>
      <c r="E274" s="2"/>
      <c r="F274" s="1"/>
      <c r="G274" s="2"/>
      <c r="H274" s="1"/>
      <c r="I274" s="1"/>
      <c r="J274" s="2"/>
      <c r="K274" s="2"/>
      <c r="L274" s="2"/>
      <c r="M274" s="2"/>
      <c r="N274" s="1"/>
      <c r="O274" s="1"/>
      <c r="P274" s="1"/>
    </row>
    <row r="275" spans="1:16">
      <c r="A275" s="1"/>
      <c r="B275" s="1"/>
      <c r="C275" s="1"/>
      <c r="D275" s="1"/>
      <c r="E275" s="2"/>
      <c r="F275" s="1"/>
      <c r="G275" s="2"/>
      <c r="H275" s="2"/>
      <c r="I275" s="2"/>
      <c r="J275" s="2"/>
      <c r="K275" s="2"/>
      <c r="L275" s="2"/>
      <c r="M275" s="1"/>
      <c r="N275" s="1"/>
      <c r="O275" s="1"/>
      <c r="P275" s="1"/>
    </row>
    <row r="276" spans="1:16">
      <c r="A276" s="1"/>
      <c r="B276" s="1"/>
      <c r="C276" s="1"/>
      <c r="D276" s="1"/>
      <c r="E276" s="2"/>
      <c r="F276" s="1"/>
      <c r="G276" s="1"/>
      <c r="H276" s="1"/>
      <c r="I276" s="2"/>
      <c r="J276" s="2"/>
      <c r="K276" s="2"/>
      <c r="L276" s="2"/>
      <c r="M276" s="2"/>
      <c r="N276" s="2"/>
      <c r="O276" s="1"/>
      <c r="P276" s="1"/>
    </row>
    <row r="277" spans="1:16">
      <c r="A277" s="1"/>
      <c r="B277" s="1"/>
      <c r="C277" s="1"/>
      <c r="D277" s="2"/>
      <c r="E277" s="2"/>
      <c r="F277" s="2"/>
      <c r="G277" s="1"/>
      <c r="H277" s="2"/>
      <c r="I277" s="2"/>
      <c r="J277" s="2"/>
      <c r="K277" s="2"/>
      <c r="L277" s="1"/>
      <c r="M277" s="1"/>
      <c r="N277" s="1"/>
      <c r="O277" s="1"/>
      <c r="P277" s="1"/>
    </row>
    <row r="278" spans="1:16">
      <c r="A278" s="1"/>
      <c r="B278" s="1"/>
      <c r="C278" s="1"/>
      <c r="D278" s="2"/>
      <c r="E278" s="2"/>
      <c r="F278" s="1"/>
      <c r="G278" s="1"/>
      <c r="H278" s="2"/>
      <c r="I278" s="1"/>
      <c r="J278" s="2"/>
      <c r="K278" s="2"/>
      <c r="L278" s="2"/>
      <c r="M278" s="1"/>
      <c r="N278" s="1"/>
      <c r="O278" s="1"/>
      <c r="P278" s="1"/>
    </row>
    <row r="279" spans="1:16">
      <c r="A279" s="1"/>
      <c r="B279" s="1"/>
      <c r="C279" s="1"/>
      <c r="D279" s="2"/>
      <c r="E279" s="1"/>
      <c r="F279" s="1"/>
      <c r="G279" s="2"/>
      <c r="H279" s="2"/>
      <c r="I279" s="2"/>
      <c r="J279" s="2"/>
      <c r="K279" s="2"/>
      <c r="L279" s="1"/>
      <c r="M279" s="1"/>
      <c r="N279" s="1"/>
      <c r="O279" s="1"/>
      <c r="P279" s="1"/>
    </row>
    <row r="280" spans="1:16">
      <c r="A280" s="1"/>
      <c r="B280" s="1"/>
      <c r="C280" s="1"/>
      <c r="D280" s="2"/>
      <c r="E280" s="2"/>
      <c r="F280" s="2"/>
      <c r="G280" s="2"/>
      <c r="H280" s="2"/>
      <c r="I280" s="1"/>
      <c r="J280" s="2"/>
      <c r="K280" s="1"/>
      <c r="L280" s="1"/>
      <c r="M280" s="1"/>
      <c r="N280" s="1"/>
      <c r="O280" s="1"/>
      <c r="P280" s="1"/>
    </row>
    <row r="281" spans="1:16">
      <c r="A281" s="1"/>
      <c r="B281" s="1"/>
      <c r="C281" s="1"/>
      <c r="D281" s="2"/>
      <c r="E281" s="1"/>
      <c r="F281" s="1"/>
      <c r="G281" s="2"/>
      <c r="H281" s="2"/>
      <c r="I281" s="1"/>
      <c r="J281" s="2"/>
      <c r="K281" s="2"/>
      <c r="L281" s="2"/>
      <c r="M281" s="1"/>
      <c r="N281" s="1"/>
      <c r="O281" s="1"/>
      <c r="P281" s="1"/>
    </row>
    <row r="282" spans="1:16">
      <c r="A282" s="1"/>
      <c r="B282" s="1"/>
      <c r="C282" s="1"/>
      <c r="D282" s="2"/>
      <c r="E282" s="2"/>
      <c r="F282" s="2"/>
      <c r="G282" s="1"/>
      <c r="H282" s="1"/>
      <c r="I282" s="1"/>
      <c r="J282" s="2"/>
      <c r="K282" s="2"/>
      <c r="L282" s="1"/>
      <c r="M282" s="1"/>
      <c r="N282" s="1"/>
      <c r="O282" s="1"/>
      <c r="P282" s="1"/>
    </row>
    <row r="283" spans="1:16">
      <c r="A283" s="1"/>
      <c r="B283" s="1"/>
      <c r="C283" s="1"/>
      <c r="D283" s="2"/>
      <c r="E283" s="1"/>
      <c r="F283" s="1"/>
      <c r="G283" s="2"/>
      <c r="H283" s="1"/>
      <c r="I283" s="1"/>
      <c r="J283" s="2"/>
      <c r="K283" s="2"/>
      <c r="L283" s="2"/>
      <c r="M283" s="1"/>
      <c r="N283" s="1"/>
      <c r="O283" s="1"/>
      <c r="P283" s="1"/>
    </row>
    <row r="284" spans="1:16">
      <c r="A284" s="1"/>
      <c r="B284" s="1"/>
      <c r="C284" s="1"/>
      <c r="D284" s="2"/>
      <c r="E284" s="2"/>
      <c r="F284" s="2"/>
      <c r="G284" s="1"/>
      <c r="H284" s="1"/>
      <c r="I284" s="1"/>
      <c r="J284" s="2"/>
      <c r="K284" s="1"/>
      <c r="L284" s="1"/>
      <c r="M284" s="1"/>
      <c r="N284" s="1"/>
      <c r="O284" s="1"/>
      <c r="P284" s="1"/>
    </row>
    <row r="285" spans="1:16">
      <c r="A285" s="1"/>
      <c r="B285" s="1"/>
      <c r="C285" s="1"/>
      <c r="D285" s="2"/>
      <c r="E285" s="2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</row>
    <row r="286" spans="1:16">
      <c r="A286" s="1"/>
      <c r="B286" s="1"/>
      <c r="C286" s="1"/>
      <c r="D286" s="2"/>
      <c r="E286" s="2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</row>
    <row r="287" spans="1:16">
      <c r="A287" s="1"/>
      <c r="B287" s="1"/>
      <c r="C287" s="1"/>
      <c r="D287" s="2"/>
      <c r="E287" s="2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>
      <c r="A288" s="1"/>
      <c r="B288" s="1"/>
      <c r="C288" s="1"/>
      <c r="D288" s="2"/>
      <c r="E288" s="1"/>
      <c r="F288" s="1"/>
      <c r="G288" s="1"/>
      <c r="H288" s="1"/>
      <c r="I288" s="1"/>
      <c r="J288" s="2"/>
      <c r="K288" s="2"/>
      <c r="L288" s="1"/>
      <c r="M288" s="1"/>
      <c r="N288" s="1"/>
      <c r="O288" s="1"/>
      <c r="P288" s="1"/>
    </row>
    <row r="289" spans="1:16">
      <c r="A289" s="1"/>
      <c r="B289" s="1"/>
      <c r="C289" s="1"/>
      <c r="D289" s="2"/>
      <c r="E289" s="2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>
      <c r="A290" s="1"/>
      <c r="B290" s="1"/>
      <c r="C290" s="1"/>
      <c r="D290" s="1"/>
      <c r="E290" s="1"/>
      <c r="F290" s="1"/>
      <c r="G290" s="2"/>
      <c r="H290" s="1"/>
      <c r="I290" s="1"/>
      <c r="J290" s="1"/>
      <c r="K290" s="2"/>
      <c r="L290" s="1"/>
      <c r="M290" s="1"/>
      <c r="N290" s="1"/>
      <c r="O290" s="1"/>
      <c r="P290" s="1"/>
    </row>
    <row r="291" spans="1:16">
      <c r="A291" s="1"/>
      <c r="B291" s="1"/>
      <c r="C291" s="1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>
      <c r="A292" s="1"/>
      <c r="B292" s="1"/>
      <c r="C292" s="1"/>
      <c r="D292" s="2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>
      <c r="A293" s="1"/>
      <c r="B293" s="1"/>
      <c r="C293" s="1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0"/>
  <sheetViews>
    <sheetView topLeftCell="A28" workbookViewId="0">
      <selection activeCell="K290" sqref="K290"/>
    </sheetView>
  </sheetViews>
  <sheetFormatPr defaultColWidth="9.14074074074074" defaultRowHeight="17.25"/>
  <sheetData>
    <row r="1" spans="1:17">
      <c r="A1" s="1" t="s">
        <v>0</v>
      </c>
      <c r="B1" s="1" t="s">
        <v>1</v>
      </c>
      <c r="C1" s="1" t="s">
        <v>2</v>
      </c>
      <c r="D1" s="1">
        <v>149</v>
      </c>
      <c r="E1" s="1">
        <v>151</v>
      </c>
      <c r="F1" s="1">
        <v>152</v>
      </c>
      <c r="G1" s="1">
        <v>158</v>
      </c>
      <c r="H1" s="1">
        <v>162</v>
      </c>
      <c r="I1" s="1">
        <v>164</v>
      </c>
      <c r="J1" s="1">
        <v>170</v>
      </c>
      <c r="K1" s="1">
        <v>171</v>
      </c>
      <c r="L1" s="1">
        <v>172</v>
      </c>
      <c r="M1" s="1">
        <v>178</v>
      </c>
      <c r="N1" s="1">
        <v>179</v>
      </c>
      <c r="O1" s="1">
        <v>180</v>
      </c>
      <c r="P1" s="1" t="s">
        <v>476</v>
      </c>
      <c r="Q1" t="s">
        <v>477</v>
      </c>
    </row>
    <row r="2" spans="1:17">
      <c r="A2" s="1">
        <v>18373197</v>
      </c>
      <c r="B2" s="1" t="s">
        <v>103</v>
      </c>
      <c r="C2" s="1" t="s">
        <v>400</v>
      </c>
      <c r="D2" s="2">
        <v>43888.5120138889</v>
      </c>
      <c r="E2" s="2">
        <v>43896.0090509259</v>
      </c>
      <c r="F2" s="2">
        <v>43902.8092939815</v>
      </c>
      <c r="G2" s="2">
        <v>43918.0018287037</v>
      </c>
      <c r="H2" s="2">
        <v>43923.5038078704</v>
      </c>
      <c r="I2" s="2">
        <v>43930.6905555556</v>
      </c>
      <c r="J2" s="2">
        <v>43945.3919212963</v>
      </c>
      <c r="K2" s="2">
        <v>43951.9805208333</v>
      </c>
      <c r="L2" s="2">
        <v>43965.9622106481</v>
      </c>
      <c r="M2" s="2">
        <v>43980.8653240741</v>
      </c>
      <c r="N2" s="2">
        <v>43989.5620138889</v>
      </c>
      <c r="O2" s="2">
        <v>43993.8989814815</v>
      </c>
      <c r="P2" s="1">
        <v>0</v>
      </c>
      <c r="Q2">
        <v>0</v>
      </c>
    </row>
    <row r="3" spans="1:17">
      <c r="A3" s="1">
        <v>18373233</v>
      </c>
      <c r="B3" s="1" t="s">
        <v>75</v>
      </c>
      <c r="C3" s="1" t="s">
        <v>398</v>
      </c>
      <c r="D3" s="2">
        <v>43888.8386689815</v>
      </c>
      <c r="E3" s="2">
        <v>43896.7461111111</v>
      </c>
      <c r="F3" s="2">
        <v>43903.3903819444</v>
      </c>
      <c r="G3" s="2">
        <v>43916.6857407407</v>
      </c>
      <c r="H3" s="2">
        <v>43923.6635185185</v>
      </c>
      <c r="I3" s="2">
        <v>43931.5302430556</v>
      </c>
      <c r="J3" s="2">
        <v>43945.3897453704</v>
      </c>
      <c r="K3" s="2">
        <v>43951.9782986111</v>
      </c>
      <c r="L3" s="2">
        <v>43966.6489351852</v>
      </c>
      <c r="M3" s="2">
        <v>43979.5094907407</v>
      </c>
      <c r="N3" s="2">
        <v>43987.7553587963</v>
      </c>
      <c r="O3" s="2">
        <v>43993.8248842593</v>
      </c>
      <c r="P3" s="1">
        <v>0</v>
      </c>
      <c r="Q3">
        <v>0</v>
      </c>
    </row>
    <row r="4" spans="1:17">
      <c r="A4" s="1">
        <v>18373235</v>
      </c>
      <c r="B4" s="1" t="s">
        <v>73</v>
      </c>
      <c r="C4" s="1" t="s">
        <v>392</v>
      </c>
      <c r="D4" s="2">
        <v>43888.5256018518</v>
      </c>
      <c r="E4" s="2">
        <v>43895.7432523148</v>
      </c>
      <c r="F4" s="2">
        <v>43902.8577430556</v>
      </c>
      <c r="G4" s="2">
        <v>43916.5073842593</v>
      </c>
      <c r="H4" s="2">
        <v>43923.5181944444</v>
      </c>
      <c r="I4" s="2">
        <v>43930.5488773148</v>
      </c>
      <c r="J4" s="2">
        <v>43944.7224652778</v>
      </c>
      <c r="K4" s="2">
        <v>43951.5240972222</v>
      </c>
      <c r="L4" s="2">
        <v>43965.5083101852</v>
      </c>
      <c r="M4" s="2">
        <v>43979.587025463</v>
      </c>
      <c r="N4" s="2">
        <v>43986.6815856481</v>
      </c>
      <c r="O4" s="2">
        <v>43993.5005324074</v>
      </c>
      <c r="P4" s="1">
        <v>0</v>
      </c>
      <c r="Q4">
        <v>0</v>
      </c>
    </row>
    <row r="5" spans="1:17">
      <c r="A5" s="1">
        <v>18373248</v>
      </c>
      <c r="B5" s="1" t="s">
        <v>23</v>
      </c>
      <c r="C5" s="1" t="s">
        <v>397</v>
      </c>
      <c r="D5" s="2">
        <v>43888.544525463</v>
      </c>
      <c r="E5" s="2">
        <v>43895.5542013889</v>
      </c>
      <c r="F5" s="2">
        <v>43902.562650463</v>
      </c>
      <c r="G5" s="2">
        <v>43916.5061689815</v>
      </c>
      <c r="H5" s="2">
        <v>43923.5050925926</v>
      </c>
      <c r="I5" s="2">
        <v>43930.8124652778</v>
      </c>
      <c r="J5" s="2">
        <v>43944.5436921296</v>
      </c>
      <c r="K5" s="2">
        <v>43951.500162037</v>
      </c>
      <c r="L5" s="2">
        <v>43965.7809259259</v>
      </c>
      <c r="M5" s="2">
        <v>43979.6336574074</v>
      </c>
      <c r="N5" s="2">
        <v>43986.9212731481</v>
      </c>
      <c r="O5" s="2">
        <v>43993.6824189815</v>
      </c>
      <c r="P5" s="1">
        <v>0</v>
      </c>
      <c r="Q5">
        <v>0</v>
      </c>
    </row>
    <row r="6" spans="1:17">
      <c r="A6" s="1">
        <v>18373249</v>
      </c>
      <c r="B6" s="1" t="s">
        <v>27</v>
      </c>
      <c r="C6" s="1" t="s">
        <v>397</v>
      </c>
      <c r="D6" s="2">
        <v>43888.5136805556</v>
      </c>
      <c r="E6" s="2">
        <v>43895.5132407407</v>
      </c>
      <c r="F6" s="2">
        <v>43902.5228587963</v>
      </c>
      <c r="G6" s="2">
        <v>43916.545775463</v>
      </c>
      <c r="H6" s="2">
        <v>43923.5005208333</v>
      </c>
      <c r="I6" s="2">
        <v>43930.5442476852</v>
      </c>
      <c r="J6" s="2">
        <v>43944.5875925926</v>
      </c>
      <c r="K6" s="2">
        <v>43951.5069212963</v>
      </c>
      <c r="L6" s="2">
        <v>43965.5525347222</v>
      </c>
      <c r="M6" s="2">
        <v>43979.5070949074</v>
      </c>
      <c r="N6" s="2">
        <v>43986.6718865741</v>
      </c>
      <c r="O6" s="2">
        <v>43993.5154282407</v>
      </c>
      <c r="P6" s="1">
        <v>0</v>
      </c>
      <c r="Q6">
        <v>0</v>
      </c>
    </row>
    <row r="7" spans="1:17">
      <c r="A7" s="1">
        <v>18373251</v>
      </c>
      <c r="B7" s="1" t="s">
        <v>94</v>
      </c>
      <c r="C7" s="1" t="s">
        <v>398</v>
      </c>
      <c r="D7" s="2">
        <v>43888.505</v>
      </c>
      <c r="E7" s="2">
        <v>43896.0708449074</v>
      </c>
      <c r="F7" s="2">
        <v>43902.5638078704</v>
      </c>
      <c r="G7" s="2">
        <v>43916.9999884259</v>
      </c>
      <c r="H7" s="2">
        <v>43923.5105787037</v>
      </c>
      <c r="I7" s="2">
        <v>43930.5471759259</v>
      </c>
      <c r="J7" s="2">
        <v>43944.5980324074</v>
      </c>
      <c r="K7" s="2">
        <v>43951.5286805556</v>
      </c>
      <c r="L7" s="2">
        <v>43965.7201388889</v>
      </c>
      <c r="M7" s="2">
        <v>43979.5141666667</v>
      </c>
      <c r="N7" s="2">
        <v>43986.6885763889</v>
      </c>
      <c r="O7" s="2">
        <v>43993.5219212963</v>
      </c>
      <c r="P7" s="1">
        <v>0</v>
      </c>
      <c r="Q7">
        <v>0</v>
      </c>
    </row>
    <row r="8" spans="1:17">
      <c r="A8" s="1">
        <v>18373252</v>
      </c>
      <c r="B8" s="1" t="s">
        <v>169</v>
      </c>
      <c r="C8" s="1" t="s">
        <v>400</v>
      </c>
      <c r="D8" s="2">
        <v>43888.5165740741</v>
      </c>
      <c r="E8" s="2">
        <v>43895.7882060185</v>
      </c>
      <c r="F8" s="2">
        <v>43903.0567013889</v>
      </c>
      <c r="G8" s="2">
        <v>43916.8434606481</v>
      </c>
      <c r="H8" s="2">
        <v>43923.513912037</v>
      </c>
      <c r="I8" s="2">
        <v>43930.9459953704</v>
      </c>
      <c r="J8" s="2">
        <v>43944.6001967593</v>
      </c>
      <c r="K8" s="2">
        <v>43951.5269328704</v>
      </c>
      <c r="L8" s="2">
        <v>43966.9194444444</v>
      </c>
      <c r="M8" s="2">
        <v>43980.4801041667</v>
      </c>
      <c r="N8" s="2">
        <v>43988.4774189815</v>
      </c>
      <c r="O8" s="2">
        <v>43994.4661226852</v>
      </c>
      <c r="P8" s="1">
        <v>0</v>
      </c>
      <c r="Q8">
        <v>0</v>
      </c>
    </row>
    <row r="9" spans="1:17">
      <c r="A9" s="1">
        <v>18373256</v>
      </c>
      <c r="B9" s="1" t="s">
        <v>251</v>
      </c>
      <c r="C9" s="1" t="s">
        <v>397</v>
      </c>
      <c r="D9" s="2">
        <v>43888.6589467593</v>
      </c>
      <c r="E9" s="2">
        <v>43896.3965393519</v>
      </c>
      <c r="F9" s="2">
        <v>43904.5458912037</v>
      </c>
      <c r="G9" s="2">
        <v>43916.9418402778</v>
      </c>
      <c r="H9" s="2">
        <v>43923.5131481482</v>
      </c>
      <c r="I9" s="2">
        <v>43931.3757638889</v>
      </c>
      <c r="J9" s="2">
        <v>43945.5309027778</v>
      </c>
      <c r="K9" s="2">
        <v>43951.5156481481</v>
      </c>
      <c r="L9" s="2">
        <v>43965.6526967593</v>
      </c>
      <c r="M9" s="2">
        <v>43981.8569675926</v>
      </c>
      <c r="N9" s="2">
        <v>43990.4743287037</v>
      </c>
      <c r="O9" s="2">
        <v>43995.4038541667</v>
      </c>
      <c r="P9" s="1">
        <v>0</v>
      </c>
      <c r="Q9">
        <v>1</v>
      </c>
    </row>
    <row r="10" spans="1:17">
      <c r="A10" s="1">
        <v>18373287</v>
      </c>
      <c r="B10" s="1" t="s">
        <v>122</v>
      </c>
      <c r="C10" s="1" t="s">
        <v>392</v>
      </c>
      <c r="D10" s="2">
        <v>43888.5015277778</v>
      </c>
      <c r="E10" s="2">
        <v>43895.7215625</v>
      </c>
      <c r="F10" s="2">
        <v>43902.9057986111</v>
      </c>
      <c r="G10" s="2">
        <v>43916.5689814815</v>
      </c>
      <c r="H10" s="2">
        <v>43923.5073842593</v>
      </c>
      <c r="I10" s="2">
        <v>43930.5535763889</v>
      </c>
      <c r="J10" s="2">
        <v>43944.5923958333</v>
      </c>
      <c r="K10" s="2">
        <v>43951.5503935185</v>
      </c>
      <c r="L10" s="2">
        <v>43966.4545138889</v>
      </c>
      <c r="M10" s="2">
        <v>43979.668275463</v>
      </c>
      <c r="N10" s="2">
        <v>43986.6970717593</v>
      </c>
      <c r="O10" s="2">
        <v>43993.5075</v>
      </c>
      <c r="P10" s="1">
        <v>0</v>
      </c>
      <c r="Q10">
        <v>0</v>
      </c>
    </row>
    <row r="11" spans="1:17">
      <c r="A11" s="1">
        <v>18373292</v>
      </c>
      <c r="B11" s="1" t="s">
        <v>162</v>
      </c>
      <c r="C11" s="1" t="s">
        <v>393</v>
      </c>
      <c r="D11" s="2">
        <v>43888.5042361111</v>
      </c>
      <c r="E11" s="2">
        <v>43895.7189467593</v>
      </c>
      <c r="F11" s="2">
        <v>43903.0374768519</v>
      </c>
      <c r="G11" s="2">
        <v>43916.7314236111</v>
      </c>
      <c r="H11" s="2">
        <v>43923.5031018518</v>
      </c>
      <c r="I11" s="2">
        <v>43930.5467708333</v>
      </c>
      <c r="J11" s="2">
        <v>43944.5436226852</v>
      </c>
      <c r="K11" s="2">
        <v>43951.5128703704</v>
      </c>
      <c r="L11" s="2">
        <v>43966.4362962963</v>
      </c>
      <c r="M11" s="2">
        <v>43979.9417476852</v>
      </c>
      <c r="N11" s="2">
        <v>43988.6766435185</v>
      </c>
      <c r="O11" s="2">
        <v>43993.6776273148</v>
      </c>
      <c r="P11" s="1">
        <v>0</v>
      </c>
      <c r="Q11">
        <v>0</v>
      </c>
    </row>
    <row r="12" spans="1:17">
      <c r="A12" s="1">
        <v>18373293</v>
      </c>
      <c r="B12" s="1" t="s">
        <v>35</v>
      </c>
      <c r="C12" s="1" t="s">
        <v>398</v>
      </c>
      <c r="D12" s="2">
        <v>43888.500162037</v>
      </c>
      <c r="E12" s="2">
        <v>43895.6669560185</v>
      </c>
      <c r="F12" s="2">
        <v>43902.5999074074</v>
      </c>
      <c r="G12" s="2">
        <v>43916.5010185185</v>
      </c>
      <c r="H12" s="2">
        <v>43923.506712963</v>
      </c>
      <c r="I12" s="2">
        <v>43930.5510185185</v>
      </c>
      <c r="J12" s="2">
        <v>43944.5438194444</v>
      </c>
      <c r="K12" s="2">
        <v>43951.5034143518</v>
      </c>
      <c r="L12" s="2">
        <v>43965.5566435185</v>
      </c>
      <c r="M12" s="2">
        <v>43979.5271643518</v>
      </c>
      <c r="N12" s="2">
        <v>43986.7006597222</v>
      </c>
      <c r="O12" s="2">
        <v>43993.5037962963</v>
      </c>
      <c r="P12" s="1">
        <v>0</v>
      </c>
      <c r="Q12">
        <v>0</v>
      </c>
    </row>
    <row r="13" spans="1:17">
      <c r="A13" s="1">
        <v>18373298</v>
      </c>
      <c r="B13" s="1" t="s">
        <v>137</v>
      </c>
      <c r="C13" s="1" t="s">
        <v>393</v>
      </c>
      <c r="D13" s="2">
        <v>43888.5255324074</v>
      </c>
      <c r="E13" s="2">
        <v>43895.5210532407</v>
      </c>
      <c r="F13" s="2">
        <v>43902.775474537</v>
      </c>
      <c r="G13" s="2">
        <v>43917.5471759259</v>
      </c>
      <c r="H13" s="2">
        <v>43923.5086458333</v>
      </c>
      <c r="I13" s="2">
        <v>43930.5704398148</v>
      </c>
      <c r="J13" s="2">
        <v>43944.544212963</v>
      </c>
      <c r="K13" s="2">
        <v>43951.5218402778</v>
      </c>
      <c r="L13" s="2">
        <v>43965.842349537</v>
      </c>
      <c r="M13" s="2">
        <v>43979.585775463</v>
      </c>
      <c r="N13" s="2">
        <v>43986.8375578704</v>
      </c>
      <c r="O13" s="2">
        <v>43993.50625</v>
      </c>
      <c r="P13" s="1">
        <v>0</v>
      </c>
      <c r="Q13">
        <v>0</v>
      </c>
    </row>
    <row r="14" spans="1:17">
      <c r="A14" s="1">
        <v>18373301</v>
      </c>
      <c r="B14" s="1" t="s">
        <v>156</v>
      </c>
      <c r="C14" s="1" t="s">
        <v>400</v>
      </c>
      <c r="D14" s="2">
        <v>43889.880775463</v>
      </c>
      <c r="E14" s="2">
        <v>43897.1182638889</v>
      </c>
      <c r="F14" s="2">
        <v>43904.6301851852</v>
      </c>
      <c r="G14" s="2">
        <v>43918.2194675926</v>
      </c>
      <c r="H14" s="2">
        <v>43925.2225578704</v>
      </c>
      <c r="I14" s="2">
        <v>43932.8392013889</v>
      </c>
      <c r="J14" s="2">
        <v>43945.9128819444</v>
      </c>
      <c r="K14" s="2">
        <v>43953.8749652778</v>
      </c>
      <c r="L14" s="2">
        <v>43967.8664467593</v>
      </c>
      <c r="M14" s="2">
        <v>43981.8646759259</v>
      </c>
      <c r="N14" s="2">
        <v>43990.8344791667</v>
      </c>
      <c r="O14" s="2">
        <v>43995.8313888889</v>
      </c>
      <c r="P14" s="1">
        <v>0</v>
      </c>
      <c r="Q14">
        <v>0</v>
      </c>
    </row>
    <row r="15" spans="1:17">
      <c r="A15" s="1">
        <v>18373304</v>
      </c>
      <c r="B15" s="1" t="s">
        <v>219</v>
      </c>
      <c r="C15" s="1" t="s">
        <v>400</v>
      </c>
      <c r="D15" s="2">
        <v>43888.7264699074</v>
      </c>
      <c r="E15" s="2">
        <v>43896.9427083333</v>
      </c>
      <c r="F15" s="2">
        <v>43904.7355092593</v>
      </c>
      <c r="G15" s="2">
        <v>43917.815162037</v>
      </c>
      <c r="H15" s="2">
        <v>43924.7219212963</v>
      </c>
      <c r="I15" s="2">
        <v>43931.7099189815</v>
      </c>
      <c r="J15" s="2">
        <v>43946.7835069444</v>
      </c>
      <c r="K15" s="2">
        <v>43953.5606481481</v>
      </c>
      <c r="L15" s="2">
        <v>43967.7731134259</v>
      </c>
      <c r="M15" s="2">
        <v>43981.7809953704</v>
      </c>
      <c r="N15" s="2">
        <v>43990.0009490741</v>
      </c>
      <c r="O15" s="2">
        <v>43995.0170601852</v>
      </c>
      <c r="P15" s="1">
        <v>0</v>
      </c>
      <c r="Q15">
        <v>0</v>
      </c>
    </row>
    <row r="16" spans="1:17">
      <c r="A16" s="1">
        <v>18373310</v>
      </c>
      <c r="B16" s="1" t="s">
        <v>74</v>
      </c>
      <c r="C16" s="1" t="s">
        <v>398</v>
      </c>
      <c r="D16" s="2">
        <v>43890.3123842593</v>
      </c>
      <c r="E16" s="2">
        <v>43897.7354166667</v>
      </c>
      <c r="F16" s="2">
        <v>43904.61625</v>
      </c>
      <c r="G16" s="2">
        <v>43918.5649074074</v>
      </c>
      <c r="H16" s="2">
        <v>43923.896712963</v>
      </c>
      <c r="I16" s="2">
        <v>43931.9084490741</v>
      </c>
      <c r="J16" s="2">
        <v>43944.7730324074</v>
      </c>
      <c r="K16" s="2">
        <v>43952.4311111111</v>
      </c>
      <c r="L16" s="2">
        <v>43966.6764583333</v>
      </c>
      <c r="M16" s="2">
        <v>43981.3048263889</v>
      </c>
      <c r="N16" s="2">
        <v>43990.6132523148</v>
      </c>
      <c r="O16" s="2">
        <v>43994.7789236111</v>
      </c>
      <c r="P16" s="1">
        <v>0</v>
      </c>
      <c r="Q16">
        <v>0</v>
      </c>
    </row>
    <row r="17" spans="1:17">
      <c r="A17" s="1">
        <v>18373317</v>
      </c>
      <c r="B17" s="1" t="s">
        <v>83</v>
      </c>
      <c r="C17" s="1" t="s">
        <v>400</v>
      </c>
      <c r="D17" s="2">
        <v>43888.507037037</v>
      </c>
      <c r="E17" s="2">
        <v>43895.570150463</v>
      </c>
      <c r="F17" s="2">
        <v>43902.5159490741</v>
      </c>
      <c r="G17" s="2">
        <v>43916.563287037</v>
      </c>
      <c r="H17" s="2">
        <v>43923.5205439815</v>
      </c>
      <c r="I17" s="2">
        <v>43930.5542476852</v>
      </c>
      <c r="J17" s="2">
        <v>43944.6097685185</v>
      </c>
      <c r="K17" s="2">
        <v>43951.5231597222</v>
      </c>
      <c r="L17" s="2">
        <v>43965.6833333333</v>
      </c>
      <c r="M17" s="2">
        <v>43979.8116898148</v>
      </c>
      <c r="N17" s="2">
        <v>43986.6727430556</v>
      </c>
      <c r="O17" s="2">
        <v>43993.5975925926</v>
      </c>
      <c r="P17" s="1">
        <v>0</v>
      </c>
      <c r="Q17">
        <v>0</v>
      </c>
    </row>
    <row r="18" spans="1:17">
      <c r="A18" s="1">
        <v>18373326</v>
      </c>
      <c r="B18" s="1" t="s">
        <v>225</v>
      </c>
      <c r="C18" s="1" t="s">
        <v>397</v>
      </c>
      <c r="D18" s="2">
        <v>43890.5597453704</v>
      </c>
      <c r="E18" s="2">
        <v>43897.6501157407</v>
      </c>
      <c r="F18" s="2">
        <v>43904.7296296296</v>
      </c>
      <c r="G18" s="2">
        <v>43917.9286805556</v>
      </c>
      <c r="H18" s="2">
        <v>43923.5182523148</v>
      </c>
      <c r="I18" s="2">
        <v>43932.5042824074</v>
      </c>
      <c r="J18" s="2">
        <v>43944.9685069444</v>
      </c>
      <c r="K18" s="2">
        <v>43953.4876388889</v>
      </c>
      <c r="L18" s="2">
        <v>43967.4790509259</v>
      </c>
      <c r="M18" s="2">
        <v>43981.5302893519</v>
      </c>
      <c r="N18" s="2">
        <v>43988.748900463</v>
      </c>
      <c r="O18" s="2">
        <v>43995.691712963</v>
      </c>
      <c r="P18" s="1">
        <v>0</v>
      </c>
      <c r="Q18">
        <v>0</v>
      </c>
    </row>
    <row r="19" spans="1:17">
      <c r="A19" s="1">
        <v>18373330</v>
      </c>
      <c r="B19" s="1" t="s">
        <v>121</v>
      </c>
      <c r="C19" s="1" t="s">
        <v>393</v>
      </c>
      <c r="D19" s="2">
        <v>43888.8453125</v>
      </c>
      <c r="E19" s="2">
        <v>43897.8769212963</v>
      </c>
      <c r="F19" s="2">
        <v>43904.7915393518</v>
      </c>
      <c r="G19" s="2">
        <v>43917.4890972222</v>
      </c>
      <c r="H19" s="2">
        <v>43924.9625694444</v>
      </c>
      <c r="I19" s="2">
        <v>43932.5636689815</v>
      </c>
      <c r="J19" s="2">
        <v>43944.608900463</v>
      </c>
      <c r="K19" s="2">
        <v>43951.6061342593</v>
      </c>
      <c r="L19" s="2">
        <v>43967.8632638889</v>
      </c>
      <c r="M19" s="2">
        <v>43981.6557407407</v>
      </c>
      <c r="N19" s="2">
        <v>43990.7168518519</v>
      </c>
      <c r="O19" s="2">
        <v>43995.6168981481</v>
      </c>
      <c r="P19" s="1">
        <v>0</v>
      </c>
      <c r="Q19">
        <v>0</v>
      </c>
    </row>
    <row r="20" spans="1:17">
      <c r="A20" s="1">
        <v>18373336</v>
      </c>
      <c r="B20" s="1" t="s">
        <v>170</v>
      </c>
      <c r="C20" s="1" t="s">
        <v>400</v>
      </c>
      <c r="D20" s="2">
        <v>43888.5196643519</v>
      </c>
      <c r="E20" s="2">
        <v>43896.8283564815</v>
      </c>
      <c r="F20" s="2">
        <v>43904.8558449074</v>
      </c>
      <c r="G20" s="2">
        <v>43917.8085069444</v>
      </c>
      <c r="H20" s="2">
        <v>43924.8192592593</v>
      </c>
      <c r="I20" s="2">
        <v>43931.717025463</v>
      </c>
      <c r="J20" s="2">
        <v>43944.6027083333</v>
      </c>
      <c r="K20" s="2">
        <v>43952.5608680556</v>
      </c>
      <c r="L20" s="2">
        <v>43967.4857291667</v>
      </c>
      <c r="M20" s="2">
        <v>43980.894224537</v>
      </c>
      <c r="N20" s="2">
        <v>43989.5643287037</v>
      </c>
      <c r="O20" s="2">
        <v>43993.6098842593</v>
      </c>
      <c r="P20" s="1">
        <v>0</v>
      </c>
      <c r="Q20">
        <v>1</v>
      </c>
    </row>
    <row r="21" spans="1:17">
      <c r="A21" s="1">
        <v>18373339</v>
      </c>
      <c r="B21" s="1" t="s">
        <v>100</v>
      </c>
      <c r="C21" s="1" t="s">
        <v>393</v>
      </c>
      <c r="D21" s="2">
        <v>43888.8583796296</v>
      </c>
      <c r="E21" s="2">
        <v>43896.9509606482</v>
      </c>
      <c r="F21" s="2">
        <v>43904.4586921296</v>
      </c>
      <c r="G21" s="2">
        <v>43917.8361574074</v>
      </c>
      <c r="H21" s="2">
        <v>43924.4331712963</v>
      </c>
      <c r="I21" s="2">
        <v>43931.7839814815</v>
      </c>
      <c r="J21" s="2">
        <v>43944.7906018519</v>
      </c>
      <c r="K21" s="2">
        <v>43951.5188078704</v>
      </c>
      <c r="L21" s="2">
        <v>43965.7726851852</v>
      </c>
      <c r="M21" s="2">
        <v>43979.703900463</v>
      </c>
      <c r="N21" s="2">
        <v>43988.731875</v>
      </c>
      <c r="O21" s="2">
        <v>43993.9035300926</v>
      </c>
      <c r="P21" s="1">
        <v>0</v>
      </c>
      <c r="Q21">
        <v>0</v>
      </c>
    </row>
    <row r="22" spans="1:17">
      <c r="A22" s="1">
        <v>18373342</v>
      </c>
      <c r="B22" s="1" t="s">
        <v>237</v>
      </c>
      <c r="C22" s="1" t="s">
        <v>393</v>
      </c>
      <c r="D22" s="2">
        <v>43890.6057175926</v>
      </c>
      <c r="E22" s="2">
        <v>43896.4769560185</v>
      </c>
      <c r="F22" s="2">
        <v>43904.5383796296</v>
      </c>
      <c r="G22" s="2">
        <v>43918.4560648148</v>
      </c>
      <c r="H22" s="2">
        <v>43923.5129050926</v>
      </c>
      <c r="I22" s="2">
        <v>43931.3796296296</v>
      </c>
      <c r="J22" s="2">
        <v>43945.4721643518</v>
      </c>
      <c r="K22" s="2">
        <v>43952.4269907407</v>
      </c>
      <c r="L22" s="2">
        <v>43967.696875</v>
      </c>
      <c r="M22" s="2">
        <v>43981.5408912037</v>
      </c>
      <c r="N22" s="2">
        <v>43989.8592939815</v>
      </c>
      <c r="O22" s="2">
        <v>43995.3699537037</v>
      </c>
      <c r="P22" s="1">
        <v>0</v>
      </c>
      <c r="Q22">
        <v>0</v>
      </c>
    </row>
    <row r="23" spans="1:17">
      <c r="A23" s="1">
        <v>18373357</v>
      </c>
      <c r="B23" s="1" t="s">
        <v>195</v>
      </c>
      <c r="C23" s="1" t="s">
        <v>398</v>
      </c>
      <c r="D23" s="2">
        <v>43890.6166550926</v>
      </c>
      <c r="E23" s="2">
        <v>43897.2171875</v>
      </c>
      <c r="F23" s="2">
        <v>43904.6355787037</v>
      </c>
      <c r="G23" s="2">
        <v>43918.0235648148</v>
      </c>
      <c r="H23" s="2">
        <v>43923.5921180556</v>
      </c>
      <c r="I23" s="2">
        <v>43932.4197569444</v>
      </c>
      <c r="J23" s="2">
        <v>43944.6317361111</v>
      </c>
      <c r="K23" s="2">
        <v>43953.0120138889</v>
      </c>
      <c r="L23" s="2">
        <v>43967.1089351852</v>
      </c>
      <c r="M23" s="2">
        <v>43981.5571527778</v>
      </c>
      <c r="N23" s="2">
        <v>43990.1121296296</v>
      </c>
      <c r="O23" s="2">
        <v>43995.1218634259</v>
      </c>
      <c r="P23" s="1">
        <v>0</v>
      </c>
      <c r="Q23">
        <v>1</v>
      </c>
    </row>
    <row r="24" spans="1:17">
      <c r="A24" s="1">
        <v>18373358</v>
      </c>
      <c r="B24" s="1" t="s">
        <v>265</v>
      </c>
      <c r="C24" s="1" t="s">
        <v>400</v>
      </c>
      <c r="D24" s="2">
        <v>43888.5631597222</v>
      </c>
      <c r="E24" s="2">
        <v>43897.5632986111</v>
      </c>
      <c r="F24" s="2">
        <v>43904.5504861111</v>
      </c>
      <c r="G24" s="2">
        <v>43918.4760069444</v>
      </c>
      <c r="H24" s="2">
        <v>43925.1271527778</v>
      </c>
      <c r="I24" s="2">
        <v>43931.9828587963</v>
      </c>
      <c r="J24" s="2">
        <v>43946.6499652778</v>
      </c>
      <c r="K24" s="2">
        <v>43953.4142013889</v>
      </c>
      <c r="L24" s="2">
        <v>43967.6142824074</v>
      </c>
      <c r="M24" s="2">
        <v>43981.7852430556</v>
      </c>
      <c r="N24" s="2">
        <v>43990.0670601852</v>
      </c>
      <c r="O24" s="2">
        <v>43995.0492592593</v>
      </c>
      <c r="P24" s="1">
        <v>0</v>
      </c>
      <c r="Q24">
        <v>0</v>
      </c>
    </row>
    <row r="25" spans="1:17">
      <c r="A25" s="1">
        <v>18373360</v>
      </c>
      <c r="B25" s="1" t="s">
        <v>22</v>
      </c>
      <c r="C25" s="1" t="s">
        <v>392</v>
      </c>
      <c r="D25" s="2">
        <v>43889.6527662037</v>
      </c>
      <c r="E25" s="2">
        <v>43895.8436342593</v>
      </c>
      <c r="F25" s="2">
        <v>43902.9055439815</v>
      </c>
      <c r="G25" s="2">
        <v>43916.6682638889</v>
      </c>
      <c r="H25" s="2">
        <v>43924.4053356481</v>
      </c>
      <c r="I25" s="2">
        <v>43930.9788657407</v>
      </c>
      <c r="J25" s="2">
        <v>43944.5547337963</v>
      </c>
      <c r="K25" s="2">
        <v>43951.5676273148</v>
      </c>
      <c r="L25" s="2">
        <v>43966.6346412037</v>
      </c>
      <c r="M25" s="2">
        <v>43980.0001041667</v>
      </c>
      <c r="N25" s="2">
        <v>43987.8888310185</v>
      </c>
      <c r="O25" s="2">
        <v>43993.5002662037</v>
      </c>
      <c r="P25" s="1">
        <v>0</v>
      </c>
      <c r="Q25">
        <v>0</v>
      </c>
    </row>
    <row r="26" spans="1:17">
      <c r="A26" s="1">
        <v>18373366</v>
      </c>
      <c r="B26" s="1" t="s">
        <v>171</v>
      </c>
      <c r="C26" s="1" t="s">
        <v>397</v>
      </c>
      <c r="D26" s="2">
        <v>43888.7536458333</v>
      </c>
      <c r="E26" s="2">
        <v>43896.7928240741</v>
      </c>
      <c r="F26" s="2">
        <v>43902.5143287037</v>
      </c>
      <c r="G26" s="2">
        <v>43917.0951736111</v>
      </c>
      <c r="H26" s="2">
        <v>43923.5255555556</v>
      </c>
      <c r="I26" s="2">
        <v>43930.7066898148</v>
      </c>
      <c r="J26" s="2">
        <v>43944.5837037037</v>
      </c>
      <c r="K26" s="2">
        <v>43951.5610648148</v>
      </c>
      <c r="L26" s="2">
        <v>43966.996724537</v>
      </c>
      <c r="M26" s="2">
        <v>43980.1074884259</v>
      </c>
      <c r="N26" s="2">
        <v>43987.6728935185</v>
      </c>
      <c r="O26" s="2">
        <v>43993.5055671296</v>
      </c>
      <c r="P26" s="1">
        <v>0</v>
      </c>
      <c r="Q26">
        <v>0</v>
      </c>
    </row>
    <row r="27" spans="1:17">
      <c r="A27" s="1">
        <v>18373368</v>
      </c>
      <c r="B27" s="1" t="s">
        <v>229</v>
      </c>
      <c r="C27" s="1" t="s">
        <v>397</v>
      </c>
      <c r="D27" s="2">
        <v>43890.7955324074</v>
      </c>
      <c r="E27" s="2">
        <v>43897.8417708333</v>
      </c>
      <c r="F27" s="2">
        <v>43904.7494328704</v>
      </c>
      <c r="G27" s="2">
        <v>43916.7885763889</v>
      </c>
      <c r="H27" s="2">
        <v>43923.5094328704</v>
      </c>
      <c r="I27" s="2">
        <v>43931.8278587963</v>
      </c>
      <c r="J27" s="2">
        <v>43945.5410069444</v>
      </c>
      <c r="K27" s="2">
        <v>43952.9128703704</v>
      </c>
      <c r="L27" s="2">
        <v>43965.6391203704</v>
      </c>
      <c r="M27" s="2">
        <v>43981.0155208333</v>
      </c>
      <c r="N27" s="2">
        <v>43989.9336921296</v>
      </c>
      <c r="O27" s="2">
        <v>43993.6506597222</v>
      </c>
      <c r="P27" s="1">
        <v>0</v>
      </c>
      <c r="Q27">
        <v>1</v>
      </c>
    </row>
    <row r="28" spans="1:17">
      <c r="A28" s="1">
        <v>18373377</v>
      </c>
      <c r="B28" s="1" t="s">
        <v>55</v>
      </c>
      <c r="C28" s="1" t="s">
        <v>398</v>
      </c>
      <c r="D28" s="2">
        <v>43888.5181134259</v>
      </c>
      <c r="E28" s="2">
        <v>43896.5968402778</v>
      </c>
      <c r="F28" s="2">
        <v>43904.4353819444</v>
      </c>
      <c r="G28" s="2">
        <v>43916.9702777778</v>
      </c>
      <c r="H28" s="2">
        <v>43924.4031828704</v>
      </c>
      <c r="I28" s="2">
        <v>43932.4526041667</v>
      </c>
      <c r="J28" s="2">
        <v>43945.7617013889</v>
      </c>
      <c r="K28" s="2">
        <v>43952.6968402778</v>
      </c>
      <c r="L28" s="2">
        <v>43967.5372106481</v>
      </c>
      <c r="M28" s="2">
        <v>43981.5245138889</v>
      </c>
      <c r="N28" s="2">
        <v>43989.9705555556</v>
      </c>
      <c r="O28" s="2">
        <v>43994.8504166667</v>
      </c>
      <c r="P28" s="1">
        <v>0</v>
      </c>
      <c r="Q28">
        <v>0</v>
      </c>
    </row>
    <row r="29" spans="1:17">
      <c r="A29" s="1">
        <v>18373803</v>
      </c>
      <c r="B29" s="1" t="s">
        <v>58</v>
      </c>
      <c r="C29" s="1" t="s">
        <v>392</v>
      </c>
      <c r="D29" s="2">
        <v>43889.4964930556</v>
      </c>
      <c r="E29" s="2">
        <v>43895.7033333333</v>
      </c>
      <c r="F29" s="2">
        <v>43902.9176967593</v>
      </c>
      <c r="G29" s="2">
        <v>43916.9290393519</v>
      </c>
      <c r="H29" s="2">
        <v>43924.6175925926</v>
      </c>
      <c r="I29" s="2">
        <v>43930.87375</v>
      </c>
      <c r="J29" s="2">
        <v>43945.6515625</v>
      </c>
      <c r="K29" s="2">
        <v>43951.8393518518</v>
      </c>
      <c r="L29" s="2">
        <v>43967.800150463</v>
      </c>
      <c r="M29" s="2">
        <v>43981.4422800926</v>
      </c>
      <c r="N29" s="2">
        <v>43988.6787962963</v>
      </c>
      <c r="O29" s="2">
        <v>43994.4325578704</v>
      </c>
      <c r="P29" s="1">
        <v>0</v>
      </c>
      <c r="Q29">
        <v>0</v>
      </c>
    </row>
    <row r="30" spans="1:17">
      <c r="A30" s="1">
        <v>18373391</v>
      </c>
      <c r="B30" s="1" t="s">
        <v>167</v>
      </c>
      <c r="C30" s="1" t="s">
        <v>400</v>
      </c>
      <c r="D30" s="2">
        <v>43888.5090162037</v>
      </c>
      <c r="E30" s="2">
        <v>43895.6830671296</v>
      </c>
      <c r="F30" s="2">
        <v>43903.4330208333</v>
      </c>
      <c r="G30" s="2">
        <v>43916.9352430556</v>
      </c>
      <c r="H30" s="2">
        <v>43923.8449537037</v>
      </c>
      <c r="I30" s="2">
        <v>43931.5066087963</v>
      </c>
      <c r="J30" s="2">
        <v>43945.5709027778</v>
      </c>
      <c r="K30" s="2">
        <v>43951.9887615741</v>
      </c>
      <c r="L30" s="2">
        <v>43966.8813773148</v>
      </c>
      <c r="M30" s="2">
        <v>43980.977650463</v>
      </c>
      <c r="N30" s="2">
        <v>43990.457974537</v>
      </c>
      <c r="O30" s="2">
        <v>43993.9825347222</v>
      </c>
      <c r="P30" s="1">
        <v>0</v>
      </c>
      <c r="Q30">
        <v>0</v>
      </c>
    </row>
    <row r="31" spans="1:17">
      <c r="A31" s="1">
        <v>18373392</v>
      </c>
      <c r="B31" s="1" t="s">
        <v>174</v>
      </c>
      <c r="C31" s="1" t="s">
        <v>398</v>
      </c>
      <c r="D31" s="2">
        <v>43888.5304513889</v>
      </c>
      <c r="E31" s="2">
        <v>43896.0620023148</v>
      </c>
      <c r="F31" s="2">
        <v>43903.5221643519</v>
      </c>
      <c r="G31" s="2">
        <v>43917.5252314815</v>
      </c>
      <c r="H31" s="2">
        <v>43923.9821412037</v>
      </c>
      <c r="I31" s="2">
        <v>43930.8830092593</v>
      </c>
      <c r="J31" s="2">
        <v>43944.8494212963</v>
      </c>
      <c r="K31" s="2">
        <v>43952.5274884259</v>
      </c>
      <c r="L31" s="2">
        <v>43966.7248032407</v>
      </c>
      <c r="M31" s="2">
        <v>43980.8453472222</v>
      </c>
      <c r="N31" s="2">
        <v>43989.6127314815</v>
      </c>
      <c r="O31" s="2">
        <v>43994.0362152778</v>
      </c>
      <c r="P31" s="1">
        <v>0</v>
      </c>
      <c r="Q31">
        <v>0</v>
      </c>
    </row>
    <row r="32" spans="1:17">
      <c r="A32" s="1">
        <v>18373214</v>
      </c>
      <c r="B32" s="1" t="s">
        <v>45</v>
      </c>
      <c r="C32" s="1" t="s">
        <v>397</v>
      </c>
      <c r="D32" s="2">
        <v>43888.5129166667</v>
      </c>
      <c r="E32" s="2">
        <v>43895.5424884259</v>
      </c>
      <c r="F32" s="2">
        <v>43902.8542013889</v>
      </c>
      <c r="G32" s="2">
        <v>43916.6044444444</v>
      </c>
      <c r="H32" s="2">
        <v>43923.605625</v>
      </c>
      <c r="I32" s="2">
        <v>43931.0052662037</v>
      </c>
      <c r="J32" s="2">
        <v>43944.5854050926</v>
      </c>
      <c r="K32" s="2">
        <v>43951.8796643519</v>
      </c>
      <c r="L32" s="2">
        <v>43966.9690625</v>
      </c>
      <c r="M32" s="2">
        <v>43980.024212963</v>
      </c>
      <c r="N32" s="2">
        <v>43988.9651273148</v>
      </c>
      <c r="O32" s="2">
        <v>43994.1020833333</v>
      </c>
      <c r="P32" s="1">
        <v>0</v>
      </c>
      <c r="Q32">
        <v>0</v>
      </c>
    </row>
    <row r="33" spans="1:17">
      <c r="A33" s="1">
        <v>18373212</v>
      </c>
      <c r="B33" s="1" t="s">
        <v>111</v>
      </c>
      <c r="C33" s="1" t="s">
        <v>397</v>
      </c>
      <c r="D33" s="2">
        <v>43889.9590625</v>
      </c>
      <c r="E33" s="2">
        <v>43897.7924652778</v>
      </c>
      <c r="F33" s="2">
        <v>43904.7000462963</v>
      </c>
      <c r="G33" s="2">
        <v>43918.4040162037</v>
      </c>
      <c r="H33" s="2">
        <v>43924.9088425926</v>
      </c>
      <c r="I33" s="2">
        <v>43931.9092939815</v>
      </c>
      <c r="J33" s="2">
        <v>43946.4760648148</v>
      </c>
      <c r="K33" s="2">
        <v>43953.0677546296</v>
      </c>
      <c r="L33" s="2">
        <v>43967.7110069444</v>
      </c>
      <c r="M33" s="2">
        <v>43981.0968518518</v>
      </c>
      <c r="N33" s="2">
        <v>43990.0654398148</v>
      </c>
      <c r="O33" s="2">
        <v>43995.1403125</v>
      </c>
      <c r="P33" s="1">
        <v>0</v>
      </c>
      <c r="Q33">
        <v>0</v>
      </c>
    </row>
    <row r="34" spans="1:17">
      <c r="A34" s="1">
        <v>18373208</v>
      </c>
      <c r="B34" s="1" t="s">
        <v>124</v>
      </c>
      <c r="C34" s="1" t="s">
        <v>400</v>
      </c>
      <c r="D34" s="2">
        <v>43890.6397685185</v>
      </c>
      <c r="E34" s="2">
        <v>43897.7004398148</v>
      </c>
      <c r="F34" s="2">
        <v>43904.66625</v>
      </c>
      <c r="G34" s="2">
        <v>43918.6777430556</v>
      </c>
      <c r="H34" s="2">
        <v>43925.0055787037</v>
      </c>
      <c r="I34" s="2">
        <v>43932.1172800926</v>
      </c>
      <c r="J34" s="2">
        <v>43945.9806018519</v>
      </c>
      <c r="K34" s="2">
        <v>43952.9882175926</v>
      </c>
      <c r="L34" s="2">
        <v>43967.6996643519</v>
      </c>
      <c r="M34" s="2">
        <v>43981.7244560185</v>
      </c>
      <c r="N34" s="2">
        <v>43988.9099652778</v>
      </c>
      <c r="O34" s="2">
        <v>43995.6777546296</v>
      </c>
      <c r="P34" s="1">
        <v>0</v>
      </c>
      <c r="Q34">
        <v>0</v>
      </c>
    </row>
    <row r="35" spans="1:17">
      <c r="A35" s="1">
        <v>18373205</v>
      </c>
      <c r="B35" s="1" t="s">
        <v>40</v>
      </c>
      <c r="C35" s="1" t="s">
        <v>397</v>
      </c>
      <c r="D35" s="2">
        <v>43888.9050231481</v>
      </c>
      <c r="E35" s="2">
        <v>43895.6922800926</v>
      </c>
      <c r="F35" s="2">
        <v>43903.9586342593</v>
      </c>
      <c r="G35" s="2">
        <v>43917.9430555556</v>
      </c>
      <c r="H35" s="2">
        <v>43923.8516666667</v>
      </c>
      <c r="I35" s="2">
        <v>43930.9865393518</v>
      </c>
      <c r="J35" s="2">
        <v>43944.9105092593</v>
      </c>
      <c r="K35" s="2">
        <v>43951.8365509259</v>
      </c>
      <c r="L35" s="2">
        <v>43966.9629513889</v>
      </c>
      <c r="M35" s="2">
        <v>43980.9863773148</v>
      </c>
      <c r="N35" s="2">
        <v>43988.9881365741</v>
      </c>
      <c r="O35" s="2">
        <v>43993.8951736111</v>
      </c>
      <c r="P35" s="1">
        <v>0</v>
      </c>
      <c r="Q35">
        <v>0</v>
      </c>
    </row>
    <row r="36" spans="1:17">
      <c r="A36" s="1">
        <v>18373102</v>
      </c>
      <c r="B36" s="1" t="s">
        <v>118</v>
      </c>
      <c r="C36" s="1" t="s">
        <v>398</v>
      </c>
      <c r="D36" s="2">
        <v>43888.513599537</v>
      </c>
      <c r="E36" s="2">
        <v>43895.8858912037</v>
      </c>
      <c r="F36" s="2">
        <v>43902.575787037</v>
      </c>
      <c r="G36" s="2">
        <v>43916.7303125</v>
      </c>
      <c r="H36" s="2">
        <v>43923.5019097222</v>
      </c>
      <c r="I36" s="2">
        <v>43930.5552546296</v>
      </c>
      <c r="J36" s="2">
        <v>43944.5836689815</v>
      </c>
      <c r="K36" s="2">
        <v>43952.50875</v>
      </c>
      <c r="L36" s="2">
        <v>43965.5614583333</v>
      </c>
      <c r="M36" s="2">
        <v>43980.5314699074</v>
      </c>
      <c r="N36" s="2">
        <v>43988.5624305556</v>
      </c>
      <c r="O36" s="2">
        <v>43993.8391898148</v>
      </c>
      <c r="P36" s="1">
        <v>0</v>
      </c>
      <c r="Q36">
        <v>0</v>
      </c>
    </row>
    <row r="37" spans="1:17">
      <c r="A37" s="1">
        <v>18373105</v>
      </c>
      <c r="B37" s="1" t="s">
        <v>218</v>
      </c>
      <c r="C37" s="1" t="s">
        <v>393</v>
      </c>
      <c r="D37" s="2">
        <v>43889.7173842593</v>
      </c>
      <c r="E37" s="2">
        <v>43896.0030092593</v>
      </c>
      <c r="F37" s="2">
        <v>43903.0513078704</v>
      </c>
      <c r="G37" s="2">
        <v>43916.8387037037</v>
      </c>
      <c r="H37" s="2">
        <v>43923.5105439815</v>
      </c>
      <c r="I37" s="2">
        <v>43931.0347916667</v>
      </c>
      <c r="J37" s="2">
        <v>43944.8981597222</v>
      </c>
      <c r="K37" s="2">
        <v>43951.5925231481</v>
      </c>
      <c r="L37" s="2">
        <v>43966.0828935185</v>
      </c>
      <c r="M37" s="2">
        <v>43981.0293518519</v>
      </c>
      <c r="N37" s="2">
        <v>43990.0778125</v>
      </c>
      <c r="O37" s="2">
        <v>43995.4469560185</v>
      </c>
      <c r="P37" s="1">
        <v>0</v>
      </c>
      <c r="Q37">
        <v>0</v>
      </c>
    </row>
    <row r="38" spans="1:17">
      <c r="A38" s="1">
        <v>18373106</v>
      </c>
      <c r="B38" s="1" t="s">
        <v>157</v>
      </c>
      <c r="C38" s="1" t="s">
        <v>400</v>
      </c>
      <c r="D38" s="2">
        <v>43888.5001388889</v>
      </c>
      <c r="E38" s="2">
        <v>43895.7779282407</v>
      </c>
      <c r="F38" s="2">
        <v>43903.0556597222</v>
      </c>
      <c r="G38" s="2">
        <v>43916.5943171296</v>
      </c>
      <c r="H38" s="2">
        <v>43923.633587963</v>
      </c>
      <c r="I38" s="2">
        <v>43931.4526157407</v>
      </c>
      <c r="J38" s="2">
        <v>43944.6130671296</v>
      </c>
      <c r="K38" s="2">
        <v>43951.5656481481</v>
      </c>
      <c r="L38" s="2">
        <v>43965.5316666667</v>
      </c>
      <c r="M38" s="2">
        <v>43981.035150463</v>
      </c>
      <c r="N38" s="2">
        <v>43987.8518171296</v>
      </c>
      <c r="O38" s="2">
        <v>43994.3550115741</v>
      </c>
      <c r="P38" s="1">
        <v>0</v>
      </c>
      <c r="Q38">
        <v>0</v>
      </c>
    </row>
    <row r="39" spans="1:17">
      <c r="A39" s="1">
        <v>18373109</v>
      </c>
      <c r="B39" s="1" t="s">
        <v>36</v>
      </c>
      <c r="C39" s="1" t="s">
        <v>398</v>
      </c>
      <c r="D39" s="2">
        <v>43888.5011921296</v>
      </c>
      <c r="E39" s="2">
        <v>43895.5029398148</v>
      </c>
      <c r="F39" s="2">
        <v>43902.5084375</v>
      </c>
      <c r="G39" s="2">
        <v>43916.5028009259</v>
      </c>
      <c r="H39" s="2">
        <v>43923.5018981481</v>
      </c>
      <c r="I39" s="2">
        <v>43930.5438194444</v>
      </c>
      <c r="J39" s="2">
        <v>43944.5427314815</v>
      </c>
      <c r="K39" s="2">
        <v>43951.5025694444</v>
      </c>
      <c r="L39" s="2">
        <v>43965.5074189815</v>
      </c>
      <c r="M39" s="2">
        <v>43979.6514930556</v>
      </c>
      <c r="N39" s="2">
        <v>43986.628287037</v>
      </c>
      <c r="O39" s="2">
        <v>43993.5003703704</v>
      </c>
      <c r="P39" s="1">
        <v>0</v>
      </c>
      <c r="Q39">
        <v>0</v>
      </c>
    </row>
    <row r="40" spans="1:17">
      <c r="A40" s="1">
        <v>18373110</v>
      </c>
      <c r="B40" s="1" t="s">
        <v>215</v>
      </c>
      <c r="C40" s="1" t="s">
        <v>392</v>
      </c>
      <c r="D40" s="2">
        <v>43890.4189583333</v>
      </c>
      <c r="E40" s="2">
        <v>43897.6313773148</v>
      </c>
      <c r="F40" s="2">
        <v>43904.6472337963</v>
      </c>
      <c r="G40" s="2">
        <v>43918.5318055556</v>
      </c>
      <c r="H40" s="2">
        <v>43924.9046296296</v>
      </c>
      <c r="I40" s="2">
        <v>43932.4330555556</v>
      </c>
      <c r="J40" s="2">
        <v>43946.4552546296</v>
      </c>
      <c r="K40" s="2">
        <v>43953.3784606481</v>
      </c>
      <c r="L40" s="2">
        <v>43967.7488888889</v>
      </c>
      <c r="M40" s="2">
        <v>43981.9158217593</v>
      </c>
      <c r="N40" s="2">
        <v>43990.854537037</v>
      </c>
      <c r="O40" s="2">
        <v>43995.7835416667</v>
      </c>
      <c r="P40" s="1">
        <v>0</v>
      </c>
      <c r="Q40">
        <v>1</v>
      </c>
    </row>
    <row r="41" spans="1:17">
      <c r="A41" s="1">
        <v>18373760</v>
      </c>
      <c r="B41" s="1" t="s">
        <v>214</v>
      </c>
      <c r="C41" s="1" t="s">
        <v>397</v>
      </c>
      <c r="D41" s="2">
        <v>43889.0454398148</v>
      </c>
      <c r="E41" s="2">
        <v>43897.0138888889</v>
      </c>
      <c r="F41" s="2">
        <v>43904.4887037037</v>
      </c>
      <c r="G41" s="2">
        <v>43917.1550925926</v>
      </c>
      <c r="H41" s="2">
        <v>43924.1689699074</v>
      </c>
      <c r="I41" s="2">
        <v>43931.4424884259</v>
      </c>
      <c r="J41" s="2">
        <v>43945.2181597222</v>
      </c>
      <c r="K41" s="2">
        <v>43953.1174768519</v>
      </c>
      <c r="L41" s="2">
        <v>43967.6178009259</v>
      </c>
      <c r="M41" s="2">
        <v>43981.872650463</v>
      </c>
      <c r="N41" s="2">
        <v>43990.193599537</v>
      </c>
      <c r="O41" s="2">
        <v>43994.1891435185</v>
      </c>
      <c r="P41" s="1">
        <v>0</v>
      </c>
      <c r="Q41">
        <v>1</v>
      </c>
    </row>
    <row r="42" spans="1:17">
      <c r="A42" s="1">
        <v>18373112</v>
      </c>
      <c r="B42" s="1" t="s">
        <v>199</v>
      </c>
      <c r="C42" s="1" t="s">
        <v>398</v>
      </c>
      <c r="D42" s="2">
        <v>43888.5043402778</v>
      </c>
      <c r="E42" s="2">
        <v>43896.7737615741</v>
      </c>
      <c r="F42" s="2">
        <v>43902.946724537</v>
      </c>
      <c r="G42" s="2">
        <v>43917.770162037</v>
      </c>
      <c r="H42" s="2">
        <v>43923.7696064815</v>
      </c>
      <c r="I42" s="2">
        <v>43930.5456134259</v>
      </c>
      <c r="J42" s="2">
        <v>43945.9336226852</v>
      </c>
      <c r="K42" s="2">
        <v>43951.5138657407</v>
      </c>
      <c r="L42" s="2">
        <v>43966.9122800926</v>
      </c>
      <c r="M42" s="2">
        <v>43980.7746875</v>
      </c>
      <c r="N42" s="2">
        <v>43988.8039467593</v>
      </c>
      <c r="O42" s="2">
        <v>43993.6485185185</v>
      </c>
      <c r="P42" s="1">
        <v>0</v>
      </c>
      <c r="Q42">
        <v>0</v>
      </c>
    </row>
    <row r="43" spans="1:17">
      <c r="A43" s="1">
        <v>18373114</v>
      </c>
      <c r="B43" s="1" t="s">
        <v>145</v>
      </c>
      <c r="C43" s="1" t="s">
        <v>398</v>
      </c>
      <c r="D43" s="2">
        <v>43888.506099537</v>
      </c>
      <c r="E43" s="2">
        <v>43895.6547800926</v>
      </c>
      <c r="F43" s="2">
        <v>43903.8408333333</v>
      </c>
      <c r="G43" s="2">
        <v>43918.4849652778</v>
      </c>
      <c r="H43" s="2">
        <v>43923.9329976852</v>
      </c>
      <c r="I43" s="2">
        <v>43931.4557291667</v>
      </c>
      <c r="J43" s="2">
        <v>43945.6642476852</v>
      </c>
      <c r="K43" s="2">
        <v>43951.9704282407</v>
      </c>
      <c r="L43" s="2">
        <v>43965.8713888889</v>
      </c>
      <c r="M43" s="2">
        <v>43981.7832060185</v>
      </c>
      <c r="N43" s="2">
        <v>43989.6843287037</v>
      </c>
      <c r="O43" s="2">
        <v>43995.6511458333</v>
      </c>
      <c r="P43" s="1">
        <v>0</v>
      </c>
      <c r="Q43">
        <v>0</v>
      </c>
    </row>
    <row r="44" spans="1:17">
      <c r="A44" s="1">
        <v>18373118</v>
      </c>
      <c r="B44" s="1" t="s">
        <v>113</v>
      </c>
      <c r="C44" s="1" t="s">
        <v>398</v>
      </c>
      <c r="D44" s="2">
        <v>43888.5131712963</v>
      </c>
      <c r="E44" s="2">
        <v>43895.5178819444</v>
      </c>
      <c r="F44" s="2">
        <v>43902.5092592593</v>
      </c>
      <c r="G44" s="2">
        <v>43916.5003356481</v>
      </c>
      <c r="H44" s="2">
        <v>43923.5009143519</v>
      </c>
      <c r="I44" s="2">
        <v>43930.5467939815</v>
      </c>
      <c r="J44" s="2">
        <v>43944.5427893518</v>
      </c>
      <c r="K44" s="2">
        <v>43951.5002777778</v>
      </c>
      <c r="L44" s="2">
        <v>43965.5038425926</v>
      </c>
      <c r="M44" s="2">
        <v>43979.862349537</v>
      </c>
      <c r="N44" s="2">
        <v>43987.7645601852</v>
      </c>
      <c r="O44" s="2">
        <v>43993.5020023148</v>
      </c>
      <c r="P44" s="1">
        <v>0</v>
      </c>
      <c r="Q44">
        <v>0</v>
      </c>
    </row>
    <row r="45" spans="1:17">
      <c r="A45" s="1">
        <v>18373140</v>
      </c>
      <c r="B45" s="1" t="s">
        <v>204</v>
      </c>
      <c r="C45" s="1" t="s">
        <v>400</v>
      </c>
      <c r="D45" s="2">
        <v>43888.5008796296</v>
      </c>
      <c r="E45" s="2">
        <v>43896.8033912037</v>
      </c>
      <c r="F45" s="2">
        <v>43903.8016550926</v>
      </c>
      <c r="G45" s="2">
        <v>43917.0248726852</v>
      </c>
      <c r="H45" s="2">
        <v>43923.5078472222</v>
      </c>
      <c r="I45" s="2">
        <v>43931.1674768518</v>
      </c>
      <c r="J45" s="2">
        <v>43945.4146296296</v>
      </c>
      <c r="K45" s="2">
        <v>43951.9708449074</v>
      </c>
      <c r="L45" s="2">
        <v>43965.9572685185</v>
      </c>
      <c r="M45" s="2">
        <v>43980.5440856482</v>
      </c>
      <c r="N45" s="2">
        <v>43987.803912037</v>
      </c>
      <c r="O45" s="2">
        <v>43993.8375694444</v>
      </c>
      <c r="P45" s="1">
        <v>0</v>
      </c>
      <c r="Q45">
        <v>0</v>
      </c>
    </row>
    <row r="46" spans="1:17">
      <c r="A46" s="1">
        <v>18373142</v>
      </c>
      <c r="B46" s="1" t="s">
        <v>172</v>
      </c>
      <c r="C46" s="1" t="s">
        <v>397</v>
      </c>
      <c r="D46" s="2">
        <v>43888.6491782407</v>
      </c>
      <c r="E46" s="2">
        <v>43897.0069097222</v>
      </c>
      <c r="F46" s="2">
        <v>43904.8097800926</v>
      </c>
      <c r="G46" s="2">
        <v>43917.7220601852</v>
      </c>
      <c r="H46" s="2">
        <v>43924.9923842593</v>
      </c>
      <c r="I46" s="2">
        <v>43931.5261689815</v>
      </c>
      <c r="J46" s="2">
        <v>43945.9935300926</v>
      </c>
      <c r="K46" s="2">
        <v>43951.6304513889</v>
      </c>
      <c r="L46" s="2">
        <v>43966.7316782407</v>
      </c>
      <c r="M46" s="2">
        <v>43980.9983912037</v>
      </c>
      <c r="N46" s="2">
        <v>43988.8127430556</v>
      </c>
      <c r="O46" s="2">
        <v>43993.5180439815</v>
      </c>
      <c r="P46" s="1">
        <v>0</v>
      </c>
      <c r="Q46">
        <v>0</v>
      </c>
    </row>
    <row r="47" spans="1:17">
      <c r="A47" s="1">
        <v>18373146</v>
      </c>
      <c r="B47" s="1" t="s">
        <v>159</v>
      </c>
      <c r="C47" s="1" t="s">
        <v>392</v>
      </c>
      <c r="D47" s="2">
        <v>43888.5699421296</v>
      </c>
      <c r="E47" s="2">
        <v>43896.703587963</v>
      </c>
      <c r="F47" s="2">
        <v>43903.1571643519</v>
      </c>
      <c r="G47" s="2">
        <v>43917.102337963</v>
      </c>
      <c r="H47" s="2">
        <v>43923.8807407407</v>
      </c>
      <c r="I47" s="2">
        <v>43931.1307523148</v>
      </c>
      <c r="J47" s="2">
        <v>43945.0710185185</v>
      </c>
      <c r="K47" s="2">
        <v>43952.0131828704</v>
      </c>
      <c r="L47" s="2">
        <v>43966.971724537</v>
      </c>
      <c r="M47" s="2">
        <v>43980.9630671296</v>
      </c>
      <c r="N47" s="2">
        <v>43990.0938425926</v>
      </c>
      <c r="O47" s="2">
        <v>43994.7079282407</v>
      </c>
      <c r="P47" s="1">
        <v>0</v>
      </c>
      <c r="Q47">
        <v>0</v>
      </c>
    </row>
    <row r="48" spans="1:17">
      <c r="A48" s="1">
        <v>18373148</v>
      </c>
      <c r="B48" s="1" t="s">
        <v>230</v>
      </c>
      <c r="C48" s="1" t="s">
        <v>400</v>
      </c>
      <c r="D48" s="2">
        <v>43890.7930787037</v>
      </c>
      <c r="E48" s="2">
        <v>43897.8299189815</v>
      </c>
      <c r="F48" s="2">
        <v>43904.860775463</v>
      </c>
      <c r="G48" s="2">
        <v>43918.1848726852</v>
      </c>
      <c r="H48" s="2">
        <v>43925.5761226852</v>
      </c>
      <c r="I48" s="2">
        <v>43932.2692361111</v>
      </c>
      <c r="J48" s="2">
        <v>43946.2409375</v>
      </c>
      <c r="K48" s="2">
        <v>43953.6857175926</v>
      </c>
      <c r="L48" s="2">
        <v>43967.7255787037</v>
      </c>
      <c r="M48" s="2">
        <v>43981.7949305556</v>
      </c>
      <c r="N48" s="2">
        <v>43990.7317939815</v>
      </c>
      <c r="O48" s="2">
        <v>43994.4827777778</v>
      </c>
      <c r="P48" s="1">
        <v>0</v>
      </c>
      <c r="Q48">
        <v>3</v>
      </c>
    </row>
    <row r="49" spans="1:17">
      <c r="A49" s="1">
        <v>18373153</v>
      </c>
      <c r="B49" s="1" t="s">
        <v>151</v>
      </c>
      <c r="C49" s="1" t="s">
        <v>392</v>
      </c>
      <c r="D49" s="2">
        <v>43888.5060763889</v>
      </c>
      <c r="E49" s="2">
        <v>43895.5058217593</v>
      </c>
      <c r="F49" s="2">
        <v>43902.9442013889</v>
      </c>
      <c r="G49" s="2">
        <v>43917.4480439815</v>
      </c>
      <c r="H49" s="2">
        <v>43923.5471990741</v>
      </c>
      <c r="I49" s="2">
        <v>43931.6793055556</v>
      </c>
      <c r="J49" s="2">
        <v>43944.5907060185</v>
      </c>
      <c r="K49" s="2">
        <v>43951.5044907407</v>
      </c>
      <c r="L49" s="2">
        <v>43967.4570486111</v>
      </c>
      <c r="M49" s="2">
        <v>43979.8253240741</v>
      </c>
      <c r="N49" s="2">
        <v>43987.9257523148</v>
      </c>
      <c r="O49" s="2">
        <v>43994.9732638889</v>
      </c>
      <c r="P49" s="1">
        <v>0</v>
      </c>
      <c r="Q49">
        <v>0</v>
      </c>
    </row>
    <row r="50" spans="1:17">
      <c r="A50" s="1">
        <v>18373404</v>
      </c>
      <c r="B50" s="1" t="s">
        <v>130</v>
      </c>
      <c r="C50" s="1" t="s">
        <v>400</v>
      </c>
      <c r="D50" s="2">
        <v>43888.5004398148</v>
      </c>
      <c r="E50" s="2">
        <v>43895.5334606481</v>
      </c>
      <c r="F50" s="2">
        <v>43902.5123148148</v>
      </c>
      <c r="G50" s="2">
        <v>43916.5009953704</v>
      </c>
      <c r="H50" s="2">
        <v>43923.5002430556</v>
      </c>
      <c r="I50" s="2">
        <v>43930.5555902778</v>
      </c>
      <c r="J50" s="2">
        <v>43944.5426273148</v>
      </c>
      <c r="K50" s="2">
        <v>43951.5231018519</v>
      </c>
      <c r="L50" s="2">
        <v>43965.7461342593</v>
      </c>
      <c r="M50" s="2">
        <v>43979.7788888889</v>
      </c>
      <c r="N50" s="2">
        <v>43988.9900462963</v>
      </c>
      <c r="O50" s="2">
        <v>43993.7384953704</v>
      </c>
      <c r="P50" s="1">
        <v>0</v>
      </c>
      <c r="Q50">
        <v>0</v>
      </c>
    </row>
    <row r="51" spans="1:17">
      <c r="A51" s="1">
        <v>18373157</v>
      </c>
      <c r="B51" s="1" t="s">
        <v>210</v>
      </c>
      <c r="C51" s="1" t="s">
        <v>392</v>
      </c>
      <c r="D51" s="2">
        <v>43890.4419675926</v>
      </c>
      <c r="E51" s="2">
        <v>43897.7139814815</v>
      </c>
      <c r="F51" s="2">
        <v>43904.6898263889</v>
      </c>
      <c r="G51" s="2">
        <v>43918.0925578704</v>
      </c>
      <c r="H51" s="2">
        <v>43925.483275463</v>
      </c>
      <c r="I51" s="2">
        <v>43932.0860300926</v>
      </c>
      <c r="J51" s="2">
        <v>43946.0222916667</v>
      </c>
      <c r="K51" s="2">
        <v>43952.9634606481</v>
      </c>
      <c r="L51" s="2">
        <v>43966.7798148148</v>
      </c>
      <c r="M51" s="2">
        <v>43981.0722453704</v>
      </c>
      <c r="N51" s="2">
        <v>43990.1123611111</v>
      </c>
      <c r="O51" s="2">
        <v>43995.0296759259</v>
      </c>
      <c r="P51" s="1">
        <v>0</v>
      </c>
      <c r="Q51">
        <v>0</v>
      </c>
    </row>
    <row r="52" spans="1:17">
      <c r="A52" s="1">
        <v>18373163</v>
      </c>
      <c r="B52" s="1" t="s">
        <v>104</v>
      </c>
      <c r="C52" s="1" t="s">
        <v>397</v>
      </c>
      <c r="D52" s="2">
        <v>43890.4588194444</v>
      </c>
      <c r="E52" s="2">
        <v>43897.5934490741</v>
      </c>
      <c r="F52" s="2">
        <v>43904.040787037</v>
      </c>
      <c r="G52" s="2">
        <v>43918.5012615741</v>
      </c>
      <c r="H52" s="2">
        <v>43924.87125</v>
      </c>
      <c r="I52" s="2">
        <v>43931.6902777778</v>
      </c>
      <c r="J52" s="2">
        <v>43945.8330324074</v>
      </c>
      <c r="K52" s="2">
        <v>43951.7071643519</v>
      </c>
      <c r="L52" s="2">
        <v>43967.4806365741</v>
      </c>
      <c r="M52" s="2">
        <v>43980.9856944444</v>
      </c>
      <c r="N52" s="2">
        <v>43990.7281018519</v>
      </c>
      <c r="O52" s="2">
        <v>43995.526724537</v>
      </c>
      <c r="P52" s="1">
        <v>0</v>
      </c>
      <c r="Q52">
        <v>0</v>
      </c>
    </row>
    <row r="53" spans="1:17">
      <c r="A53" s="1">
        <v>18373165</v>
      </c>
      <c r="B53" s="1" t="s">
        <v>217</v>
      </c>
      <c r="C53" s="1" t="s">
        <v>393</v>
      </c>
      <c r="D53" s="2">
        <v>43888.5062268519</v>
      </c>
      <c r="E53" s="2">
        <v>43895.5286458333</v>
      </c>
      <c r="F53" s="2">
        <v>43902.8129050926</v>
      </c>
      <c r="G53" s="2">
        <v>43917.5465393519</v>
      </c>
      <c r="H53" s="2">
        <v>43923.8732407407</v>
      </c>
      <c r="I53" s="2">
        <v>43931.5046990741</v>
      </c>
      <c r="J53" s="2">
        <v>43944.6703125</v>
      </c>
      <c r="K53" s="2">
        <v>43951.5119212963</v>
      </c>
      <c r="L53" s="2">
        <v>43967.7734837963</v>
      </c>
      <c r="M53" s="2">
        <v>43981.0157986111</v>
      </c>
      <c r="N53" s="2">
        <v>43990.8562615741</v>
      </c>
      <c r="O53" s="2">
        <v>43994.9192592593</v>
      </c>
      <c r="P53" s="1">
        <v>0</v>
      </c>
      <c r="Q53">
        <v>0</v>
      </c>
    </row>
    <row r="54" spans="1:17">
      <c r="A54" s="1">
        <v>18373171</v>
      </c>
      <c r="B54" s="1" t="s">
        <v>108</v>
      </c>
      <c r="C54" s="1" t="s">
        <v>398</v>
      </c>
      <c r="D54" s="2">
        <v>43888.5134490741</v>
      </c>
      <c r="E54" s="2">
        <v>43895.8504513889</v>
      </c>
      <c r="F54" s="2">
        <v>43903.6795601852</v>
      </c>
      <c r="G54" s="2">
        <v>43916.5824884259</v>
      </c>
      <c r="H54" s="2">
        <v>43923.5013425926</v>
      </c>
      <c r="I54" s="2">
        <v>43931.0238773148</v>
      </c>
      <c r="J54" s="2">
        <v>43944.58625</v>
      </c>
      <c r="K54" s="2">
        <v>43952.4817824074</v>
      </c>
      <c r="L54" s="2">
        <v>43967.5105208333</v>
      </c>
      <c r="M54" s="2">
        <v>43981.6721296296</v>
      </c>
      <c r="N54" s="2">
        <v>43990.6612847222</v>
      </c>
      <c r="O54" s="2">
        <v>43994.8999884259</v>
      </c>
      <c r="P54" s="1">
        <v>0</v>
      </c>
      <c r="Q54">
        <v>0</v>
      </c>
    </row>
    <row r="55" spans="1:17">
      <c r="A55" s="1">
        <v>18373172</v>
      </c>
      <c r="B55" s="1" t="s">
        <v>79</v>
      </c>
      <c r="C55" s="1" t="s">
        <v>392</v>
      </c>
      <c r="D55" s="2">
        <v>43888.5042824074</v>
      </c>
      <c r="E55" s="2">
        <v>43895.5025115741</v>
      </c>
      <c r="F55" s="2">
        <v>43902.9719097222</v>
      </c>
      <c r="G55" s="2">
        <v>43916.7442592593</v>
      </c>
      <c r="H55" s="2">
        <v>43923.5015277778</v>
      </c>
      <c r="I55" s="2">
        <v>43930.8905555556</v>
      </c>
      <c r="J55" s="2">
        <v>43944.5878356481</v>
      </c>
      <c r="K55" s="2">
        <v>43951.5042013889</v>
      </c>
      <c r="L55" s="2">
        <v>43965.5352314815</v>
      </c>
      <c r="M55" s="2">
        <v>43979.7597222222</v>
      </c>
      <c r="N55" s="2">
        <v>43986.7273148148</v>
      </c>
      <c r="O55" s="2">
        <v>43993.5059490741</v>
      </c>
      <c r="P55" s="1">
        <v>0</v>
      </c>
      <c r="Q55">
        <v>0</v>
      </c>
    </row>
    <row r="56" spans="1:17">
      <c r="A56" s="1">
        <v>18373173</v>
      </c>
      <c r="B56" s="1" t="s">
        <v>48</v>
      </c>
      <c r="C56" s="1" t="s">
        <v>393</v>
      </c>
      <c r="D56" s="2">
        <v>43888.5011111111</v>
      </c>
      <c r="E56" s="2">
        <v>43896.552974537</v>
      </c>
      <c r="F56" s="2">
        <v>43902.508900463</v>
      </c>
      <c r="G56" s="2">
        <v>43916.5780439815</v>
      </c>
      <c r="H56" s="2">
        <v>43923.7297337963</v>
      </c>
      <c r="I56" s="2">
        <v>43931.9537847222</v>
      </c>
      <c r="J56" s="2">
        <v>43944.5860648148</v>
      </c>
      <c r="K56" s="2">
        <v>43951.5581018518</v>
      </c>
      <c r="L56" s="2">
        <v>43966.5189351852</v>
      </c>
      <c r="M56" s="2">
        <v>43979.7447916667</v>
      </c>
      <c r="N56" s="2">
        <v>43989.6927199074</v>
      </c>
      <c r="O56" s="2">
        <v>43994.027337963</v>
      </c>
      <c r="P56" s="1">
        <v>0</v>
      </c>
      <c r="Q56">
        <v>0</v>
      </c>
    </row>
    <row r="57" spans="1:17">
      <c r="A57" s="1">
        <v>18373176</v>
      </c>
      <c r="B57" s="1" t="s">
        <v>207</v>
      </c>
      <c r="C57" s="1" t="s">
        <v>393</v>
      </c>
      <c r="D57" s="2">
        <v>43888.5909375</v>
      </c>
      <c r="E57" s="2">
        <v>43895.5056018519</v>
      </c>
      <c r="F57" s="2">
        <v>43902.5221180556</v>
      </c>
      <c r="G57" s="2">
        <v>43916.8032523148</v>
      </c>
      <c r="H57" s="2">
        <v>43923.5355902778</v>
      </c>
      <c r="I57" s="2">
        <v>43930.617974537</v>
      </c>
      <c r="J57" s="2">
        <v>43944.6366666667</v>
      </c>
      <c r="K57" s="2">
        <v>43951.5002083333</v>
      </c>
      <c r="L57" s="2">
        <v>43966.6051967593</v>
      </c>
      <c r="M57" s="2">
        <v>43980.0558217593</v>
      </c>
      <c r="N57" s="2">
        <v>43988.6554861111</v>
      </c>
      <c r="O57" s="2">
        <v>43994.6841203704</v>
      </c>
      <c r="P57" s="1">
        <v>0</v>
      </c>
      <c r="Q57">
        <v>1</v>
      </c>
    </row>
    <row r="58" spans="1:17">
      <c r="A58" s="1">
        <v>18373181</v>
      </c>
      <c r="B58" s="1" t="s">
        <v>68</v>
      </c>
      <c r="C58" s="1" t="s">
        <v>400</v>
      </c>
      <c r="D58" s="2">
        <v>43888.5242708333</v>
      </c>
      <c r="E58" s="2">
        <v>43895.5082638889</v>
      </c>
      <c r="F58" s="2">
        <v>43902.5293518519</v>
      </c>
      <c r="G58" s="2">
        <v>43916.5051736111</v>
      </c>
      <c r="H58" s="2">
        <v>43923.5148842593</v>
      </c>
      <c r="I58" s="2">
        <v>43930.5505787037</v>
      </c>
      <c r="J58" s="2">
        <v>43944.5881944444</v>
      </c>
      <c r="K58" s="2">
        <v>43951.5294791667</v>
      </c>
      <c r="L58" s="2">
        <v>43965.5328819444</v>
      </c>
      <c r="M58" s="2">
        <v>43979.5230902778</v>
      </c>
      <c r="N58" s="2">
        <v>43986.7467592593</v>
      </c>
      <c r="O58" s="2">
        <v>43993.5269560185</v>
      </c>
      <c r="P58" s="1">
        <v>0</v>
      </c>
      <c r="Q58">
        <v>0</v>
      </c>
    </row>
    <row r="59" spans="1:17">
      <c r="A59" s="1">
        <v>18373184</v>
      </c>
      <c r="B59" s="1" t="s">
        <v>49</v>
      </c>
      <c r="C59" s="1" t="s">
        <v>400</v>
      </c>
      <c r="D59" s="2">
        <v>43888.5144675926</v>
      </c>
      <c r="E59" s="2">
        <v>43896.9765740741</v>
      </c>
      <c r="F59" s="2">
        <v>43903.7125462963</v>
      </c>
      <c r="G59" s="2">
        <v>43917.8918171296</v>
      </c>
      <c r="H59" s="2">
        <v>43923.979212963</v>
      </c>
      <c r="I59" s="2">
        <v>43932.0181134259</v>
      </c>
      <c r="J59" s="2">
        <v>43944.9037615741</v>
      </c>
      <c r="K59" s="2">
        <v>43951.8817824074</v>
      </c>
      <c r="L59" s="2">
        <v>43967.0821875</v>
      </c>
      <c r="M59" s="2">
        <v>43981.5507175926</v>
      </c>
      <c r="N59" s="2">
        <v>43988.4397800926</v>
      </c>
      <c r="O59" s="2">
        <v>43994.8993865741</v>
      </c>
      <c r="P59" s="1">
        <v>0</v>
      </c>
      <c r="Q59">
        <v>0</v>
      </c>
    </row>
    <row r="60" spans="1:17">
      <c r="A60" s="1">
        <v>18373187</v>
      </c>
      <c r="B60" s="1" t="s">
        <v>133</v>
      </c>
      <c r="C60" s="1" t="s">
        <v>400</v>
      </c>
      <c r="D60" s="2">
        <v>43888.7177893519</v>
      </c>
      <c r="E60" s="2">
        <v>43895.8284490741</v>
      </c>
      <c r="F60" s="2">
        <v>43903.8398611111</v>
      </c>
      <c r="G60" s="2">
        <v>43916.9806018519</v>
      </c>
      <c r="H60" s="2">
        <v>43923.9498032407</v>
      </c>
      <c r="I60" s="2">
        <v>43931.8963310185</v>
      </c>
      <c r="J60" s="2">
        <v>43944.9395601852</v>
      </c>
      <c r="K60" s="2">
        <v>43952.6154282407</v>
      </c>
      <c r="L60" s="2">
        <v>43966.8070023148</v>
      </c>
      <c r="M60" s="2">
        <v>43980.4692361111</v>
      </c>
      <c r="N60" s="2">
        <v>43988.4357175926</v>
      </c>
      <c r="O60" s="2">
        <v>43994.8658333333</v>
      </c>
      <c r="P60" s="1">
        <v>0</v>
      </c>
      <c r="Q60">
        <v>0</v>
      </c>
    </row>
    <row r="61" spans="1:17">
      <c r="A61" s="1">
        <v>18373805</v>
      </c>
      <c r="B61" s="1" t="s">
        <v>126</v>
      </c>
      <c r="C61" s="1" t="s">
        <v>398</v>
      </c>
      <c r="D61" s="2">
        <v>43888.5436574074</v>
      </c>
      <c r="E61" s="2">
        <v>43895.5210300926</v>
      </c>
      <c r="F61" s="2">
        <v>43903.0339930556</v>
      </c>
      <c r="G61" s="2">
        <v>43916.9359375</v>
      </c>
      <c r="H61" s="2">
        <v>43923.6785532407</v>
      </c>
      <c r="I61" s="2">
        <v>43930.6649768519</v>
      </c>
      <c r="J61" s="2">
        <v>43944.8916087963</v>
      </c>
      <c r="K61" s="2">
        <v>43951.5165972222</v>
      </c>
      <c r="L61" s="2">
        <v>43965.6748726852</v>
      </c>
      <c r="M61" s="2">
        <v>43980.4512731481</v>
      </c>
      <c r="N61" s="2">
        <v>43988.6765162037</v>
      </c>
      <c r="O61" s="2">
        <v>43993.5088078704</v>
      </c>
      <c r="P61" s="1">
        <v>0</v>
      </c>
      <c r="Q61">
        <v>0</v>
      </c>
    </row>
    <row r="62" spans="1:17">
      <c r="A62" s="1">
        <v>78066014</v>
      </c>
      <c r="B62" s="1" t="s">
        <v>234</v>
      </c>
      <c r="C62" s="1" t="s">
        <v>398</v>
      </c>
      <c r="D62" s="2">
        <v>43888.5836921296</v>
      </c>
      <c r="E62" s="2">
        <v>43896.9666087963</v>
      </c>
      <c r="F62" s="2">
        <v>43904.6766666667</v>
      </c>
      <c r="G62" s="2">
        <v>43918.155</v>
      </c>
      <c r="H62" s="2">
        <v>43924.8578009259</v>
      </c>
      <c r="I62" s="2">
        <v>43932.0645949074</v>
      </c>
      <c r="J62" s="2">
        <v>43944.9914583333</v>
      </c>
      <c r="K62" s="2">
        <v>43951.5934606481</v>
      </c>
      <c r="L62" s="2">
        <v>43966.03625</v>
      </c>
      <c r="M62" s="2">
        <v>43980.7520949074</v>
      </c>
      <c r="N62" s="2">
        <v>43988.093900463</v>
      </c>
      <c r="O62" s="2">
        <v>43993.8694907407</v>
      </c>
      <c r="P62" s="1">
        <v>0</v>
      </c>
      <c r="Q62">
        <v>1</v>
      </c>
    </row>
    <row r="63" spans="1:17">
      <c r="A63" s="1">
        <v>18373201</v>
      </c>
      <c r="B63" s="1" t="s">
        <v>61</v>
      </c>
      <c r="C63" s="1" t="s">
        <v>398</v>
      </c>
      <c r="D63" s="2">
        <v>43888.5003009259</v>
      </c>
      <c r="E63" s="2">
        <v>43896.424837963</v>
      </c>
      <c r="F63" s="2">
        <v>43902.5174074074</v>
      </c>
      <c r="G63" s="2">
        <v>43916.504837963</v>
      </c>
      <c r="H63" s="2">
        <v>43923.5011921296</v>
      </c>
      <c r="I63" s="2">
        <v>43930.5696643519</v>
      </c>
      <c r="J63" s="2">
        <v>43944.5835648148</v>
      </c>
      <c r="K63" s="2">
        <v>43951.5111342593</v>
      </c>
      <c r="L63" s="2">
        <v>43965.7292708333</v>
      </c>
      <c r="M63" s="2">
        <v>43979.8382986111</v>
      </c>
      <c r="N63" s="2">
        <v>43986.964537037</v>
      </c>
      <c r="O63" s="2">
        <v>43993.5195949074</v>
      </c>
      <c r="P63" s="1">
        <v>0</v>
      </c>
      <c r="Q63">
        <v>0</v>
      </c>
    </row>
    <row r="64" spans="1:17">
      <c r="A64" s="1">
        <v>18373202</v>
      </c>
      <c r="B64" s="1" t="s">
        <v>227</v>
      </c>
      <c r="C64" s="1" t="s">
        <v>400</v>
      </c>
      <c r="D64" s="2">
        <v>43888.6471990741</v>
      </c>
      <c r="E64" s="2">
        <v>43896.6721412037</v>
      </c>
      <c r="F64" s="2">
        <v>43904.8506828704</v>
      </c>
      <c r="G64" s="2">
        <v>43917.5558333333</v>
      </c>
      <c r="H64" s="2">
        <v>43923.590775463</v>
      </c>
      <c r="I64" s="2">
        <v>43930.6652199074</v>
      </c>
      <c r="J64" s="2">
        <v>43944.5931481481</v>
      </c>
      <c r="K64" s="2">
        <v>43951.8146990741</v>
      </c>
      <c r="L64" s="2">
        <v>43967.0317824074</v>
      </c>
      <c r="M64" s="2">
        <v>43980.483599537</v>
      </c>
      <c r="N64" s="2">
        <v>43988.6115740741</v>
      </c>
      <c r="O64" s="2">
        <v>43994.734224537</v>
      </c>
      <c r="P64" s="1">
        <v>0</v>
      </c>
      <c r="Q64">
        <v>1</v>
      </c>
    </row>
    <row r="65" spans="1:17">
      <c r="A65" s="1">
        <v>18373204</v>
      </c>
      <c r="B65" s="1" t="s">
        <v>64</v>
      </c>
      <c r="C65" s="1" t="s">
        <v>397</v>
      </c>
      <c r="D65" s="2">
        <v>43888.9485185185</v>
      </c>
      <c r="E65" s="2">
        <v>43895.8275</v>
      </c>
      <c r="F65" s="2">
        <v>43903.3917708333</v>
      </c>
      <c r="G65" s="2">
        <v>43917.5619675926</v>
      </c>
      <c r="H65" s="2">
        <v>43923.512962963</v>
      </c>
      <c r="I65" s="2">
        <v>43930.9815509259</v>
      </c>
      <c r="J65" s="2">
        <v>43944.6190162037</v>
      </c>
      <c r="K65" s="2">
        <v>43951.513599537</v>
      </c>
      <c r="L65" s="2">
        <v>43966.848912037</v>
      </c>
      <c r="M65" s="2">
        <v>43981.4996759259</v>
      </c>
      <c r="N65" s="2">
        <v>43988.3988310185</v>
      </c>
      <c r="O65" s="2">
        <v>43994.3598611111</v>
      </c>
      <c r="P65" s="1">
        <v>0</v>
      </c>
      <c r="Q65">
        <v>0</v>
      </c>
    </row>
    <row r="66" spans="1:17">
      <c r="A66" s="1">
        <v>18373161</v>
      </c>
      <c r="B66" s="1" t="s">
        <v>98</v>
      </c>
      <c r="C66" s="1" t="s">
        <v>398</v>
      </c>
      <c r="D66" s="2">
        <v>43889.026712963</v>
      </c>
      <c r="E66" s="2">
        <v>43897.5444907407</v>
      </c>
      <c r="F66" s="2">
        <v>43904.5049884259</v>
      </c>
      <c r="G66" s="2">
        <v>43917.0838773148</v>
      </c>
      <c r="H66" s="2">
        <v>43923.7378356481</v>
      </c>
      <c r="I66" s="2">
        <v>43931.7164236111</v>
      </c>
      <c r="J66" s="2">
        <v>43946.0588888889</v>
      </c>
      <c r="K66" s="2">
        <v>43951.532650463</v>
      </c>
      <c r="L66" s="2">
        <v>43967.4446875</v>
      </c>
      <c r="M66" s="2">
        <v>43981.4393287037</v>
      </c>
      <c r="N66" s="2">
        <v>43990.6712268519</v>
      </c>
      <c r="O66" s="2">
        <v>43994.7966782407</v>
      </c>
      <c r="P66" s="1">
        <v>0</v>
      </c>
      <c r="Q66">
        <v>0</v>
      </c>
    </row>
    <row r="67" spans="1:17">
      <c r="A67" s="1">
        <v>18373414</v>
      </c>
      <c r="B67" s="1" t="s">
        <v>196</v>
      </c>
      <c r="C67" s="1" t="s">
        <v>398</v>
      </c>
      <c r="D67" s="2">
        <v>43888.5347916667</v>
      </c>
      <c r="E67" s="2">
        <v>43895.9767708333</v>
      </c>
      <c r="F67" s="2">
        <v>43903.585162037</v>
      </c>
      <c r="G67" s="2">
        <v>43917.3876736111</v>
      </c>
      <c r="H67" s="2">
        <v>43923.5118171296</v>
      </c>
      <c r="I67" s="2">
        <v>43930.9210185185</v>
      </c>
      <c r="J67" s="2">
        <v>43944.611087963</v>
      </c>
      <c r="K67" s="2">
        <v>43951.5125578704</v>
      </c>
      <c r="L67" s="2">
        <v>43965.8549768518</v>
      </c>
      <c r="M67" s="2">
        <v>43980.1117708333</v>
      </c>
      <c r="N67" s="2">
        <v>43987.7140046296</v>
      </c>
      <c r="O67" s="2">
        <v>43993.524212963</v>
      </c>
      <c r="P67" s="1">
        <v>0</v>
      </c>
      <c r="Q67">
        <v>0</v>
      </c>
    </row>
    <row r="68" spans="1:17">
      <c r="A68" s="1">
        <v>18373420</v>
      </c>
      <c r="B68" s="1" t="s">
        <v>216</v>
      </c>
      <c r="C68" s="1" t="s">
        <v>398</v>
      </c>
      <c r="D68" s="2">
        <v>43888.8524768519</v>
      </c>
      <c r="E68" s="2">
        <v>43895.8649421296</v>
      </c>
      <c r="F68" s="2">
        <v>43903.7780439815</v>
      </c>
      <c r="G68" s="2">
        <v>43916.8067939815</v>
      </c>
      <c r="H68" s="2">
        <v>43923.8356828704</v>
      </c>
      <c r="I68" s="2">
        <v>43930.6040972222</v>
      </c>
      <c r="J68" s="2">
        <v>43944.5867361111</v>
      </c>
      <c r="K68" s="2">
        <v>43951.5154166667</v>
      </c>
      <c r="L68" s="2">
        <v>43965.73875</v>
      </c>
      <c r="M68" s="2">
        <v>43979.6946875</v>
      </c>
      <c r="N68" s="2">
        <v>43986.8738541667</v>
      </c>
      <c r="O68" s="2">
        <v>43993.5036574074</v>
      </c>
      <c r="P68" s="1">
        <v>0</v>
      </c>
      <c r="Q68">
        <v>0</v>
      </c>
    </row>
    <row r="69" spans="1:17">
      <c r="A69" s="1">
        <v>18373425</v>
      </c>
      <c r="B69" s="1" t="s">
        <v>224</v>
      </c>
      <c r="C69" s="1" t="s">
        <v>400</v>
      </c>
      <c r="D69" s="2">
        <v>43888.6405439815</v>
      </c>
      <c r="E69" s="2">
        <v>43896.7456134259</v>
      </c>
      <c r="F69" s="2">
        <v>43904.0083217593</v>
      </c>
      <c r="G69" s="2">
        <v>43917.8970023148</v>
      </c>
      <c r="H69" s="2">
        <v>43924.9150694444</v>
      </c>
      <c r="I69" s="2">
        <v>43932.0001851852</v>
      </c>
      <c r="J69" s="2">
        <v>43945.7282060185</v>
      </c>
      <c r="K69" s="2">
        <v>43952.4730324074</v>
      </c>
      <c r="L69" s="2">
        <v>43967.1310300926</v>
      </c>
      <c r="M69" s="2">
        <v>43980.8070601852</v>
      </c>
      <c r="N69" s="2">
        <v>43989.9525231481</v>
      </c>
      <c r="O69" s="2">
        <v>43995.1153935185</v>
      </c>
      <c r="P69" s="1">
        <v>0</v>
      </c>
      <c r="Q69">
        <v>0</v>
      </c>
    </row>
    <row r="70" spans="1:17">
      <c r="A70" s="1">
        <v>18373575</v>
      </c>
      <c r="B70" s="1" t="s">
        <v>141</v>
      </c>
      <c r="C70" s="1" t="s">
        <v>398</v>
      </c>
      <c r="D70" s="2">
        <v>43888.5001851852</v>
      </c>
      <c r="E70" s="2">
        <v>43895.5006712963</v>
      </c>
      <c r="F70" s="2">
        <v>43903.4224421296</v>
      </c>
      <c r="G70" s="2">
        <v>43917.422025463</v>
      </c>
      <c r="H70" s="2">
        <v>43923.5543402778</v>
      </c>
      <c r="I70" s="2">
        <v>43930.5625925926</v>
      </c>
      <c r="J70" s="2">
        <v>43944.5431018519</v>
      </c>
      <c r="K70" s="2">
        <v>43951.5104976852</v>
      </c>
      <c r="L70" s="2">
        <v>43965.7861458333</v>
      </c>
      <c r="M70" s="2">
        <v>43979.5095717593</v>
      </c>
      <c r="N70" s="2">
        <v>43986.6663078704</v>
      </c>
      <c r="O70" s="2">
        <v>43993.6601273148</v>
      </c>
      <c r="P70" s="1">
        <v>0</v>
      </c>
      <c r="Q70">
        <v>0</v>
      </c>
    </row>
    <row r="71" spans="1:17">
      <c r="A71" s="1">
        <v>18373580</v>
      </c>
      <c r="B71" s="1" t="s">
        <v>56</v>
      </c>
      <c r="C71" s="1" t="s">
        <v>393</v>
      </c>
      <c r="D71" s="2">
        <v>43888.5413194444</v>
      </c>
      <c r="E71" s="2">
        <v>43895.5162384259</v>
      </c>
      <c r="F71" s="2">
        <v>43902.576724537</v>
      </c>
      <c r="G71" s="2">
        <v>43916.9800347222</v>
      </c>
      <c r="H71" s="2">
        <v>43923.7809606481</v>
      </c>
      <c r="I71" s="2">
        <v>43931.0541087963</v>
      </c>
      <c r="J71" s="2">
        <v>43944.8070023148</v>
      </c>
      <c r="K71" s="2">
        <v>43952.5107175926</v>
      </c>
      <c r="L71" s="2">
        <v>43965.9289699074</v>
      </c>
      <c r="M71" s="2">
        <v>43980.5802083333</v>
      </c>
      <c r="N71" s="2">
        <v>43988.8552083333</v>
      </c>
      <c r="O71" s="2">
        <v>43993.8974305556</v>
      </c>
      <c r="P71" s="1">
        <v>0</v>
      </c>
      <c r="Q71">
        <v>0</v>
      </c>
    </row>
    <row r="72" spans="1:17">
      <c r="A72" s="1">
        <v>18373584</v>
      </c>
      <c r="B72" s="1" t="s">
        <v>77</v>
      </c>
      <c r="C72" s="1" t="s">
        <v>400</v>
      </c>
      <c r="D72" s="2">
        <v>43888.5162615741</v>
      </c>
      <c r="E72" s="2">
        <v>43895.5408796296</v>
      </c>
      <c r="F72" s="2">
        <v>43902.5141666667</v>
      </c>
      <c r="G72" s="2">
        <v>43916.543287037</v>
      </c>
      <c r="H72" s="2">
        <v>43923.500162037</v>
      </c>
      <c r="I72" s="2">
        <v>43930.930787037</v>
      </c>
      <c r="J72" s="2">
        <v>43944.998599537</v>
      </c>
      <c r="K72" s="2">
        <v>43951.7535416667</v>
      </c>
      <c r="L72" s="2">
        <v>43965.518912037</v>
      </c>
      <c r="M72" s="2">
        <v>43979.508599537</v>
      </c>
      <c r="N72" s="2">
        <v>43987.753275463</v>
      </c>
      <c r="O72" s="2">
        <v>43993.5009490741</v>
      </c>
      <c r="P72" s="1">
        <v>0</v>
      </c>
      <c r="Q72">
        <v>0</v>
      </c>
    </row>
    <row r="73" spans="1:17">
      <c r="A73" s="1">
        <v>18373597</v>
      </c>
      <c r="B73" s="1" t="s">
        <v>106</v>
      </c>
      <c r="C73" s="1" t="s">
        <v>400</v>
      </c>
      <c r="D73" s="2">
        <v>43889.7773611111</v>
      </c>
      <c r="E73" s="2">
        <v>43897.2579166667</v>
      </c>
      <c r="F73" s="2">
        <v>43904.4864583333</v>
      </c>
      <c r="G73" s="2">
        <v>43918.4624074074</v>
      </c>
      <c r="H73" s="2">
        <v>43925.0403125</v>
      </c>
      <c r="I73" s="2">
        <v>43932.0870717593</v>
      </c>
      <c r="J73" s="2">
        <v>43946.0285069444</v>
      </c>
      <c r="K73" s="2">
        <v>43952.8229398148</v>
      </c>
      <c r="L73" s="2">
        <v>43967.4089814815</v>
      </c>
      <c r="M73" s="2">
        <v>43981.4010648148</v>
      </c>
      <c r="N73" s="2">
        <v>43990.5951041667</v>
      </c>
      <c r="O73" s="2">
        <v>43995.457349537</v>
      </c>
      <c r="P73" s="1">
        <v>0</v>
      </c>
      <c r="Q73">
        <v>0</v>
      </c>
    </row>
    <row r="74" spans="1:17">
      <c r="A74" s="1">
        <v>18373599</v>
      </c>
      <c r="B74" s="1" t="s">
        <v>17</v>
      </c>
      <c r="C74" s="1" t="s">
        <v>393</v>
      </c>
      <c r="D74" s="2">
        <v>43888.50375</v>
      </c>
      <c r="E74" s="2">
        <v>43895.503599537</v>
      </c>
      <c r="F74" s="2">
        <v>43902.510625</v>
      </c>
      <c r="G74" s="2">
        <v>43916.5043287037</v>
      </c>
      <c r="H74" s="2">
        <v>43923.6193865741</v>
      </c>
      <c r="I74" s="2">
        <v>43930.5444560185</v>
      </c>
      <c r="J74" s="2">
        <v>43944.6643518519</v>
      </c>
      <c r="K74" s="2">
        <v>43951.5681828704</v>
      </c>
      <c r="L74" s="2">
        <v>43966.4501157407</v>
      </c>
      <c r="M74" s="2">
        <v>43979.5127662037</v>
      </c>
      <c r="N74" s="2">
        <v>43987.8649652778</v>
      </c>
      <c r="O74" s="2">
        <v>43993.5056365741</v>
      </c>
      <c r="P74" s="1">
        <v>0</v>
      </c>
      <c r="Q74">
        <v>0</v>
      </c>
    </row>
    <row r="75" spans="1:17">
      <c r="A75" s="1">
        <v>18373610</v>
      </c>
      <c r="B75" s="1" t="s">
        <v>150</v>
      </c>
      <c r="C75" s="1" t="s">
        <v>397</v>
      </c>
      <c r="D75" s="2">
        <v>43889.4573958333</v>
      </c>
      <c r="E75" s="2">
        <v>43897.8368518519</v>
      </c>
      <c r="F75" s="2">
        <v>43904.875162037</v>
      </c>
      <c r="G75" s="2">
        <v>43918.6671875</v>
      </c>
      <c r="H75" s="2">
        <v>43925.4285763889</v>
      </c>
      <c r="I75" s="2">
        <v>43932.6741666667</v>
      </c>
      <c r="J75" s="2">
        <v>43946.074212963</v>
      </c>
      <c r="K75" s="2">
        <v>43953.5016782407</v>
      </c>
      <c r="L75" s="2">
        <v>43967.9112268519</v>
      </c>
      <c r="M75" s="2">
        <v>43981.7546759259</v>
      </c>
      <c r="N75" s="2">
        <v>43990.6439467593</v>
      </c>
      <c r="O75" s="2">
        <v>43993.9478356481</v>
      </c>
      <c r="P75" s="1">
        <v>0</v>
      </c>
      <c r="Q75">
        <v>1</v>
      </c>
    </row>
    <row r="76" spans="1:17">
      <c r="A76" s="1">
        <v>18373622</v>
      </c>
      <c r="B76" s="1" t="s">
        <v>201</v>
      </c>
      <c r="C76" s="1" t="s">
        <v>400</v>
      </c>
      <c r="D76" s="2">
        <v>43888.7563888889</v>
      </c>
      <c r="E76" s="2">
        <v>43895.8549652778</v>
      </c>
      <c r="F76" s="2">
        <v>43902.7045601852</v>
      </c>
      <c r="G76" s="2">
        <v>43917.5848726852</v>
      </c>
      <c r="H76" s="2">
        <v>43923.7048032407</v>
      </c>
      <c r="I76" s="2">
        <v>43930.5664467593</v>
      </c>
      <c r="J76" s="2">
        <v>43944.5877662037</v>
      </c>
      <c r="K76" s="2">
        <v>43952.6752893518</v>
      </c>
      <c r="L76" s="2">
        <v>43967.7216550926</v>
      </c>
      <c r="M76" s="2">
        <v>43979.7014699074</v>
      </c>
      <c r="N76" s="2">
        <v>43988.7599884259</v>
      </c>
      <c r="O76" s="2">
        <v>43995.4712847222</v>
      </c>
      <c r="P76" s="1">
        <v>0</v>
      </c>
      <c r="Q76">
        <v>0</v>
      </c>
    </row>
    <row r="77" spans="1:17">
      <c r="A77" s="1">
        <v>18373625</v>
      </c>
      <c r="B77" s="1" t="s">
        <v>59</v>
      </c>
      <c r="C77" s="1" t="s">
        <v>393</v>
      </c>
      <c r="D77" s="2">
        <v>43888.5194675926</v>
      </c>
      <c r="E77" s="2">
        <v>43896.9629398148</v>
      </c>
      <c r="F77" s="2">
        <v>43903.9573611111</v>
      </c>
      <c r="G77" s="2">
        <v>43917.5670486111</v>
      </c>
      <c r="H77" s="2">
        <v>43924.7970601852</v>
      </c>
      <c r="I77" s="2">
        <v>43931.8166087963</v>
      </c>
      <c r="J77" s="2">
        <v>43945.840787037</v>
      </c>
      <c r="K77" s="2">
        <v>43952.3972916667</v>
      </c>
      <c r="L77" s="2">
        <v>43967.0115509259</v>
      </c>
      <c r="M77" s="2">
        <v>43980.7602314815</v>
      </c>
      <c r="N77" s="2">
        <v>43989.8163194444</v>
      </c>
      <c r="O77" s="2">
        <v>43993.9687268519</v>
      </c>
      <c r="P77" s="1">
        <v>0</v>
      </c>
      <c r="Q77">
        <v>0</v>
      </c>
    </row>
    <row r="78" spans="1:17">
      <c r="A78" s="1">
        <v>18373629</v>
      </c>
      <c r="B78" s="1" t="s">
        <v>67</v>
      </c>
      <c r="C78" s="1" t="s">
        <v>392</v>
      </c>
      <c r="D78" s="2">
        <v>43888.521412037</v>
      </c>
      <c r="E78" s="2">
        <v>43895.504837963</v>
      </c>
      <c r="F78" s="2">
        <v>43902.5215393519</v>
      </c>
      <c r="G78" s="2">
        <v>43916.5472569444</v>
      </c>
      <c r="H78" s="2">
        <v>43923.5073842593</v>
      </c>
      <c r="I78" s="2">
        <v>43930.5190277778</v>
      </c>
      <c r="J78" s="2">
        <v>43944.585474537</v>
      </c>
      <c r="K78" s="2">
        <v>43951.5019328704</v>
      </c>
      <c r="L78" s="2">
        <v>43965.5109837963</v>
      </c>
      <c r="M78" s="2">
        <v>43979.5079050926</v>
      </c>
      <c r="N78" s="2">
        <v>43986.9114930556</v>
      </c>
      <c r="O78" s="2">
        <v>43993.5027546296</v>
      </c>
      <c r="P78" s="1">
        <v>0</v>
      </c>
      <c r="Q78">
        <v>0</v>
      </c>
    </row>
    <row r="79" spans="1:17">
      <c r="A79" s="1">
        <v>18373631</v>
      </c>
      <c r="B79" s="1" t="s">
        <v>105</v>
      </c>
      <c r="C79" s="1" t="s">
        <v>397</v>
      </c>
      <c r="D79" s="2">
        <v>43888.5032407407</v>
      </c>
      <c r="E79" s="2">
        <v>43895.6933101852</v>
      </c>
      <c r="F79" s="2">
        <v>43903.9172685185</v>
      </c>
      <c r="G79" s="2">
        <v>43916.5409490741</v>
      </c>
      <c r="H79" s="2">
        <v>43923.9424652778</v>
      </c>
      <c r="I79" s="2">
        <v>43931.7998263889</v>
      </c>
      <c r="J79" s="2">
        <v>43945.6526851852</v>
      </c>
      <c r="K79" s="2">
        <v>43951.5270023148</v>
      </c>
      <c r="L79" s="2">
        <v>43965.6689930556</v>
      </c>
      <c r="M79" s="2">
        <v>43980.6524652778</v>
      </c>
      <c r="N79" s="2">
        <v>43987.9605555556</v>
      </c>
      <c r="O79" s="2">
        <v>43993.5027430556</v>
      </c>
      <c r="P79" s="1">
        <v>0</v>
      </c>
      <c r="Q79">
        <v>0</v>
      </c>
    </row>
    <row r="80" spans="1:17">
      <c r="A80" s="1">
        <v>18373636</v>
      </c>
      <c r="B80" s="1" t="s">
        <v>53</v>
      </c>
      <c r="C80" s="1" t="s">
        <v>397</v>
      </c>
      <c r="D80" s="2">
        <v>43888.5681134259</v>
      </c>
      <c r="E80" s="2">
        <v>43896.4007060185</v>
      </c>
      <c r="F80" s="2">
        <v>43902.7004166667</v>
      </c>
      <c r="G80" s="2">
        <v>43917.8282060185</v>
      </c>
      <c r="H80" s="2">
        <v>43923.9434606481</v>
      </c>
      <c r="I80" s="2">
        <v>43931.9458680556</v>
      </c>
      <c r="J80" s="2">
        <v>43944.661400463</v>
      </c>
      <c r="K80" s="2">
        <v>43951.8758333333</v>
      </c>
      <c r="L80" s="2">
        <v>43966.9380439815</v>
      </c>
      <c r="M80" s="2">
        <v>43979.6721759259</v>
      </c>
      <c r="N80" s="2">
        <v>43986.8375347222</v>
      </c>
      <c r="O80" s="2">
        <v>43993.5778125</v>
      </c>
      <c r="P80" s="1">
        <v>0</v>
      </c>
      <c r="Q80">
        <v>0</v>
      </c>
    </row>
    <row r="81" spans="1:17">
      <c r="A81" s="1">
        <v>18373665</v>
      </c>
      <c r="B81" s="1" t="s">
        <v>158</v>
      </c>
      <c r="C81" s="1" t="s">
        <v>397</v>
      </c>
      <c r="D81" s="2">
        <v>43888.5328009259</v>
      </c>
      <c r="E81" s="2">
        <v>43896.0594444444</v>
      </c>
      <c r="F81" s="2">
        <v>43902.8384606481</v>
      </c>
      <c r="G81" s="2">
        <v>43916.9313541667</v>
      </c>
      <c r="H81" s="2">
        <v>43924.0393981481</v>
      </c>
      <c r="I81" s="2">
        <v>43931.556724537</v>
      </c>
      <c r="J81" s="2">
        <v>43944.8480555556</v>
      </c>
      <c r="K81" s="2">
        <v>43951.913125</v>
      </c>
      <c r="L81" s="2">
        <v>43965.5036921296</v>
      </c>
      <c r="M81" s="2">
        <v>43980.9814814815</v>
      </c>
      <c r="N81" s="2">
        <v>43988.9671527778</v>
      </c>
      <c r="O81" s="2">
        <v>43994.7084027778</v>
      </c>
      <c r="P81" s="1">
        <v>0</v>
      </c>
      <c r="Q81">
        <v>0</v>
      </c>
    </row>
    <row r="82" spans="1:17">
      <c r="A82" s="1">
        <v>18373667</v>
      </c>
      <c r="B82" s="1" t="s">
        <v>82</v>
      </c>
      <c r="C82" s="1" t="s">
        <v>398</v>
      </c>
      <c r="D82" s="2">
        <v>43888.5019097222</v>
      </c>
      <c r="E82" s="2">
        <v>43895.5018634259</v>
      </c>
      <c r="F82" s="2">
        <v>43902.8428009259</v>
      </c>
      <c r="G82" s="2">
        <v>43916.5641782407</v>
      </c>
      <c r="H82" s="2">
        <v>43923.506400463</v>
      </c>
      <c r="I82" s="2">
        <v>43930.5902546296</v>
      </c>
      <c r="J82" s="2">
        <v>43944.5934143519</v>
      </c>
      <c r="K82" s="2">
        <v>43951.5057986111</v>
      </c>
      <c r="L82" s="2">
        <v>43965.5085416667</v>
      </c>
      <c r="M82" s="2">
        <v>43979.5422337963</v>
      </c>
      <c r="N82" s="2">
        <v>43986.9487152778</v>
      </c>
      <c r="O82" s="2">
        <v>43993.8855208333</v>
      </c>
      <c r="P82" s="1">
        <v>0</v>
      </c>
      <c r="Q82">
        <v>0</v>
      </c>
    </row>
    <row r="83" spans="1:17">
      <c r="A83" s="1">
        <v>18373671</v>
      </c>
      <c r="B83" s="1" t="s">
        <v>15</v>
      </c>
      <c r="C83" s="1" t="s">
        <v>393</v>
      </c>
      <c r="D83" s="2">
        <v>43888.5025462963</v>
      </c>
      <c r="E83" s="2">
        <v>43897.0320138889</v>
      </c>
      <c r="F83" s="2">
        <v>43902.9205902778</v>
      </c>
      <c r="G83" s="2">
        <v>43917.5733101852</v>
      </c>
      <c r="H83" s="2">
        <v>43924.6266782407</v>
      </c>
      <c r="I83" s="2">
        <v>43931.6280787037</v>
      </c>
      <c r="J83" s="2">
        <v>43944.6094097222</v>
      </c>
      <c r="K83" s="2">
        <v>43952.670462963</v>
      </c>
      <c r="L83" s="2">
        <v>43966.4835416667</v>
      </c>
      <c r="M83" s="2">
        <v>43980.0949652778</v>
      </c>
      <c r="N83" s="2">
        <v>43990.8569675926</v>
      </c>
      <c r="O83" s="2">
        <v>43994.0321064815</v>
      </c>
      <c r="P83" s="1">
        <v>0</v>
      </c>
      <c r="Q83">
        <v>0</v>
      </c>
    </row>
    <row r="84" spans="1:17">
      <c r="A84" s="1">
        <v>18373567</v>
      </c>
      <c r="B84" s="1" t="s">
        <v>123</v>
      </c>
      <c r="C84" s="1" t="s">
        <v>400</v>
      </c>
      <c r="D84" s="2">
        <v>43888.6043055556</v>
      </c>
      <c r="E84" s="2">
        <v>43895.5957523148</v>
      </c>
      <c r="F84" s="2">
        <v>43902.9804050926</v>
      </c>
      <c r="G84" s="2">
        <v>43916.9231481481</v>
      </c>
      <c r="H84" s="2">
        <v>43924.4671296296</v>
      </c>
      <c r="I84" s="2">
        <v>43930.911087963</v>
      </c>
      <c r="J84" s="2">
        <v>43944.8746875</v>
      </c>
      <c r="K84" s="2">
        <v>43951.6838657407</v>
      </c>
      <c r="L84" s="2">
        <v>43967.4007523148</v>
      </c>
      <c r="M84" s="2">
        <v>43980.4790393518</v>
      </c>
      <c r="N84" s="2">
        <v>43988.5114351852</v>
      </c>
      <c r="O84" s="2">
        <v>43994.9549537037</v>
      </c>
      <c r="P84" s="1">
        <v>0</v>
      </c>
      <c r="Q84">
        <v>1</v>
      </c>
    </row>
    <row r="85" spans="1:17">
      <c r="A85" s="1">
        <v>18373676</v>
      </c>
      <c r="B85" s="1" t="s">
        <v>197</v>
      </c>
      <c r="C85" s="1" t="s">
        <v>400</v>
      </c>
      <c r="D85" s="2">
        <v>43888.5525810185</v>
      </c>
      <c r="E85" s="2">
        <v>43896.4987731481</v>
      </c>
      <c r="F85" s="2">
        <v>43903.4705208333</v>
      </c>
      <c r="G85" s="2">
        <v>43917.4178356481</v>
      </c>
      <c r="H85" s="2">
        <v>43923.9132986111</v>
      </c>
      <c r="I85" s="2">
        <v>43931.7764351852</v>
      </c>
      <c r="J85" s="2">
        <v>43944.6482407407</v>
      </c>
      <c r="K85" s="2">
        <v>43951.5081597222</v>
      </c>
      <c r="L85" s="2">
        <v>43966.7467708333</v>
      </c>
      <c r="M85" s="2">
        <v>43981.4262384259</v>
      </c>
      <c r="N85" s="2">
        <v>43988.4204861111</v>
      </c>
      <c r="O85" s="2">
        <v>43994.5985532407</v>
      </c>
      <c r="P85" s="1">
        <v>0</v>
      </c>
      <c r="Q85">
        <v>0</v>
      </c>
    </row>
    <row r="86" spans="1:17">
      <c r="A86" s="1">
        <v>18373682</v>
      </c>
      <c r="B86" s="1" t="s">
        <v>202</v>
      </c>
      <c r="C86" s="1" t="s">
        <v>393</v>
      </c>
      <c r="D86" s="2">
        <v>43888.5540162037</v>
      </c>
      <c r="E86" s="2">
        <v>43896.9718171296</v>
      </c>
      <c r="F86" s="2">
        <v>43904.0686921296</v>
      </c>
      <c r="G86" s="2">
        <v>43917.6613078704</v>
      </c>
      <c r="H86" s="2">
        <v>43923.9497800926</v>
      </c>
      <c r="I86" s="2">
        <v>43930.7641898148</v>
      </c>
      <c r="J86" s="2">
        <v>43944.960150463</v>
      </c>
      <c r="K86" s="2">
        <v>43952.5304282407</v>
      </c>
      <c r="L86" s="2">
        <v>43967.6753587963</v>
      </c>
      <c r="M86" s="2">
        <v>43980.8761921296</v>
      </c>
      <c r="N86" s="2">
        <v>43990.450625</v>
      </c>
      <c r="O86" s="2">
        <v>43995.4814583333</v>
      </c>
      <c r="P86" s="1">
        <v>0</v>
      </c>
      <c r="Q86">
        <v>1</v>
      </c>
    </row>
    <row r="87" spans="1:17">
      <c r="A87" s="1">
        <v>18373686</v>
      </c>
      <c r="B87" s="1" t="s">
        <v>182</v>
      </c>
      <c r="C87" s="1" t="s">
        <v>400</v>
      </c>
      <c r="D87" s="2">
        <v>43888.6335300926</v>
      </c>
      <c r="E87" s="2">
        <v>43895.5441666667</v>
      </c>
      <c r="F87" s="2">
        <v>43903.4690509259</v>
      </c>
      <c r="G87" s="2">
        <v>43918.5584027778</v>
      </c>
      <c r="H87" s="2">
        <v>43924.5575810185</v>
      </c>
      <c r="I87" s="2">
        <v>43930.7047222222</v>
      </c>
      <c r="J87" s="2">
        <v>43944.8221990741</v>
      </c>
      <c r="K87" s="2">
        <v>43952.4798032407</v>
      </c>
      <c r="L87" s="2">
        <v>43966.7695949074</v>
      </c>
      <c r="M87" s="2">
        <v>43980.623912037</v>
      </c>
      <c r="N87" s="2">
        <v>43988.9954166667</v>
      </c>
      <c r="O87" s="2">
        <v>43993.9606944444</v>
      </c>
      <c r="P87" s="1">
        <v>0</v>
      </c>
      <c r="Q87">
        <v>0</v>
      </c>
    </row>
    <row r="88" spans="1:17">
      <c r="A88" s="1">
        <v>18373688</v>
      </c>
      <c r="B88" s="1" t="s">
        <v>60</v>
      </c>
      <c r="C88" s="1" t="s">
        <v>397</v>
      </c>
      <c r="D88" s="2">
        <v>43888.5003587963</v>
      </c>
      <c r="E88" s="2">
        <v>43895.5625694444</v>
      </c>
      <c r="F88" s="2">
        <v>43904.5475810185</v>
      </c>
      <c r="G88" s="2">
        <v>43917.8295833333</v>
      </c>
      <c r="H88" s="2">
        <v>43924.5780324074</v>
      </c>
      <c r="I88" s="2">
        <v>43931.8430555556</v>
      </c>
      <c r="J88" s="2">
        <v>43944.5428935185</v>
      </c>
      <c r="K88" s="2">
        <v>43951.5078703704</v>
      </c>
      <c r="L88" s="2">
        <v>43966.1233564815</v>
      </c>
      <c r="M88" s="2">
        <v>43980.7548726852</v>
      </c>
      <c r="N88" s="2">
        <v>43986.9489583333</v>
      </c>
      <c r="O88" s="2">
        <v>43993.586712963</v>
      </c>
      <c r="P88" s="1">
        <v>0</v>
      </c>
      <c r="Q88">
        <v>0</v>
      </c>
    </row>
    <row r="89" spans="1:17">
      <c r="A89" s="1">
        <v>18373692</v>
      </c>
      <c r="B89" s="1" t="s">
        <v>188</v>
      </c>
      <c r="C89" s="1" t="s">
        <v>392</v>
      </c>
      <c r="D89" s="2">
        <v>43888.9934375</v>
      </c>
      <c r="E89" s="2">
        <v>43895.9535069444</v>
      </c>
      <c r="F89" s="2">
        <v>43903.7463773148</v>
      </c>
      <c r="G89" s="2">
        <v>43916.5020949074</v>
      </c>
      <c r="H89" s="2">
        <v>43923.51125</v>
      </c>
      <c r="I89" s="2">
        <v>43930.5606597222</v>
      </c>
      <c r="J89" s="2">
        <v>43944.5544097222</v>
      </c>
      <c r="K89" s="2">
        <v>43951.5030671296</v>
      </c>
      <c r="L89" s="2">
        <v>43965.5120138889</v>
      </c>
      <c r="M89" s="2">
        <v>43979.5206134259</v>
      </c>
      <c r="N89" s="2">
        <v>43986.8661342593</v>
      </c>
      <c r="O89" s="2">
        <v>43993.5203356482</v>
      </c>
      <c r="P89" s="1">
        <v>0</v>
      </c>
      <c r="Q89">
        <v>0</v>
      </c>
    </row>
    <row r="90" spans="1:17">
      <c r="A90" s="1">
        <v>18373695</v>
      </c>
      <c r="B90" s="1" t="s">
        <v>30</v>
      </c>
      <c r="C90" s="1" t="s">
        <v>393</v>
      </c>
      <c r="D90" s="2">
        <v>43888.915787037</v>
      </c>
      <c r="E90" s="2">
        <v>43895.5625694444</v>
      </c>
      <c r="F90" s="2">
        <v>43902.8944560185</v>
      </c>
      <c r="G90" s="2">
        <v>43917.4622222222</v>
      </c>
      <c r="H90" s="2">
        <v>43923.7334490741</v>
      </c>
      <c r="I90" s="2">
        <v>43930.6774189815</v>
      </c>
      <c r="J90" s="2">
        <v>43944.8135300926</v>
      </c>
      <c r="K90" s="2">
        <v>43952.5748726852</v>
      </c>
      <c r="L90" s="2">
        <v>43965.6858912037</v>
      </c>
      <c r="M90" s="2">
        <v>43979.9288425926</v>
      </c>
      <c r="N90" s="2">
        <v>43989.0196412037</v>
      </c>
      <c r="O90" s="2">
        <v>43993.5896990741</v>
      </c>
      <c r="P90" s="1">
        <v>0</v>
      </c>
      <c r="Q90">
        <v>0</v>
      </c>
    </row>
    <row r="91" spans="1:17">
      <c r="A91" s="1">
        <v>18373707</v>
      </c>
      <c r="B91" s="1" t="s">
        <v>166</v>
      </c>
      <c r="C91" s="1" t="s">
        <v>392</v>
      </c>
      <c r="D91" s="2">
        <v>43889.7837847222</v>
      </c>
      <c r="E91" s="2">
        <v>43897.028900463</v>
      </c>
      <c r="F91" s="2">
        <v>43903.7327314815</v>
      </c>
      <c r="G91" s="2">
        <v>43917.7299537037</v>
      </c>
      <c r="H91" s="2">
        <v>43924.6054513889</v>
      </c>
      <c r="I91" s="2">
        <v>43931.9841666667</v>
      </c>
      <c r="J91" s="2">
        <v>43945.7403819444</v>
      </c>
      <c r="K91" s="2">
        <v>43952.9350810185</v>
      </c>
      <c r="L91" s="2">
        <v>43967.0997337963</v>
      </c>
      <c r="M91" s="2">
        <v>43980.9181944444</v>
      </c>
      <c r="N91" s="2">
        <v>43988.7789583333</v>
      </c>
      <c r="O91" s="2">
        <v>43994.7937847222</v>
      </c>
      <c r="P91" s="1">
        <v>0</v>
      </c>
      <c r="Q91">
        <v>0</v>
      </c>
    </row>
    <row r="92" spans="1:17">
      <c r="A92" s="1">
        <v>18373717</v>
      </c>
      <c r="B92" s="1" t="s">
        <v>28</v>
      </c>
      <c r="C92" s="1" t="s">
        <v>398</v>
      </c>
      <c r="D92" s="2">
        <v>43888.5005555556</v>
      </c>
      <c r="E92" s="2">
        <v>43895.688287037</v>
      </c>
      <c r="F92" s="2">
        <v>43902.5098726852</v>
      </c>
      <c r="G92" s="2">
        <v>43916.6924537037</v>
      </c>
      <c r="H92" s="2">
        <v>43925.4304976852</v>
      </c>
      <c r="I92" s="2">
        <v>43932.8372685185</v>
      </c>
      <c r="J92" s="2">
        <v>43944.6066087963</v>
      </c>
      <c r="K92" s="2">
        <v>43953.7983101852</v>
      </c>
      <c r="L92" s="2">
        <v>43966.7191782407</v>
      </c>
      <c r="M92" s="2">
        <v>43980.9496990741</v>
      </c>
      <c r="N92" s="2">
        <v>43989.9931944444</v>
      </c>
      <c r="O92" s="2">
        <v>43994.8457291667</v>
      </c>
      <c r="P92" s="1">
        <v>0</v>
      </c>
      <c r="Q92">
        <v>0</v>
      </c>
    </row>
    <row r="93" spans="1:17">
      <c r="A93" s="1">
        <v>18373727</v>
      </c>
      <c r="B93" s="1" t="s">
        <v>240</v>
      </c>
      <c r="C93" s="1" t="s">
        <v>397</v>
      </c>
      <c r="D93" s="2">
        <v>43890.7579050926</v>
      </c>
      <c r="E93" s="2">
        <v>43897.4906134259</v>
      </c>
      <c r="F93" s="2">
        <v>43904.9006018518</v>
      </c>
      <c r="G93" s="2">
        <v>43918.6893981481</v>
      </c>
      <c r="H93" s="2">
        <v>43925.0671527778</v>
      </c>
      <c r="I93" s="2">
        <v>43932.8215625</v>
      </c>
      <c r="J93" s="2">
        <v>43945.4817708333</v>
      </c>
      <c r="K93" s="2">
        <v>43953.5244791667</v>
      </c>
      <c r="L93" s="2">
        <v>43967.4832986111</v>
      </c>
      <c r="M93" s="2">
        <v>43981.4706365741</v>
      </c>
      <c r="N93" s="2">
        <v>43990.4520023148</v>
      </c>
      <c r="O93" s="2">
        <v>43994.7192476852</v>
      </c>
      <c r="P93" s="1">
        <v>0</v>
      </c>
      <c r="Q93">
        <v>1</v>
      </c>
    </row>
    <row r="94" spans="1:17">
      <c r="A94" s="1">
        <v>18373730</v>
      </c>
      <c r="B94" s="1" t="s">
        <v>200</v>
      </c>
      <c r="C94" s="1" t="s">
        <v>397</v>
      </c>
      <c r="D94" s="2">
        <v>43889.5554861111</v>
      </c>
      <c r="E94" s="2">
        <v>43895.8354861111</v>
      </c>
      <c r="F94" s="2">
        <v>43904.6273611111</v>
      </c>
      <c r="G94" s="2">
        <v>43918.487037037</v>
      </c>
      <c r="H94" s="2">
        <v>43925.538275463</v>
      </c>
      <c r="I94" s="2">
        <v>43932.708125</v>
      </c>
      <c r="J94" s="2">
        <v>43946.7090046296</v>
      </c>
      <c r="K94" s="2">
        <v>43951.7267013889</v>
      </c>
      <c r="L94" s="2">
        <v>43967.8115625</v>
      </c>
      <c r="M94" s="2">
        <v>43981.8822337963</v>
      </c>
      <c r="N94" s="2">
        <v>43988.8051273148</v>
      </c>
      <c r="O94" s="2">
        <v>43994.6231134259</v>
      </c>
      <c r="P94" s="1">
        <v>0</v>
      </c>
      <c r="Q94">
        <v>1</v>
      </c>
    </row>
    <row r="95" spans="1:17">
      <c r="A95" s="1">
        <v>18373763</v>
      </c>
      <c r="B95" s="1" t="s">
        <v>189</v>
      </c>
      <c r="C95" s="1" t="s">
        <v>397</v>
      </c>
      <c r="D95" s="2">
        <v>43888.5828819444</v>
      </c>
      <c r="E95" s="2">
        <v>43897.7634606482</v>
      </c>
      <c r="F95" s="2">
        <v>43904.0952893519</v>
      </c>
      <c r="G95" s="2">
        <v>43918.5003703704</v>
      </c>
      <c r="H95" s="2">
        <v>43923.8579166667</v>
      </c>
      <c r="I95" s="2">
        <v>43930.5490277778</v>
      </c>
      <c r="J95" s="2">
        <v>43944.5432523148</v>
      </c>
      <c r="K95" s="2">
        <v>43951.6330671296</v>
      </c>
      <c r="L95" s="2">
        <v>43967.121400463</v>
      </c>
      <c r="M95" s="2">
        <v>43981.0436921296</v>
      </c>
      <c r="N95" s="2">
        <v>43988.7222222222</v>
      </c>
      <c r="O95" s="2">
        <v>43993.5786342593</v>
      </c>
      <c r="P95" s="1">
        <v>0</v>
      </c>
      <c r="Q95">
        <v>0</v>
      </c>
    </row>
    <row r="96" spans="1:17">
      <c r="A96" s="1">
        <v>18373740</v>
      </c>
      <c r="B96" s="1" t="s">
        <v>173</v>
      </c>
      <c r="C96" s="1" t="s">
        <v>398</v>
      </c>
      <c r="D96" s="2">
        <v>43888.5106018518</v>
      </c>
      <c r="E96" s="2">
        <v>43895.5886689815</v>
      </c>
      <c r="F96" s="2">
        <v>43902.5128703704</v>
      </c>
      <c r="G96" s="2">
        <v>43916.5406481481</v>
      </c>
      <c r="H96" s="2">
        <v>43923.5145138889</v>
      </c>
      <c r="I96" s="2">
        <v>43930.5453356481</v>
      </c>
      <c r="J96" s="2">
        <v>43944.5429166667</v>
      </c>
      <c r="K96" s="2">
        <v>43951.5115046296</v>
      </c>
      <c r="L96" s="2">
        <v>43965.5088425926</v>
      </c>
      <c r="M96" s="2">
        <v>43979.5081944444</v>
      </c>
      <c r="N96" s="2">
        <v>43986.6879976852</v>
      </c>
      <c r="O96" s="2">
        <v>43993.5163310185</v>
      </c>
      <c r="P96" s="1">
        <v>0</v>
      </c>
      <c r="Q96">
        <v>0</v>
      </c>
    </row>
    <row r="97" spans="1:17">
      <c r="A97" s="1">
        <v>18373743</v>
      </c>
      <c r="B97" s="1" t="s">
        <v>99</v>
      </c>
      <c r="C97" s="1" t="s">
        <v>400</v>
      </c>
      <c r="D97" s="2">
        <v>43888.5020601852</v>
      </c>
      <c r="E97" s="2">
        <v>43895.8261226852</v>
      </c>
      <c r="F97" s="2">
        <v>43903.7349537037</v>
      </c>
      <c r="G97" s="2">
        <v>43917.7021643519</v>
      </c>
      <c r="H97" s="2">
        <v>43923.7787268519</v>
      </c>
      <c r="I97" s="2">
        <v>43931.4340972222</v>
      </c>
      <c r="J97" s="2">
        <v>43944.7382638889</v>
      </c>
      <c r="K97" s="2">
        <v>43951.712662037</v>
      </c>
      <c r="L97" s="2">
        <v>43965.909837963</v>
      </c>
      <c r="M97" s="2">
        <v>43980.9700115741</v>
      </c>
      <c r="N97" s="2">
        <v>43990.6813078704</v>
      </c>
      <c r="O97" s="2">
        <v>43994.986712963</v>
      </c>
      <c r="P97" s="1">
        <v>0</v>
      </c>
      <c r="Q97">
        <v>0</v>
      </c>
    </row>
    <row r="98" spans="1:17">
      <c r="A98" s="1">
        <v>18373750</v>
      </c>
      <c r="B98" s="1" t="s">
        <v>147</v>
      </c>
      <c r="C98" s="1" t="s">
        <v>393</v>
      </c>
      <c r="D98" s="2">
        <v>43888.8835069444</v>
      </c>
      <c r="E98" s="2">
        <v>43896.651712963</v>
      </c>
      <c r="F98" s="2">
        <v>43903.8563194444</v>
      </c>
      <c r="G98" s="2">
        <v>43916.9122800926</v>
      </c>
      <c r="H98" s="2">
        <v>43923.5038425926</v>
      </c>
      <c r="I98" s="2">
        <v>43930.8301736111</v>
      </c>
      <c r="J98" s="2">
        <v>43944.6004861111</v>
      </c>
      <c r="K98" s="2">
        <v>43951.5042708333</v>
      </c>
      <c r="L98" s="2">
        <v>43965.9638078704</v>
      </c>
      <c r="M98" s="2">
        <v>43979.9508217593</v>
      </c>
      <c r="N98" s="2">
        <v>43987.8113657407</v>
      </c>
      <c r="O98" s="2">
        <v>43993.9686111111</v>
      </c>
      <c r="P98" s="1">
        <v>0</v>
      </c>
      <c r="Q98">
        <v>0</v>
      </c>
    </row>
    <row r="99" spans="1:17">
      <c r="A99" s="1">
        <v>18373754</v>
      </c>
      <c r="B99" s="1" t="s">
        <v>109</v>
      </c>
      <c r="C99" s="1" t="s">
        <v>393</v>
      </c>
      <c r="D99" s="2">
        <v>43890.0686921296</v>
      </c>
      <c r="E99" s="2">
        <v>43896.9796064815</v>
      </c>
      <c r="F99" s="2">
        <v>43904.717650463</v>
      </c>
      <c r="G99" s="2">
        <v>43918.0719328704</v>
      </c>
      <c r="H99" s="2">
        <v>43924.8889699074</v>
      </c>
      <c r="I99" s="2">
        <v>43932.6140972222</v>
      </c>
      <c r="J99" s="2">
        <v>43946.0304513889</v>
      </c>
      <c r="K99" s="2">
        <v>43951.5414467593</v>
      </c>
      <c r="L99" s="2">
        <v>43967.6978935185</v>
      </c>
      <c r="M99" s="2">
        <v>43981.5829398148</v>
      </c>
      <c r="N99" s="2">
        <v>43990.6808217593</v>
      </c>
      <c r="O99" s="2">
        <v>43995.0880324074</v>
      </c>
      <c r="P99" s="1">
        <v>0</v>
      </c>
      <c r="Q99">
        <v>1</v>
      </c>
    </row>
    <row r="100" spans="1:17">
      <c r="A100" s="1">
        <v>18373677</v>
      </c>
      <c r="B100" s="1" t="s">
        <v>254</v>
      </c>
      <c r="C100" s="1" t="s">
        <v>398</v>
      </c>
      <c r="D100" s="2">
        <v>43888.5179050926</v>
      </c>
      <c r="E100" s="2">
        <v>43897.9166087963</v>
      </c>
      <c r="F100" s="2">
        <v>43904.9163888889</v>
      </c>
      <c r="G100" s="2">
        <v>43918.492962963</v>
      </c>
      <c r="H100" s="2">
        <v>43925.4221643519</v>
      </c>
      <c r="I100" s="2">
        <v>43932.7854976852</v>
      </c>
      <c r="J100" s="2">
        <v>43944.5543518519</v>
      </c>
      <c r="K100" s="2">
        <v>43951.5082060185</v>
      </c>
      <c r="L100" s="2">
        <v>43967.4141782407</v>
      </c>
      <c r="M100" s="2">
        <v>43981.7035300926</v>
      </c>
      <c r="N100" s="2">
        <v>43990.7459722222</v>
      </c>
      <c r="O100" s="2">
        <v>43995.8580439815</v>
      </c>
      <c r="P100" s="1">
        <v>0</v>
      </c>
      <c r="Q100">
        <v>3</v>
      </c>
    </row>
    <row r="101" spans="1:17">
      <c r="A101" s="1">
        <v>18373098</v>
      </c>
      <c r="B101" s="1" t="s">
        <v>131</v>
      </c>
      <c r="C101" s="1" t="s">
        <v>392</v>
      </c>
      <c r="D101" s="2">
        <v>43889.3729861111</v>
      </c>
      <c r="E101" s="2">
        <v>43896.9835300926</v>
      </c>
      <c r="F101" s="2">
        <v>43903.8125</v>
      </c>
      <c r="G101" s="2">
        <v>43918.7258796296</v>
      </c>
      <c r="H101" s="2">
        <v>43925.6966087963</v>
      </c>
      <c r="I101" s="2">
        <v>43932.7457060185</v>
      </c>
      <c r="J101" s="2">
        <v>43945.905162037</v>
      </c>
      <c r="K101" s="2">
        <v>43953.5877546296</v>
      </c>
      <c r="L101" s="2">
        <v>43966.9308796296</v>
      </c>
      <c r="M101" s="2">
        <v>43981.6666782407</v>
      </c>
      <c r="N101" s="2">
        <v>43990.5572337963</v>
      </c>
      <c r="O101" s="2">
        <v>43995.7688541667</v>
      </c>
      <c r="P101" s="1">
        <v>0</v>
      </c>
      <c r="Q101">
        <v>0</v>
      </c>
    </row>
    <row r="102" spans="1:17">
      <c r="A102" s="1">
        <v>18373563</v>
      </c>
      <c r="B102" s="1" t="s">
        <v>70</v>
      </c>
      <c r="C102" s="1" t="s">
        <v>400</v>
      </c>
      <c r="D102" s="2">
        <v>43888.5091550926</v>
      </c>
      <c r="E102" s="2">
        <v>43895.5027777778</v>
      </c>
      <c r="F102" s="2">
        <v>43902.5140162037</v>
      </c>
      <c r="G102" s="2">
        <v>43916.5409953704</v>
      </c>
      <c r="H102" s="2">
        <v>43923.5076736111</v>
      </c>
      <c r="I102" s="2">
        <v>43930.5578009259</v>
      </c>
      <c r="J102" s="2">
        <v>43944.6105092593</v>
      </c>
      <c r="K102" s="2">
        <v>43951.525625</v>
      </c>
      <c r="L102" s="2">
        <v>43965.5193171296</v>
      </c>
      <c r="M102" s="2">
        <v>43979.5100231481</v>
      </c>
      <c r="N102" s="2">
        <v>43986.700150463</v>
      </c>
      <c r="O102" s="2">
        <v>43993.5368981482</v>
      </c>
      <c r="P102" s="1">
        <v>0</v>
      </c>
      <c r="Q102">
        <v>0</v>
      </c>
    </row>
    <row r="103" spans="1:17">
      <c r="A103" s="1">
        <v>18373552</v>
      </c>
      <c r="B103" s="1" t="s">
        <v>181</v>
      </c>
      <c r="C103" s="1" t="s">
        <v>398</v>
      </c>
      <c r="D103" s="2">
        <v>43888.5011342593</v>
      </c>
      <c r="E103" s="2">
        <v>43895.5039699074</v>
      </c>
      <c r="F103" s="2">
        <v>43902.5143865741</v>
      </c>
      <c r="G103" s="2">
        <v>43916.7089583333</v>
      </c>
      <c r="H103" s="2">
        <v>43923.5122685185</v>
      </c>
      <c r="I103" s="2">
        <v>43931.0429398148</v>
      </c>
      <c r="J103" s="2">
        <v>43944.5840162037</v>
      </c>
      <c r="K103" s="2">
        <v>43951.5559375</v>
      </c>
      <c r="L103" s="2">
        <v>43965.5178240741</v>
      </c>
      <c r="M103" s="2">
        <v>43979.7768402778</v>
      </c>
      <c r="N103" s="2">
        <v>43987.9050925926</v>
      </c>
      <c r="O103" s="2">
        <v>43993.8912037037</v>
      </c>
      <c r="P103" s="1">
        <v>0</v>
      </c>
      <c r="Q103">
        <v>0</v>
      </c>
    </row>
    <row r="104" spans="1:17">
      <c r="A104" s="1">
        <v>18373434</v>
      </c>
      <c r="B104" s="1" t="s">
        <v>146</v>
      </c>
      <c r="C104" s="1" t="s">
        <v>397</v>
      </c>
      <c r="D104" s="2">
        <v>43888.5104513889</v>
      </c>
      <c r="E104" s="2">
        <v>43897.0081712963</v>
      </c>
      <c r="F104" s="2">
        <v>43903.5231597222</v>
      </c>
      <c r="G104" s="2">
        <v>43917.8164351852</v>
      </c>
      <c r="H104" s="2">
        <v>43924.1373148148</v>
      </c>
      <c r="I104" s="2">
        <v>43931.9447106481</v>
      </c>
      <c r="J104" s="2">
        <v>43946.157650463</v>
      </c>
      <c r="K104" s="2">
        <v>43953.1968055556</v>
      </c>
      <c r="L104" s="2">
        <v>43967.1636111111</v>
      </c>
      <c r="M104" s="2">
        <v>43980.8569675926</v>
      </c>
      <c r="N104" s="2">
        <v>43989.4749652778</v>
      </c>
      <c r="O104" s="2">
        <v>43994.5526736111</v>
      </c>
      <c r="P104" s="1">
        <v>0</v>
      </c>
      <c r="Q104">
        <v>0</v>
      </c>
    </row>
    <row r="105" spans="1:17">
      <c r="A105" s="1">
        <v>18373436</v>
      </c>
      <c r="B105" s="1" t="s">
        <v>86</v>
      </c>
      <c r="C105" s="1" t="s">
        <v>397</v>
      </c>
      <c r="D105" s="2">
        <v>43888.5293287037</v>
      </c>
      <c r="E105" s="2">
        <v>43895.551412037</v>
      </c>
      <c r="F105" s="2">
        <v>43903.6297916667</v>
      </c>
      <c r="G105" s="2">
        <v>43916.7703703704</v>
      </c>
      <c r="H105" s="2">
        <v>43923.5216203704</v>
      </c>
      <c r="I105" s="2">
        <v>43931.6906712963</v>
      </c>
      <c r="J105" s="2">
        <v>43945.4822106482</v>
      </c>
      <c r="K105" s="2">
        <v>43951.6565277778</v>
      </c>
      <c r="L105" s="2">
        <v>43967.6196296296</v>
      </c>
      <c r="M105" s="2">
        <v>43980.6669907407</v>
      </c>
      <c r="N105" s="2">
        <v>43988.9134490741</v>
      </c>
      <c r="O105" s="2">
        <v>43994.8685300926</v>
      </c>
      <c r="P105" s="1">
        <v>0</v>
      </c>
      <c r="Q105">
        <v>0</v>
      </c>
    </row>
    <row r="106" spans="1:17">
      <c r="A106" s="1">
        <v>18373439</v>
      </c>
      <c r="B106" s="1" t="s">
        <v>242</v>
      </c>
      <c r="C106" s="1" t="s">
        <v>392</v>
      </c>
      <c r="D106" s="2">
        <v>43888.5009837963</v>
      </c>
      <c r="E106" s="2">
        <v>43896.8711805556</v>
      </c>
      <c r="F106" s="2">
        <v>43904.6856828704</v>
      </c>
      <c r="G106" s="2">
        <v>43917.6235300926</v>
      </c>
      <c r="H106" s="2">
        <v>43924.5889467593</v>
      </c>
      <c r="I106" s="2">
        <v>43931.7179861111</v>
      </c>
      <c r="J106" s="2">
        <v>43944.6028587963</v>
      </c>
      <c r="K106" s="2">
        <v>43951.5036111111</v>
      </c>
      <c r="L106" s="2">
        <v>43965.6706134259</v>
      </c>
      <c r="M106" s="2">
        <v>43981.6333564815</v>
      </c>
      <c r="N106" s="2">
        <v>43990.5617708333</v>
      </c>
      <c r="O106" s="2">
        <v>43994.8692013889</v>
      </c>
      <c r="P106" s="1">
        <v>0</v>
      </c>
      <c r="Q106">
        <v>0</v>
      </c>
    </row>
    <row r="107" spans="1:17">
      <c r="A107" s="1">
        <v>18373441</v>
      </c>
      <c r="B107" s="1" t="s">
        <v>143</v>
      </c>
      <c r="C107" s="1" t="s">
        <v>397</v>
      </c>
      <c r="D107" s="2">
        <v>43890.0199768519</v>
      </c>
      <c r="E107" s="2">
        <v>43897.5566435185</v>
      </c>
      <c r="F107" s="2">
        <v>43903.6268287037</v>
      </c>
      <c r="G107" s="2">
        <v>43916.8356828704</v>
      </c>
      <c r="H107" s="2">
        <v>43924.8271643519</v>
      </c>
      <c r="I107" s="2">
        <v>43931.8115972222</v>
      </c>
      <c r="J107" s="2">
        <v>43945.927037037</v>
      </c>
      <c r="K107" s="2">
        <v>43951.5001273148</v>
      </c>
      <c r="L107" s="2">
        <v>43967.7597685185</v>
      </c>
      <c r="M107" s="2">
        <v>43981.7322569444</v>
      </c>
      <c r="N107" s="2">
        <v>43990.6945833333</v>
      </c>
      <c r="O107" s="2">
        <v>43995.4952314815</v>
      </c>
      <c r="P107" s="1">
        <v>0</v>
      </c>
      <c r="Q107">
        <v>0</v>
      </c>
    </row>
    <row r="108" spans="1:17">
      <c r="A108" s="1">
        <v>18373442</v>
      </c>
      <c r="B108" s="1" t="s">
        <v>31</v>
      </c>
      <c r="C108" s="1" t="s">
        <v>392</v>
      </c>
      <c r="D108" s="2">
        <v>43889.9511574074</v>
      </c>
      <c r="E108" s="2">
        <v>43897.650162037</v>
      </c>
      <c r="F108" s="2">
        <v>43902.5498032407</v>
      </c>
      <c r="G108" s="2">
        <v>43918.0296759259</v>
      </c>
      <c r="H108" s="2">
        <v>43924.9559143518</v>
      </c>
      <c r="I108" s="2">
        <v>43932.4796064815</v>
      </c>
      <c r="J108" s="2">
        <v>43944.5432407407</v>
      </c>
      <c r="K108" s="2">
        <v>43951.8913078704</v>
      </c>
      <c r="L108" s="2">
        <v>43967.717650463</v>
      </c>
      <c r="M108" s="2">
        <v>43979.5423263889</v>
      </c>
      <c r="N108" s="2">
        <v>43988.9737847222</v>
      </c>
      <c r="O108" s="2">
        <v>43993.6197916667</v>
      </c>
      <c r="P108" s="1">
        <v>0</v>
      </c>
      <c r="Q108">
        <v>0</v>
      </c>
    </row>
    <row r="109" spans="1:17">
      <c r="A109" s="1">
        <v>18373444</v>
      </c>
      <c r="B109" s="1" t="s">
        <v>57</v>
      </c>
      <c r="C109" s="1" t="s">
        <v>393</v>
      </c>
      <c r="D109" s="2">
        <v>43890.4366666667</v>
      </c>
      <c r="E109" s="2">
        <v>43896.686875</v>
      </c>
      <c r="F109" s="2">
        <v>43904.5159953704</v>
      </c>
      <c r="G109" s="2">
        <v>43917.9964236111</v>
      </c>
      <c r="H109" s="2">
        <v>43924.7559259259</v>
      </c>
      <c r="I109" s="2">
        <v>43932.0340856481</v>
      </c>
      <c r="J109" s="2">
        <v>43944.9122569444</v>
      </c>
      <c r="K109" s="2">
        <v>43953.0295717593</v>
      </c>
      <c r="L109" s="2">
        <v>43967.4876388889</v>
      </c>
      <c r="M109" s="2">
        <v>43979.8683449074</v>
      </c>
      <c r="N109" s="2">
        <v>43990.3865625</v>
      </c>
      <c r="O109" s="2">
        <v>43994.7246527778</v>
      </c>
      <c r="P109" s="1">
        <v>0</v>
      </c>
      <c r="Q109">
        <v>0</v>
      </c>
    </row>
    <row r="110" spans="1:17">
      <c r="A110" s="1">
        <v>18373447</v>
      </c>
      <c r="B110" s="1" t="s">
        <v>165</v>
      </c>
      <c r="C110" s="1" t="s">
        <v>398</v>
      </c>
      <c r="D110" s="2">
        <v>43888.5272453704</v>
      </c>
      <c r="E110" s="2">
        <v>43895.9543171296</v>
      </c>
      <c r="F110" s="2">
        <v>43903.478900463</v>
      </c>
      <c r="G110" s="2">
        <v>43917.0658333333</v>
      </c>
      <c r="H110" s="2">
        <v>43923.5848263889</v>
      </c>
      <c r="I110" s="2">
        <v>43930.717037037</v>
      </c>
      <c r="J110" s="2">
        <v>43944.6134027778</v>
      </c>
      <c r="K110" s="2">
        <v>43952.051712963</v>
      </c>
      <c r="L110" s="2">
        <v>43966.6813078704</v>
      </c>
      <c r="M110" s="2">
        <v>43981.7979282407</v>
      </c>
      <c r="N110" s="2">
        <v>43988.9582175926</v>
      </c>
      <c r="O110" s="2">
        <v>43995.6926157407</v>
      </c>
      <c r="P110" s="1">
        <v>0</v>
      </c>
      <c r="Q110">
        <v>0</v>
      </c>
    </row>
    <row r="111" spans="1:17">
      <c r="A111" s="1">
        <v>18373448</v>
      </c>
      <c r="B111" s="1" t="s">
        <v>249</v>
      </c>
      <c r="C111" s="1" t="s">
        <v>397</v>
      </c>
      <c r="D111" s="2">
        <v>43889.0144328704</v>
      </c>
      <c r="E111" s="2">
        <v>43897.8827083333</v>
      </c>
      <c r="F111" s="2">
        <v>43903.8121180556</v>
      </c>
      <c r="G111" s="2">
        <v>43918.7291666667</v>
      </c>
      <c r="H111" s="2">
        <v>43924.0921527778</v>
      </c>
      <c r="I111" s="2">
        <v>43932.111724537</v>
      </c>
      <c r="J111" s="2">
        <v>43945.0120601852</v>
      </c>
      <c r="K111" s="2">
        <v>43951.5045023148</v>
      </c>
      <c r="L111" s="2">
        <v>43967.7670023148</v>
      </c>
      <c r="M111" s="2">
        <v>43981.0533680556</v>
      </c>
      <c r="N111" s="2">
        <v>43990.0002430556</v>
      </c>
      <c r="O111" s="2">
        <v>43993.8880092593</v>
      </c>
      <c r="P111" s="1">
        <v>0</v>
      </c>
      <c r="Q111">
        <v>2</v>
      </c>
    </row>
    <row r="112" spans="1:17">
      <c r="A112" s="1">
        <v>18373461</v>
      </c>
      <c r="B112" s="1" t="s">
        <v>155</v>
      </c>
      <c r="C112" s="1" t="s">
        <v>393</v>
      </c>
      <c r="D112" s="2">
        <v>43890.0054861111</v>
      </c>
      <c r="E112" s="2">
        <v>43897.8533101852</v>
      </c>
      <c r="F112" s="2">
        <v>43904.8020023148</v>
      </c>
      <c r="G112" s="2">
        <v>43918.6808912037</v>
      </c>
      <c r="H112" s="2">
        <v>43925.6122222222</v>
      </c>
      <c r="I112" s="2">
        <v>43932.6783912037</v>
      </c>
      <c r="J112" s="2">
        <v>43946.5140277778</v>
      </c>
      <c r="K112" s="2">
        <v>43953.5057291667</v>
      </c>
      <c r="L112" s="2">
        <v>43967.6538657407</v>
      </c>
      <c r="M112" s="2">
        <v>43981.8283449074</v>
      </c>
      <c r="N112" s="2">
        <v>43989.9645486111</v>
      </c>
      <c r="O112" s="2">
        <v>43995.5198842593</v>
      </c>
      <c r="P112" s="1">
        <v>0</v>
      </c>
      <c r="Q112">
        <v>0</v>
      </c>
    </row>
    <row r="113" spans="1:17">
      <c r="A113" s="1">
        <v>18373462</v>
      </c>
      <c r="B113" s="1" t="s">
        <v>209</v>
      </c>
      <c r="C113" s="1" t="s">
        <v>393</v>
      </c>
      <c r="D113" s="2">
        <v>43888.5125694444</v>
      </c>
      <c r="E113" s="2">
        <v>43897.8175347222</v>
      </c>
      <c r="F113" s="2">
        <v>43904.8559722222</v>
      </c>
      <c r="G113" s="2">
        <v>43918.6401736111</v>
      </c>
      <c r="H113" s="2">
        <v>43925.6602430556</v>
      </c>
      <c r="I113" s="2">
        <v>43931.9822337963</v>
      </c>
      <c r="J113" s="2">
        <v>43945.8785185185</v>
      </c>
      <c r="K113" s="2">
        <v>43951.9567592593</v>
      </c>
      <c r="L113" s="2">
        <v>43967.7426851852</v>
      </c>
      <c r="M113" s="2">
        <v>43981.0466319444</v>
      </c>
      <c r="N113" s="2">
        <v>43988.7021180556</v>
      </c>
      <c r="O113" s="2">
        <v>43995.0830555556</v>
      </c>
      <c r="P113" s="1">
        <v>0</v>
      </c>
      <c r="Q113">
        <v>1</v>
      </c>
    </row>
    <row r="114" spans="1:17">
      <c r="A114" s="1">
        <v>18373463</v>
      </c>
      <c r="B114" s="1" t="s">
        <v>87</v>
      </c>
      <c r="C114" s="1" t="s">
        <v>400</v>
      </c>
      <c r="D114" s="2">
        <v>43888.5386111111</v>
      </c>
      <c r="E114" s="2">
        <v>43897.0342476852</v>
      </c>
      <c r="F114" s="2">
        <v>43904.6865162037</v>
      </c>
      <c r="G114" s="2">
        <v>43916.8743634259</v>
      </c>
      <c r="H114" s="2">
        <v>43924.0718402778</v>
      </c>
      <c r="I114" s="2">
        <v>43931.9681481481</v>
      </c>
      <c r="J114" s="2">
        <v>43944.8275462963</v>
      </c>
      <c r="K114" s="2">
        <v>43951.7092476852</v>
      </c>
      <c r="L114" s="2">
        <v>43967.7164583333</v>
      </c>
      <c r="M114" s="2">
        <v>43980.8800462963</v>
      </c>
      <c r="N114" s="2">
        <v>43989.9820023148</v>
      </c>
      <c r="O114" s="2">
        <v>43995.1068634259</v>
      </c>
      <c r="P114" s="1">
        <v>0</v>
      </c>
      <c r="Q114">
        <v>0</v>
      </c>
    </row>
    <row r="115" spans="1:17">
      <c r="A115" s="1">
        <v>18373464</v>
      </c>
      <c r="B115" s="1" t="s">
        <v>176</v>
      </c>
      <c r="C115" s="1" t="s">
        <v>398</v>
      </c>
      <c r="D115" s="2">
        <v>43888.7112615741</v>
      </c>
      <c r="E115" s="2">
        <v>43896.6283449074</v>
      </c>
      <c r="F115" s="2">
        <v>43903.9617361111</v>
      </c>
      <c r="G115" s="2">
        <v>43917.8915740741</v>
      </c>
      <c r="H115" s="2">
        <v>43923.7165740741</v>
      </c>
      <c r="I115" s="2">
        <v>43931.8992824074</v>
      </c>
      <c r="J115" s="2">
        <v>43945.685462963</v>
      </c>
      <c r="K115" s="2">
        <v>43952.729537037</v>
      </c>
      <c r="L115" s="2">
        <v>43966.8797800926</v>
      </c>
      <c r="M115" s="2">
        <v>43980.8430787037</v>
      </c>
      <c r="N115" s="2">
        <v>43987.9124652778</v>
      </c>
      <c r="O115" s="2">
        <v>43994.6708564815</v>
      </c>
      <c r="P115" s="1">
        <v>0</v>
      </c>
      <c r="Q115">
        <v>0</v>
      </c>
    </row>
    <row r="116" spans="1:17">
      <c r="A116" s="1">
        <v>18373792</v>
      </c>
      <c r="B116" s="1" t="s">
        <v>186</v>
      </c>
      <c r="C116" s="1" t="s">
        <v>392</v>
      </c>
      <c r="D116" s="2">
        <v>43890.1223032407</v>
      </c>
      <c r="E116" s="2">
        <v>43896.8544560185</v>
      </c>
      <c r="F116" s="2">
        <v>43904.6846759259</v>
      </c>
      <c r="G116" s="2">
        <v>43917.6383912037</v>
      </c>
      <c r="H116" s="2">
        <v>43923.755775463</v>
      </c>
      <c r="I116" s="2">
        <v>43932.1062615741</v>
      </c>
      <c r="J116" s="2">
        <v>43945.6677199074</v>
      </c>
      <c r="K116" s="2">
        <v>43951.5042939815</v>
      </c>
      <c r="L116" s="2">
        <v>43967.1193055556</v>
      </c>
      <c r="M116" s="2">
        <v>43981.63625</v>
      </c>
      <c r="N116" s="2">
        <v>43989.7682407407</v>
      </c>
      <c r="O116" s="2">
        <v>43994.7617939815</v>
      </c>
      <c r="P116" s="1">
        <v>0</v>
      </c>
      <c r="Q116">
        <v>2</v>
      </c>
    </row>
    <row r="117" spans="1:17">
      <c r="A117" s="1">
        <v>18373477</v>
      </c>
      <c r="B117" s="1" t="s">
        <v>135</v>
      </c>
      <c r="C117" s="1" t="s">
        <v>398</v>
      </c>
      <c r="D117" s="2">
        <v>43888.5796990741</v>
      </c>
      <c r="E117" s="2">
        <v>43895.68625</v>
      </c>
      <c r="F117" s="2">
        <v>43902.6317476852</v>
      </c>
      <c r="G117" s="2">
        <v>43916.6715972222</v>
      </c>
      <c r="H117" s="2">
        <v>43923.5031712963</v>
      </c>
      <c r="I117" s="2">
        <v>43930.5931134259</v>
      </c>
      <c r="J117" s="2">
        <v>43945.4256134259</v>
      </c>
      <c r="K117" s="2">
        <v>43951.6184953704</v>
      </c>
      <c r="L117" s="2">
        <v>43965.7954513889</v>
      </c>
      <c r="M117" s="2">
        <v>43979.5338773148</v>
      </c>
      <c r="N117" s="2">
        <v>43990.1340393519</v>
      </c>
      <c r="O117" s="2">
        <v>43994.9103009259</v>
      </c>
      <c r="P117" s="1">
        <v>0</v>
      </c>
      <c r="Q117">
        <v>0</v>
      </c>
    </row>
    <row r="118" spans="1:17">
      <c r="A118" s="1">
        <v>18373560</v>
      </c>
      <c r="B118" s="1" t="s">
        <v>203</v>
      </c>
      <c r="C118" s="1" t="s">
        <v>398</v>
      </c>
      <c r="D118" s="2">
        <v>43889.6945949074</v>
      </c>
      <c r="E118" s="2">
        <v>43896.7474652778</v>
      </c>
      <c r="F118" s="2">
        <v>43903.8969675926</v>
      </c>
      <c r="G118" s="2">
        <v>43917.9424537037</v>
      </c>
      <c r="H118" s="2">
        <v>43924.6250810185</v>
      </c>
      <c r="I118" s="2">
        <v>43931.4925</v>
      </c>
      <c r="J118" s="2">
        <v>43944.8411458333</v>
      </c>
      <c r="K118" s="2">
        <v>43951.5122453704</v>
      </c>
      <c r="L118" s="2">
        <v>43965.8535416667</v>
      </c>
      <c r="M118" s="2">
        <v>43980.9974652778</v>
      </c>
      <c r="N118" s="2">
        <v>43988.3729166667</v>
      </c>
      <c r="O118" s="2">
        <v>43993.9771064815</v>
      </c>
      <c r="P118" s="1">
        <v>0</v>
      </c>
      <c r="Q118">
        <v>0</v>
      </c>
    </row>
    <row r="119" spans="1:17">
      <c r="A119" s="1">
        <v>18373480</v>
      </c>
      <c r="B119" s="1" t="s">
        <v>226</v>
      </c>
      <c r="C119" s="1" t="s">
        <v>398</v>
      </c>
      <c r="D119" s="2">
        <v>43888.5245023148</v>
      </c>
      <c r="E119" s="2">
        <v>43895.8736921296</v>
      </c>
      <c r="F119" s="2">
        <v>43903.3999074074</v>
      </c>
      <c r="G119" s="2">
        <v>43917.0205324074</v>
      </c>
      <c r="H119" s="2">
        <v>43923.5890856481</v>
      </c>
      <c r="I119" s="2">
        <v>43930.6436921296</v>
      </c>
      <c r="J119" s="2">
        <v>43944.7143402778</v>
      </c>
      <c r="K119" s="2">
        <v>43951.5052546296</v>
      </c>
      <c r="L119" s="2">
        <v>43966.3905092593</v>
      </c>
      <c r="M119" s="2">
        <v>43980.0951157407</v>
      </c>
      <c r="N119" s="2">
        <v>43989.6309259259</v>
      </c>
      <c r="O119" s="2">
        <v>43993.8530671296</v>
      </c>
      <c r="P119" s="1">
        <v>0</v>
      </c>
      <c r="Q119">
        <v>0</v>
      </c>
    </row>
    <row r="120" spans="1:17">
      <c r="A120" s="1">
        <v>18373483</v>
      </c>
      <c r="B120" s="1" t="s">
        <v>119</v>
      </c>
      <c r="C120" s="1" t="s">
        <v>392</v>
      </c>
      <c r="D120" s="2">
        <v>43888.580150463</v>
      </c>
      <c r="E120" s="2">
        <v>43895.5947337963</v>
      </c>
      <c r="F120" s="2">
        <v>43903.711400463</v>
      </c>
      <c r="G120" s="2">
        <v>43916.6084143519</v>
      </c>
      <c r="H120" s="2">
        <v>43923.5208564815</v>
      </c>
      <c r="I120" s="2">
        <v>43930.7708217593</v>
      </c>
      <c r="J120" s="2">
        <v>43944.6574421296</v>
      </c>
      <c r="K120" s="2">
        <v>43951.5064930556</v>
      </c>
      <c r="L120" s="2">
        <v>43965.6405208333</v>
      </c>
      <c r="M120" s="2">
        <v>43979.9788194444</v>
      </c>
      <c r="N120" s="2">
        <v>43987.8212037037</v>
      </c>
      <c r="O120" s="2">
        <v>43993.6820138889</v>
      </c>
      <c r="P120" s="1">
        <v>0</v>
      </c>
      <c r="Q120">
        <v>0</v>
      </c>
    </row>
    <row r="121" spans="1:17">
      <c r="A121" s="1">
        <v>18373487</v>
      </c>
      <c r="B121" s="1" t="s">
        <v>132</v>
      </c>
      <c r="C121" s="1" t="s">
        <v>400</v>
      </c>
      <c r="D121" s="2">
        <v>43888.5208101852</v>
      </c>
      <c r="E121" s="2">
        <v>43895.6554282407</v>
      </c>
      <c r="F121" s="2">
        <v>43902.8737731481</v>
      </c>
      <c r="G121" s="2">
        <v>43917.6110648148</v>
      </c>
      <c r="H121" s="2">
        <v>43923.5042824074</v>
      </c>
      <c r="I121" s="2">
        <v>43931.8101851852</v>
      </c>
      <c r="J121" s="2">
        <v>43945.0360069444</v>
      </c>
      <c r="K121" s="2">
        <v>43951.5078356481</v>
      </c>
      <c r="L121" s="2">
        <v>43966.9781944444</v>
      </c>
      <c r="M121" s="2">
        <v>43980.9801157407</v>
      </c>
      <c r="N121" s="2">
        <v>43989.992349537</v>
      </c>
      <c r="O121" s="2">
        <v>43994.0837268519</v>
      </c>
      <c r="P121" s="1">
        <v>0</v>
      </c>
      <c r="Q121">
        <v>0</v>
      </c>
    </row>
    <row r="122" spans="1:17">
      <c r="A122" s="1">
        <v>18373488</v>
      </c>
      <c r="B122" s="1" t="s">
        <v>88</v>
      </c>
      <c r="C122" s="1" t="s">
        <v>400</v>
      </c>
      <c r="D122" s="2">
        <v>43889.7252893519</v>
      </c>
      <c r="E122" s="2">
        <v>43897.4529513889</v>
      </c>
      <c r="F122" s="2">
        <v>43903.7343518519</v>
      </c>
      <c r="G122" s="2">
        <v>43917.7426273148</v>
      </c>
      <c r="H122" s="2">
        <v>43923.6000115741</v>
      </c>
      <c r="I122" s="2">
        <v>43931.5586342593</v>
      </c>
      <c r="J122" s="2">
        <v>43945.9582638889</v>
      </c>
      <c r="K122" s="2">
        <v>43952.7934953704</v>
      </c>
      <c r="L122" s="2">
        <v>43966.8529976852</v>
      </c>
      <c r="M122" s="2">
        <v>43980.7191435185</v>
      </c>
      <c r="N122" s="2">
        <v>43989.7764351852</v>
      </c>
      <c r="O122" s="2">
        <v>43994.7413078704</v>
      </c>
      <c r="P122" s="1">
        <v>0</v>
      </c>
      <c r="Q122">
        <v>0</v>
      </c>
    </row>
    <row r="123" spans="1:17">
      <c r="A123" s="1">
        <v>18373489</v>
      </c>
      <c r="B123" s="1" t="s">
        <v>160</v>
      </c>
      <c r="C123" s="1" t="s">
        <v>392</v>
      </c>
      <c r="D123" s="2">
        <v>43888.5045486111</v>
      </c>
      <c r="E123" s="2">
        <v>43895.5267476852</v>
      </c>
      <c r="F123" s="2">
        <v>43903.0868634259</v>
      </c>
      <c r="G123" s="2">
        <v>43916.5725462963</v>
      </c>
      <c r="H123" s="2">
        <v>43923.5001967593</v>
      </c>
      <c r="I123" s="2">
        <v>43930.5637962963</v>
      </c>
      <c r="J123" s="2">
        <v>43944.5981481482</v>
      </c>
      <c r="K123" s="2">
        <v>43951.7077314815</v>
      </c>
      <c r="L123" s="2">
        <v>43965.7622453704</v>
      </c>
      <c r="M123" s="2">
        <v>43979.6646759259</v>
      </c>
      <c r="N123" s="2">
        <v>43987.4840509259</v>
      </c>
      <c r="O123" s="2">
        <v>43993.5826736111</v>
      </c>
      <c r="P123" s="1">
        <v>0</v>
      </c>
      <c r="Q123">
        <v>0</v>
      </c>
    </row>
    <row r="124" spans="1:17">
      <c r="A124" s="1">
        <v>18373494</v>
      </c>
      <c r="B124" s="1" t="s">
        <v>21</v>
      </c>
      <c r="C124" s="1" t="s">
        <v>392</v>
      </c>
      <c r="D124" s="2">
        <v>43888.5081365741</v>
      </c>
      <c r="E124" s="2">
        <v>43895.5652893518</v>
      </c>
      <c r="F124" s="2">
        <v>43902.5204166667</v>
      </c>
      <c r="G124" s="2">
        <v>43916.507337963</v>
      </c>
      <c r="H124" s="2">
        <v>43923.5037268518</v>
      </c>
      <c r="I124" s="2">
        <v>43930.5461805556</v>
      </c>
      <c r="J124" s="2">
        <v>43944.6233101852</v>
      </c>
      <c r="K124" s="2">
        <v>43951.5111574074</v>
      </c>
      <c r="L124" s="2">
        <v>43966.4683449074</v>
      </c>
      <c r="M124" s="2">
        <v>43979.5479398148</v>
      </c>
      <c r="N124" s="2">
        <v>43987.7271990741</v>
      </c>
      <c r="O124" s="2">
        <v>43993.5341203704</v>
      </c>
      <c r="P124" s="1">
        <v>0</v>
      </c>
      <c r="Q124">
        <v>0</v>
      </c>
    </row>
    <row r="125" spans="1:17">
      <c r="A125" s="1">
        <v>18373502</v>
      </c>
      <c r="B125" s="1" t="s">
        <v>62</v>
      </c>
      <c r="C125" s="1" t="s">
        <v>392</v>
      </c>
      <c r="D125" s="2">
        <v>43888.5006018519</v>
      </c>
      <c r="E125" s="2">
        <v>43896.066724537</v>
      </c>
      <c r="F125" s="2">
        <v>43902.9366203704</v>
      </c>
      <c r="G125" s="2">
        <v>43916.9024074074</v>
      </c>
      <c r="H125" s="2">
        <v>43923.6703703704</v>
      </c>
      <c r="I125" s="2">
        <v>43931.0860300926</v>
      </c>
      <c r="J125" s="2">
        <v>43944.768599537</v>
      </c>
      <c r="K125" s="2">
        <v>43951.7715856481</v>
      </c>
      <c r="L125" s="2">
        <v>43965.9041550926</v>
      </c>
      <c r="M125" s="2">
        <v>43979.5157523148</v>
      </c>
      <c r="N125" s="2">
        <v>43989.9419097222</v>
      </c>
      <c r="O125" s="2">
        <v>43994.6053703704</v>
      </c>
      <c r="P125" s="1">
        <v>0</v>
      </c>
      <c r="Q125">
        <v>0</v>
      </c>
    </row>
    <row r="126" spans="1:17">
      <c r="A126" s="1">
        <v>18373515</v>
      </c>
      <c r="B126" s="1" t="s">
        <v>112</v>
      </c>
      <c r="C126" s="1" t="s">
        <v>400</v>
      </c>
      <c r="D126" s="2">
        <v>43888.8743402778</v>
      </c>
      <c r="E126" s="2">
        <v>43896.0983564815</v>
      </c>
      <c r="F126" s="2">
        <v>43903.7717708333</v>
      </c>
      <c r="G126" s="2">
        <v>43916.9121875</v>
      </c>
      <c r="H126" s="2">
        <v>43923.6811111111</v>
      </c>
      <c r="I126" s="2">
        <v>43930.6910185185</v>
      </c>
      <c r="J126" s="2">
        <v>43944.5913657407</v>
      </c>
      <c r="K126" s="2">
        <v>43951.6406134259</v>
      </c>
      <c r="L126" s="2">
        <v>43965.9259027778</v>
      </c>
      <c r="M126" s="2">
        <v>43979.9974652778</v>
      </c>
      <c r="N126" s="2">
        <v>43987.9891319444</v>
      </c>
      <c r="O126" s="2">
        <v>43993.5568402778</v>
      </c>
      <c r="P126" s="1">
        <v>0</v>
      </c>
      <c r="Q126">
        <v>0</v>
      </c>
    </row>
    <row r="127" spans="1:17">
      <c r="A127" s="1">
        <v>18373519</v>
      </c>
      <c r="B127" s="1" t="s">
        <v>128</v>
      </c>
      <c r="C127" s="1" t="s">
        <v>393</v>
      </c>
      <c r="D127" s="2">
        <v>43888.5002662037</v>
      </c>
      <c r="E127" s="2">
        <v>43895.9012152778</v>
      </c>
      <c r="F127" s="2">
        <v>43902.822974537</v>
      </c>
      <c r="G127" s="2">
        <v>43916.6663888889</v>
      </c>
      <c r="H127" s="2">
        <v>43923.5920949074</v>
      </c>
      <c r="I127" s="2">
        <v>43930.5445833333</v>
      </c>
      <c r="J127" s="2">
        <v>43944.7071180556</v>
      </c>
      <c r="K127" s="2">
        <v>43951.8406134259</v>
      </c>
      <c r="L127" s="2">
        <v>43966.4019675926</v>
      </c>
      <c r="M127" s="2">
        <v>43979.9129513889</v>
      </c>
      <c r="N127" s="2">
        <v>43987.8355092593</v>
      </c>
      <c r="O127" s="2">
        <v>43993.6482638889</v>
      </c>
      <c r="P127" s="1">
        <v>0</v>
      </c>
      <c r="Q127">
        <v>0</v>
      </c>
    </row>
    <row r="128" spans="1:17">
      <c r="A128" s="1">
        <v>18373520</v>
      </c>
      <c r="B128" s="1" t="s">
        <v>127</v>
      </c>
      <c r="C128" s="1" t="s">
        <v>392</v>
      </c>
      <c r="D128" s="2">
        <v>43888.8120949074</v>
      </c>
      <c r="E128" s="2">
        <v>43895.7582175926</v>
      </c>
      <c r="F128" s="2">
        <v>43902.8984837963</v>
      </c>
      <c r="G128" s="2">
        <v>43916.7205787037</v>
      </c>
      <c r="H128" s="2">
        <v>43923.8179166667</v>
      </c>
      <c r="I128" s="2">
        <v>43930.5625</v>
      </c>
      <c r="J128" s="2">
        <v>43944.6625925926</v>
      </c>
      <c r="K128" s="2">
        <v>43951.5746527778</v>
      </c>
      <c r="L128" s="2">
        <v>43965.9059375</v>
      </c>
      <c r="M128" s="2">
        <v>43979.5777314815</v>
      </c>
      <c r="N128" s="2">
        <v>43986.9319791667</v>
      </c>
      <c r="O128" s="2">
        <v>43993.5435763889</v>
      </c>
      <c r="P128" s="1">
        <v>0</v>
      </c>
      <c r="Q128">
        <v>0</v>
      </c>
    </row>
    <row r="129" spans="1:17">
      <c r="A129" s="1">
        <v>18373528</v>
      </c>
      <c r="B129" s="1" t="s">
        <v>96</v>
      </c>
      <c r="C129" s="1" t="s">
        <v>400</v>
      </c>
      <c r="D129" s="2">
        <v>43888.5258564815</v>
      </c>
      <c r="E129" s="2">
        <v>43896.7396412037</v>
      </c>
      <c r="F129" s="2">
        <v>43903.8415972222</v>
      </c>
      <c r="G129" s="2">
        <v>43916.9818518519</v>
      </c>
      <c r="H129" s="2">
        <v>43923.5309375</v>
      </c>
      <c r="I129" s="2">
        <v>43930.5483564815</v>
      </c>
      <c r="J129" s="2">
        <v>43944.5872222222</v>
      </c>
      <c r="K129" s="2">
        <v>43951.7506481481</v>
      </c>
      <c r="L129" s="2">
        <v>43966.6710648148</v>
      </c>
      <c r="M129" s="2">
        <v>43979.8742939815</v>
      </c>
      <c r="N129" s="2">
        <v>43988.6310069444</v>
      </c>
      <c r="O129" s="2">
        <v>43993.9062731481</v>
      </c>
      <c r="P129" s="1">
        <v>0</v>
      </c>
      <c r="Q129">
        <v>0</v>
      </c>
    </row>
    <row r="130" spans="1:17">
      <c r="A130" s="1">
        <v>18373531</v>
      </c>
      <c r="B130" s="1" t="s">
        <v>46</v>
      </c>
      <c r="C130" s="1" t="s">
        <v>392</v>
      </c>
      <c r="D130" s="2">
        <v>43888.6254513889</v>
      </c>
      <c r="E130" s="2">
        <v>43895.5034259259</v>
      </c>
      <c r="F130" s="2">
        <v>43902.6078125</v>
      </c>
      <c r="G130" s="2">
        <v>43918.5042592593</v>
      </c>
      <c r="H130" s="2">
        <v>43925.5294675926</v>
      </c>
      <c r="I130" s="2">
        <v>43932.621400463</v>
      </c>
      <c r="J130" s="2">
        <v>43946.6518981481</v>
      </c>
      <c r="K130" s="2">
        <v>43953.6114814815</v>
      </c>
      <c r="L130" s="2">
        <v>43967.761400463</v>
      </c>
      <c r="M130" s="2">
        <v>43981.838287037</v>
      </c>
      <c r="N130" s="2">
        <v>43989.8613425926</v>
      </c>
      <c r="O130" s="2">
        <v>43995.6713425926</v>
      </c>
      <c r="P130" s="1">
        <v>0</v>
      </c>
      <c r="Q130">
        <v>0</v>
      </c>
    </row>
    <row r="131" spans="1:17">
      <c r="A131" s="1">
        <v>18373541</v>
      </c>
      <c r="B131" s="1" t="s">
        <v>125</v>
      </c>
      <c r="C131" s="1" t="s">
        <v>393</v>
      </c>
      <c r="D131" s="2">
        <v>43888.7967824074</v>
      </c>
      <c r="E131" s="2">
        <v>43897.5533796296</v>
      </c>
      <c r="F131" s="2">
        <v>43904.7148842593</v>
      </c>
      <c r="G131" s="2">
        <v>43918.5083333333</v>
      </c>
      <c r="H131" s="2">
        <v>43925.0927546296</v>
      </c>
      <c r="I131" s="2">
        <v>43932.5791087963</v>
      </c>
      <c r="J131" s="2">
        <v>43944.9788541667</v>
      </c>
      <c r="K131" s="2">
        <v>43951.5565046296</v>
      </c>
      <c r="L131" s="2">
        <v>43967.8173032407</v>
      </c>
      <c r="M131" s="2">
        <v>43980.8315625</v>
      </c>
      <c r="N131" s="2">
        <v>43988.8670717593</v>
      </c>
      <c r="O131" s="2">
        <v>43994.711400463</v>
      </c>
      <c r="P131" s="1">
        <v>0</v>
      </c>
      <c r="Q131">
        <v>1</v>
      </c>
    </row>
    <row r="132" spans="1:17">
      <c r="A132" s="1">
        <v>18373542</v>
      </c>
      <c r="B132" s="1" t="s">
        <v>177</v>
      </c>
      <c r="C132" s="1" t="s">
        <v>400</v>
      </c>
      <c r="D132" s="2">
        <v>43888.5196527778</v>
      </c>
      <c r="E132" s="2">
        <v>43895.509849537</v>
      </c>
      <c r="F132" s="2">
        <v>43903.4384837963</v>
      </c>
      <c r="G132" s="2">
        <v>43917.0240509259</v>
      </c>
      <c r="H132" s="2">
        <v>43924.5072800926</v>
      </c>
      <c r="I132" s="2">
        <v>43931.6862268519</v>
      </c>
      <c r="J132" s="2">
        <v>43944.8771875</v>
      </c>
      <c r="K132" s="2">
        <v>43951.5146759259</v>
      </c>
      <c r="L132" s="2">
        <v>43966.0523842593</v>
      </c>
      <c r="M132" s="2">
        <v>43980.864525463</v>
      </c>
      <c r="N132" s="2">
        <v>43989.7157407407</v>
      </c>
      <c r="O132" s="2">
        <v>43994.8820486111</v>
      </c>
      <c r="P132" s="1">
        <v>0</v>
      </c>
      <c r="Q132">
        <v>0</v>
      </c>
    </row>
    <row r="133" spans="1:17">
      <c r="A133" s="1">
        <v>18373546</v>
      </c>
      <c r="B133" s="1" t="s">
        <v>120</v>
      </c>
      <c r="C133" s="1" t="s">
        <v>398</v>
      </c>
      <c r="D133" s="2">
        <v>43888.5212384259</v>
      </c>
      <c r="E133" s="2">
        <v>43897.7316319444</v>
      </c>
      <c r="F133" s="2">
        <v>43902.5193518518</v>
      </c>
      <c r="G133" s="2">
        <v>43918.3732523148</v>
      </c>
      <c r="H133" s="2">
        <v>43924.5073958333</v>
      </c>
      <c r="I133" s="2">
        <v>43931.7633680556</v>
      </c>
      <c r="J133" s="2">
        <v>43944.6109606481</v>
      </c>
      <c r="K133" s="2">
        <v>43951.6299421296</v>
      </c>
      <c r="L133" s="2">
        <v>43967.494849537</v>
      </c>
      <c r="M133" s="2">
        <v>43979.9323148148</v>
      </c>
      <c r="N133" s="2">
        <v>43989.8799189815</v>
      </c>
      <c r="O133" s="2">
        <v>43993.580787037</v>
      </c>
      <c r="P133" s="1">
        <v>0</v>
      </c>
      <c r="Q133">
        <v>0</v>
      </c>
    </row>
    <row r="134" spans="1:17">
      <c r="A134" s="1">
        <v>18373482</v>
      </c>
      <c r="B134" s="1" t="s">
        <v>32</v>
      </c>
      <c r="C134" s="1" t="s">
        <v>392</v>
      </c>
      <c r="D134" s="2">
        <v>43888.5199189815</v>
      </c>
      <c r="E134" s="2">
        <v>43895.9735416667</v>
      </c>
      <c r="F134" s="2">
        <v>43902.9981828704</v>
      </c>
      <c r="G134" s="2">
        <v>43916.9561111111</v>
      </c>
      <c r="H134" s="2">
        <v>43923.7554050926</v>
      </c>
      <c r="I134" s="2">
        <v>43931.0158449074</v>
      </c>
      <c r="J134" s="2">
        <v>43944.9167592593</v>
      </c>
      <c r="K134" s="2">
        <v>43951.9637268518</v>
      </c>
      <c r="L134" s="2">
        <v>43966.0385185185</v>
      </c>
      <c r="M134" s="2">
        <v>43980.0320717593</v>
      </c>
      <c r="N134" s="2">
        <v>43988.0653125</v>
      </c>
      <c r="O134" s="2">
        <v>43994.4364814815</v>
      </c>
      <c r="P134" s="1">
        <v>0</v>
      </c>
      <c r="Q134">
        <v>0</v>
      </c>
    </row>
    <row r="135" spans="1:17">
      <c r="A135" s="1">
        <v>18373089</v>
      </c>
      <c r="B135" s="1" t="s">
        <v>258</v>
      </c>
      <c r="C135" s="1" t="s">
        <v>392</v>
      </c>
      <c r="D135" s="2">
        <v>43889.4102546296</v>
      </c>
      <c r="E135" s="2">
        <v>43897.4814351852</v>
      </c>
      <c r="F135" s="2">
        <v>43904.4673842593</v>
      </c>
      <c r="G135" s="2">
        <v>43918.489212963</v>
      </c>
      <c r="H135" s="2">
        <v>43925.5269212963</v>
      </c>
      <c r="I135" s="2">
        <v>43932.0403240741</v>
      </c>
      <c r="J135" s="2">
        <v>43945.8834606481</v>
      </c>
      <c r="K135" s="2">
        <v>43952.8625462963</v>
      </c>
      <c r="L135" s="2">
        <v>43966.9166550926</v>
      </c>
      <c r="M135" s="2">
        <v>43981.8157175926</v>
      </c>
      <c r="N135" s="2">
        <v>43990.7782638889</v>
      </c>
      <c r="O135" s="2">
        <v>43995.4951388889</v>
      </c>
      <c r="P135" s="1">
        <v>0</v>
      </c>
      <c r="Q135">
        <v>1</v>
      </c>
    </row>
    <row r="136" spans="1:17">
      <c r="A136" s="1">
        <v>18373111</v>
      </c>
      <c r="B136" s="1" t="s">
        <v>190</v>
      </c>
      <c r="C136" s="1" t="s">
        <v>397</v>
      </c>
      <c r="D136" s="2">
        <v>43888.5183680556</v>
      </c>
      <c r="E136" s="2">
        <v>43895.8890740741</v>
      </c>
      <c r="F136" s="2">
        <v>43903.5146180556</v>
      </c>
      <c r="G136" s="2">
        <v>43916.849537037</v>
      </c>
      <c r="H136" s="2">
        <v>43923.9300347222</v>
      </c>
      <c r="I136" s="2">
        <v>43930.8799537037</v>
      </c>
      <c r="J136" s="2">
        <v>43944.8927199074</v>
      </c>
      <c r="K136" s="2">
        <v>43951.5171527778</v>
      </c>
      <c r="L136" s="2">
        <v>43965.8887037037</v>
      </c>
      <c r="M136" s="2">
        <v>43980.7455208333</v>
      </c>
      <c r="N136" s="2">
        <v>43987.857337963</v>
      </c>
      <c r="O136" s="2">
        <v>43993.7913657407</v>
      </c>
      <c r="P136" s="1">
        <v>0</v>
      </c>
      <c r="Q136">
        <v>0</v>
      </c>
    </row>
    <row r="137" spans="1:17">
      <c r="A137" s="1">
        <v>18373087</v>
      </c>
      <c r="B137" s="1" t="s">
        <v>191</v>
      </c>
      <c r="C137" s="1" t="s">
        <v>400</v>
      </c>
      <c r="D137" s="2">
        <v>43888.5228125</v>
      </c>
      <c r="E137" s="2">
        <v>43895.9537615741</v>
      </c>
      <c r="F137" s="2">
        <v>43903.1462152778</v>
      </c>
      <c r="G137" s="2">
        <v>43916.6472800926</v>
      </c>
      <c r="H137" s="2">
        <v>43923.6820138889</v>
      </c>
      <c r="I137" s="2">
        <v>43930.5545601852</v>
      </c>
      <c r="J137" s="2">
        <v>43944.8915046296</v>
      </c>
      <c r="K137" s="2">
        <v>43951.5043402778</v>
      </c>
      <c r="L137" s="2">
        <v>43965.7688888889</v>
      </c>
      <c r="M137" s="2">
        <v>43979.5930787037</v>
      </c>
      <c r="N137" s="2">
        <v>43987.8431597222</v>
      </c>
      <c r="O137" s="2">
        <v>43994.7087384259</v>
      </c>
      <c r="P137" s="1">
        <v>0</v>
      </c>
      <c r="Q137">
        <v>0</v>
      </c>
    </row>
    <row r="138" spans="1:17">
      <c r="A138" s="1">
        <v>18374165</v>
      </c>
      <c r="B138" s="1" t="s">
        <v>25</v>
      </c>
      <c r="C138" s="1" t="s">
        <v>400</v>
      </c>
      <c r="D138" s="2">
        <v>43888.5165856481</v>
      </c>
      <c r="E138" s="2">
        <v>43896.056099537</v>
      </c>
      <c r="F138" s="2">
        <v>43903.0662962963</v>
      </c>
      <c r="G138" s="2">
        <v>43916.9778356481</v>
      </c>
      <c r="H138" s="2">
        <v>43923.8628240741</v>
      </c>
      <c r="I138" s="2">
        <v>43930.9621527778</v>
      </c>
      <c r="J138" s="2">
        <v>43944.6394675926</v>
      </c>
      <c r="K138" s="2">
        <v>43952.0107060185</v>
      </c>
      <c r="L138" s="2">
        <v>43966.0647800926</v>
      </c>
      <c r="M138" s="2">
        <v>43979.6915625</v>
      </c>
      <c r="N138" s="2">
        <v>43987.583587963</v>
      </c>
      <c r="O138" s="2">
        <v>43993.5102199074</v>
      </c>
      <c r="P138" s="1">
        <v>0</v>
      </c>
      <c r="Q138">
        <v>0</v>
      </c>
    </row>
    <row r="139" spans="1:17">
      <c r="A139" s="1">
        <v>17373371</v>
      </c>
      <c r="B139" s="1" t="s">
        <v>238</v>
      </c>
      <c r="C139" s="1" t="s">
        <v>397</v>
      </c>
      <c r="D139" s="2">
        <v>43888.5078009259</v>
      </c>
      <c r="E139" s="2">
        <v>43895.5134722222</v>
      </c>
      <c r="F139" s="2">
        <v>43902.5186226852</v>
      </c>
      <c r="G139" s="2">
        <v>43918.5607986111</v>
      </c>
      <c r="H139" s="2">
        <v>43923.5055208333</v>
      </c>
      <c r="I139" s="2">
        <v>43931.4978240741</v>
      </c>
      <c r="J139" s="2">
        <v>43944.7411689815</v>
      </c>
      <c r="K139" s="2">
        <v>43951.5020717593</v>
      </c>
      <c r="L139" s="2">
        <v>43966.9489930556</v>
      </c>
      <c r="M139" s="2">
        <v>43980.5486458333</v>
      </c>
      <c r="N139" s="2">
        <v>43987.4571643519</v>
      </c>
      <c r="O139" s="2">
        <v>43994.9478587963</v>
      </c>
      <c r="P139" s="1">
        <v>0</v>
      </c>
      <c r="Q139">
        <v>0</v>
      </c>
    </row>
    <row r="140" spans="1:17">
      <c r="A140" s="1">
        <v>17374216</v>
      </c>
      <c r="B140" s="1" t="s">
        <v>80</v>
      </c>
      <c r="C140" s="1" t="s">
        <v>393</v>
      </c>
      <c r="D140" s="2">
        <v>43888.9436458333</v>
      </c>
      <c r="E140" s="2">
        <v>43896.6125462963</v>
      </c>
      <c r="F140" s="2">
        <v>43903.996875</v>
      </c>
      <c r="G140" s="2">
        <v>43917.896099537</v>
      </c>
      <c r="H140" s="2">
        <v>43924.8506365741</v>
      </c>
      <c r="I140" s="2">
        <v>43931.8944097222</v>
      </c>
      <c r="J140" s="2">
        <v>43945.939537037</v>
      </c>
      <c r="K140" s="2">
        <v>43952.7477314815</v>
      </c>
      <c r="L140" s="2">
        <v>43967.4405671296</v>
      </c>
      <c r="M140" s="2">
        <v>43980.6966898148</v>
      </c>
      <c r="N140" s="2">
        <v>43989.0676967593</v>
      </c>
      <c r="O140" s="2">
        <v>43994.6168287037</v>
      </c>
      <c r="P140" s="1">
        <v>0</v>
      </c>
      <c r="Q140">
        <v>0</v>
      </c>
    </row>
    <row r="141" spans="1:17">
      <c r="A141" s="1">
        <v>17374473</v>
      </c>
      <c r="B141" s="1" t="s">
        <v>183</v>
      </c>
      <c r="C141" s="1" t="s">
        <v>397</v>
      </c>
      <c r="D141" s="2">
        <v>43889.3641203704</v>
      </c>
      <c r="E141" s="2">
        <v>43895.5236458333</v>
      </c>
      <c r="F141" s="2">
        <v>43903.9317592593</v>
      </c>
      <c r="G141" s="2">
        <v>43916.7540393519</v>
      </c>
      <c r="H141" s="2">
        <v>43923.5002314815</v>
      </c>
      <c r="I141" s="2">
        <v>43930.8796527778</v>
      </c>
      <c r="J141" s="2">
        <v>43945.9536342593</v>
      </c>
      <c r="K141" s="2">
        <v>43952.7171990741</v>
      </c>
      <c r="L141" s="2">
        <v>43965.7267939815</v>
      </c>
      <c r="M141" s="2">
        <v>43980.4666435185</v>
      </c>
      <c r="N141" s="2">
        <v>43989.7244560185</v>
      </c>
      <c r="O141" s="2">
        <v>43994.8954861111</v>
      </c>
      <c r="P141" s="1">
        <v>0</v>
      </c>
      <c r="Q141">
        <v>0</v>
      </c>
    </row>
    <row r="142" spans="1:17">
      <c r="A142" s="1">
        <v>17375205</v>
      </c>
      <c r="B142" s="1" t="s">
        <v>90</v>
      </c>
      <c r="C142" s="1" t="s">
        <v>393</v>
      </c>
      <c r="D142" s="2">
        <v>43888.5039467593</v>
      </c>
      <c r="E142" s="2">
        <v>43897.5287731482</v>
      </c>
      <c r="F142" s="2">
        <v>43903.9909837963</v>
      </c>
      <c r="G142" s="2">
        <v>43917.9646412037</v>
      </c>
      <c r="H142" s="2">
        <v>43924.8563078704</v>
      </c>
      <c r="I142" s="2">
        <v>43932.5247685185</v>
      </c>
      <c r="J142" s="2">
        <v>43945.675</v>
      </c>
      <c r="K142" s="2">
        <v>43951.5068055556</v>
      </c>
      <c r="L142" s="2">
        <v>43966.6328472222</v>
      </c>
      <c r="M142" s="2">
        <v>43980.6919212963</v>
      </c>
      <c r="N142" s="2">
        <v>43988.9895717593</v>
      </c>
      <c r="O142" s="2">
        <v>43993.9272106482</v>
      </c>
      <c r="P142" s="1">
        <v>0</v>
      </c>
      <c r="Q142">
        <v>0</v>
      </c>
    </row>
    <row r="143" spans="1:17">
      <c r="A143" s="1">
        <v>17377017</v>
      </c>
      <c r="B143" s="1" t="s">
        <v>85</v>
      </c>
      <c r="C143" s="1" t="s">
        <v>398</v>
      </c>
      <c r="D143" s="2">
        <v>43888.530787037</v>
      </c>
      <c r="E143" s="2">
        <v>43895.5140740741</v>
      </c>
      <c r="F143" s="2">
        <v>43903.4866087963</v>
      </c>
      <c r="G143" s="2">
        <v>43918.7750694444</v>
      </c>
      <c r="H143" s="2">
        <v>43925.784224537</v>
      </c>
      <c r="I143" s="2">
        <v>43932.7911226852</v>
      </c>
      <c r="J143" s="2">
        <v>43946.768912037</v>
      </c>
      <c r="K143" s="2">
        <v>43953.7879166667</v>
      </c>
      <c r="L143" s="2">
        <v>43967.767349537</v>
      </c>
      <c r="M143" s="2">
        <v>43981.7553819444</v>
      </c>
      <c r="N143" s="2">
        <v>43990.7661574074</v>
      </c>
      <c r="O143" s="2">
        <v>43994.6010648148</v>
      </c>
      <c r="P143" s="1">
        <v>0</v>
      </c>
      <c r="Q143">
        <v>0</v>
      </c>
    </row>
    <row r="144" spans="1:17">
      <c r="A144" s="1">
        <v>17377280</v>
      </c>
      <c r="B144" s="1" t="s">
        <v>52</v>
      </c>
      <c r="C144" s="1" t="s">
        <v>392</v>
      </c>
      <c r="D144" s="2">
        <v>43888.8594560185</v>
      </c>
      <c r="E144" s="2">
        <v>43895.7692708333</v>
      </c>
      <c r="F144" s="2">
        <v>43903.6254282407</v>
      </c>
      <c r="G144" s="2">
        <v>43917.5652893518</v>
      </c>
      <c r="H144" s="2">
        <v>43924.6257407407</v>
      </c>
      <c r="I144" s="2">
        <v>43931.7048726852</v>
      </c>
      <c r="J144" s="2">
        <v>43944.8898842593</v>
      </c>
      <c r="K144" s="2">
        <v>43952.5480902778</v>
      </c>
      <c r="L144" s="2">
        <v>43966.9250231481</v>
      </c>
      <c r="M144" s="2">
        <v>43980.8554050926</v>
      </c>
      <c r="N144" s="2">
        <v>43987.6215972222</v>
      </c>
      <c r="O144" s="2">
        <v>43994.8490740741</v>
      </c>
      <c r="P144" s="1">
        <v>0</v>
      </c>
      <c r="Q144">
        <v>0</v>
      </c>
    </row>
    <row r="145" spans="1:17">
      <c r="A145" s="1">
        <v>17377372</v>
      </c>
      <c r="B145" s="1" t="s">
        <v>168</v>
      </c>
      <c r="C145" s="1" t="s">
        <v>393</v>
      </c>
      <c r="D145" s="2">
        <v>43888.5060532407</v>
      </c>
      <c r="E145" s="2">
        <v>43895.500775463</v>
      </c>
      <c r="F145" s="2">
        <v>43903.9017476852</v>
      </c>
      <c r="G145" s="2">
        <v>43916.500787037</v>
      </c>
      <c r="H145" s="2">
        <v>43923.502337963</v>
      </c>
      <c r="I145" s="2">
        <v>43931.5048726852</v>
      </c>
      <c r="J145" s="2">
        <v>43944.9403125</v>
      </c>
      <c r="K145" s="2">
        <v>43952.5249421296</v>
      </c>
      <c r="L145" s="2">
        <v>43967.4233333333</v>
      </c>
      <c r="M145" s="2">
        <v>43980.8980787037</v>
      </c>
      <c r="N145" s="2">
        <v>43986.7409259259</v>
      </c>
      <c r="O145" s="2">
        <v>43995.6144560185</v>
      </c>
      <c r="P145" s="1">
        <v>0</v>
      </c>
      <c r="Q145">
        <v>0</v>
      </c>
    </row>
    <row r="146" spans="1:17">
      <c r="A146" s="1">
        <v>17377376</v>
      </c>
      <c r="B146" s="1" t="s">
        <v>193</v>
      </c>
      <c r="C146" s="1" t="s">
        <v>392</v>
      </c>
      <c r="D146" s="2">
        <v>43889.7771759259</v>
      </c>
      <c r="E146" s="2">
        <v>43896.7685763889</v>
      </c>
      <c r="F146" s="2">
        <v>43903.7902777778</v>
      </c>
      <c r="G146" s="2">
        <v>43917.7846759259</v>
      </c>
      <c r="H146" s="2">
        <v>43924.8044444444</v>
      </c>
      <c r="I146" s="2">
        <v>43931.8390046296</v>
      </c>
      <c r="J146" s="2">
        <v>43945.588900463</v>
      </c>
      <c r="K146" s="2">
        <v>43952.7365162037</v>
      </c>
      <c r="L146" s="2">
        <v>43967.4791898148</v>
      </c>
      <c r="M146" s="2">
        <v>43980.5168287037</v>
      </c>
      <c r="N146" s="2">
        <v>43989.6117013889</v>
      </c>
      <c r="O146" s="2">
        <v>43995.3984259259</v>
      </c>
      <c r="P146" s="1">
        <v>0</v>
      </c>
      <c r="Q146">
        <v>0</v>
      </c>
    </row>
    <row r="147" spans="1:17">
      <c r="A147" s="1">
        <v>17377416</v>
      </c>
      <c r="B147" s="1" t="s">
        <v>37</v>
      </c>
      <c r="C147" s="1" t="s">
        <v>393</v>
      </c>
      <c r="D147" s="2">
        <v>43888.5535069444</v>
      </c>
      <c r="E147" s="2">
        <v>43896.9958564815</v>
      </c>
      <c r="F147" s="2">
        <v>43904.5328125</v>
      </c>
      <c r="G147" s="2">
        <v>43918.0304050926</v>
      </c>
      <c r="H147" s="2">
        <v>43923.8336342593</v>
      </c>
      <c r="I147" s="2">
        <v>43931.5063425926</v>
      </c>
      <c r="J147" s="2">
        <v>43945.4936689815</v>
      </c>
      <c r="K147" s="2">
        <v>43951.5265856481</v>
      </c>
      <c r="L147" s="2">
        <v>43966.6697337963</v>
      </c>
      <c r="M147" s="2">
        <v>43979.8752893519</v>
      </c>
      <c r="N147" s="2">
        <v>43990.4749768519</v>
      </c>
      <c r="O147" s="2">
        <v>43993.886099537</v>
      </c>
      <c r="P147" s="1">
        <v>0</v>
      </c>
      <c r="Q147">
        <v>0</v>
      </c>
    </row>
    <row r="148" spans="1:17">
      <c r="A148" s="1">
        <v>18374162</v>
      </c>
      <c r="B148" s="1" t="s">
        <v>18</v>
      </c>
      <c r="C148" s="1" t="s">
        <v>397</v>
      </c>
      <c r="D148" s="2">
        <v>43888.9659722222</v>
      </c>
      <c r="E148" s="2">
        <v>43896.4330439815</v>
      </c>
      <c r="F148" s="2">
        <v>43902.8994328704</v>
      </c>
      <c r="G148" s="2">
        <v>43917.0141435185</v>
      </c>
      <c r="H148" s="2">
        <v>43923.6658796296</v>
      </c>
      <c r="I148" s="2">
        <v>43930.9029513889</v>
      </c>
      <c r="J148" s="2">
        <v>43944.6332175926</v>
      </c>
      <c r="K148" s="2">
        <v>43951.7667592593</v>
      </c>
      <c r="L148" s="2">
        <v>43966.0404166667</v>
      </c>
      <c r="M148" s="2">
        <v>43979.5873032407</v>
      </c>
      <c r="N148" s="2">
        <v>43987.8088310185</v>
      </c>
      <c r="O148" s="2">
        <v>43993.5301388889</v>
      </c>
      <c r="P148" s="1">
        <v>0</v>
      </c>
      <c r="Q148">
        <v>0</v>
      </c>
    </row>
    <row r="149" spans="1:17">
      <c r="A149" s="1">
        <v>18374189</v>
      </c>
      <c r="B149" s="1" t="s">
        <v>81</v>
      </c>
      <c r="C149" s="1" t="s">
        <v>400</v>
      </c>
      <c r="D149" s="2">
        <v>43888.8662037037</v>
      </c>
      <c r="E149" s="2">
        <v>43895.9465162037</v>
      </c>
      <c r="F149" s="2">
        <v>43903.7525115741</v>
      </c>
      <c r="G149" s="2">
        <v>43916.990150463</v>
      </c>
      <c r="H149" s="2">
        <v>43923.9992361111</v>
      </c>
      <c r="I149" s="2">
        <v>43931.0107638889</v>
      </c>
      <c r="J149" s="2">
        <v>43944.9693055556</v>
      </c>
      <c r="K149" s="2">
        <v>43951.9880671296</v>
      </c>
      <c r="L149" s="2">
        <v>43966.4785416667</v>
      </c>
      <c r="M149" s="2">
        <v>43980.6755671296</v>
      </c>
      <c r="N149" s="2">
        <v>43987.8726388889</v>
      </c>
      <c r="O149" s="2">
        <v>43994.0063773148</v>
      </c>
      <c r="P149" s="1">
        <v>0</v>
      </c>
      <c r="Q149">
        <v>0</v>
      </c>
    </row>
    <row r="150" spans="1:17">
      <c r="A150" s="1">
        <v>18373088</v>
      </c>
      <c r="B150" s="1" t="s">
        <v>212</v>
      </c>
      <c r="C150" s="1" t="s">
        <v>393</v>
      </c>
      <c r="D150" s="2">
        <v>43888.9215740741</v>
      </c>
      <c r="E150" s="2">
        <v>43895.8590972222</v>
      </c>
      <c r="F150" s="2">
        <v>43903.7127314815</v>
      </c>
      <c r="G150" s="2">
        <v>43917.6200115741</v>
      </c>
      <c r="H150" s="2">
        <v>43924.0047222222</v>
      </c>
      <c r="I150" s="2">
        <v>43931.8738078704</v>
      </c>
      <c r="J150" s="2">
        <v>43944.6019097222</v>
      </c>
      <c r="K150" s="2">
        <v>43951.5771412037</v>
      </c>
      <c r="L150" s="2">
        <v>43965.7675578704</v>
      </c>
      <c r="M150" s="2">
        <v>43980.4120486111</v>
      </c>
      <c r="N150" s="2">
        <v>43988.4476967593</v>
      </c>
      <c r="O150" s="2">
        <v>43994.6446990741</v>
      </c>
      <c r="P150" s="1">
        <v>0</v>
      </c>
      <c r="Q150">
        <v>0</v>
      </c>
    </row>
    <row r="151" spans="1:17">
      <c r="A151" s="1">
        <v>18231002</v>
      </c>
      <c r="B151" s="1" t="s">
        <v>206</v>
      </c>
      <c r="C151" s="1" t="s">
        <v>392</v>
      </c>
      <c r="D151" s="2">
        <v>43889.4005324074</v>
      </c>
      <c r="E151" s="2">
        <v>43896.515474537</v>
      </c>
      <c r="F151" s="2">
        <v>43903.5312268519</v>
      </c>
      <c r="G151" s="2">
        <v>43917.5437847222</v>
      </c>
      <c r="H151" s="2">
        <v>43923.8918402778</v>
      </c>
      <c r="I151" s="2">
        <v>43930.5945486111</v>
      </c>
      <c r="J151" s="2">
        <v>43944.6120601852</v>
      </c>
      <c r="K151" s="2">
        <v>43951.5425578704</v>
      </c>
      <c r="L151" s="2">
        <v>43965.935787037</v>
      </c>
      <c r="M151" s="2">
        <v>43980.5384722222</v>
      </c>
      <c r="N151" s="2">
        <v>43987.8774189815</v>
      </c>
      <c r="O151" s="2">
        <v>43993.9165393518</v>
      </c>
      <c r="P151" s="1">
        <v>0</v>
      </c>
      <c r="Q151">
        <v>0</v>
      </c>
    </row>
    <row r="152" spans="1:17">
      <c r="A152" s="1">
        <v>18231011</v>
      </c>
      <c r="B152" s="1" t="s">
        <v>194</v>
      </c>
      <c r="C152" s="1" t="s">
        <v>392</v>
      </c>
      <c r="D152" s="2">
        <v>43888.505162037</v>
      </c>
      <c r="E152" s="2">
        <v>43895.9135300926</v>
      </c>
      <c r="F152" s="2">
        <v>43904.5884837963</v>
      </c>
      <c r="G152" s="2">
        <v>43917.7331944444</v>
      </c>
      <c r="H152" s="2">
        <v>43924.7300810185</v>
      </c>
      <c r="I152" s="2">
        <v>43931.9899652778</v>
      </c>
      <c r="J152" s="2">
        <v>43945.5441435185</v>
      </c>
      <c r="K152" s="2">
        <v>43952.8851157407</v>
      </c>
      <c r="L152" s="2">
        <v>43967.6171527778</v>
      </c>
      <c r="M152" s="2">
        <v>43981.2127083333</v>
      </c>
      <c r="N152" s="2">
        <v>43987.8462268518</v>
      </c>
      <c r="O152" s="2">
        <v>43995.1444675926</v>
      </c>
      <c r="P152" s="1">
        <v>0</v>
      </c>
      <c r="Q152">
        <v>0</v>
      </c>
    </row>
    <row r="153" spans="1:17">
      <c r="A153" s="1">
        <v>18374135</v>
      </c>
      <c r="B153" s="1" t="s">
        <v>144</v>
      </c>
      <c r="C153" s="1" t="s">
        <v>398</v>
      </c>
      <c r="D153" s="2">
        <v>43888.5892592593</v>
      </c>
      <c r="E153" s="2">
        <v>43895.662337963</v>
      </c>
      <c r="F153" s="2">
        <v>43902.8800115741</v>
      </c>
      <c r="G153" s="2">
        <v>43916.5003125</v>
      </c>
      <c r="H153" s="2">
        <v>43923.5003356481</v>
      </c>
      <c r="I153" s="2">
        <v>43930.7217013889</v>
      </c>
      <c r="J153" s="2">
        <v>43944.5430902778</v>
      </c>
      <c r="K153" s="2">
        <v>43951.5047453704</v>
      </c>
      <c r="L153" s="2">
        <v>43966.0295601852</v>
      </c>
      <c r="M153" s="2">
        <v>43979.7756481481</v>
      </c>
      <c r="N153" s="2">
        <v>43987.9727546296</v>
      </c>
      <c r="O153" s="2">
        <v>43993.5031944444</v>
      </c>
      <c r="P153" s="1">
        <v>0</v>
      </c>
      <c r="Q153">
        <v>0</v>
      </c>
    </row>
    <row r="154" spans="1:17">
      <c r="A154" s="1">
        <v>18231026</v>
      </c>
      <c r="B154" s="1" t="s">
        <v>154</v>
      </c>
      <c r="C154" s="1" t="s">
        <v>392</v>
      </c>
      <c r="D154" s="2">
        <v>43888.5829050926</v>
      </c>
      <c r="E154" s="2">
        <v>43895.5058449074</v>
      </c>
      <c r="F154" s="2">
        <v>43903.6248032407</v>
      </c>
      <c r="G154" s="2">
        <v>43916.5163194444</v>
      </c>
      <c r="H154" s="2">
        <v>43923.5269560185</v>
      </c>
      <c r="I154" s="2">
        <v>43930.5851157407</v>
      </c>
      <c r="J154" s="2">
        <v>43944.5929398148</v>
      </c>
      <c r="K154" s="2">
        <v>43951.5033680556</v>
      </c>
      <c r="L154" s="2">
        <v>43966.0025115741</v>
      </c>
      <c r="M154" s="2">
        <v>43979.8834606481</v>
      </c>
      <c r="N154" s="2">
        <v>43986.8272800926</v>
      </c>
      <c r="O154" s="2">
        <v>43993.6023263889</v>
      </c>
      <c r="P154" s="1">
        <v>0</v>
      </c>
      <c r="Q154">
        <v>0</v>
      </c>
    </row>
    <row r="155" spans="1:17">
      <c r="A155" s="1">
        <v>18231027</v>
      </c>
      <c r="B155" s="1" t="s">
        <v>245</v>
      </c>
      <c r="C155" s="1" t="s">
        <v>392</v>
      </c>
      <c r="D155" s="2">
        <v>43890.6039699074</v>
      </c>
      <c r="E155" s="2">
        <v>43897.4496990741</v>
      </c>
      <c r="F155" s="2">
        <v>43904.6984259259</v>
      </c>
      <c r="G155" s="2">
        <v>43917.9029976852</v>
      </c>
      <c r="H155" s="2">
        <v>43923.8779976852</v>
      </c>
      <c r="I155" s="2">
        <v>43930.9560300926</v>
      </c>
      <c r="J155" s="2">
        <v>43945.4856018519</v>
      </c>
      <c r="K155" s="2">
        <v>43953.4787731481</v>
      </c>
      <c r="L155" s="2">
        <v>43966.9066319444</v>
      </c>
      <c r="M155" s="2">
        <v>43980.9638425926</v>
      </c>
      <c r="N155" s="2">
        <v>43987.9172569444</v>
      </c>
      <c r="O155" s="2">
        <v>43994.8853587963</v>
      </c>
      <c r="P155" s="1">
        <v>0</v>
      </c>
      <c r="Q155">
        <v>0</v>
      </c>
    </row>
    <row r="156" spans="1:17">
      <c r="A156" s="1">
        <v>18373821</v>
      </c>
      <c r="B156" s="1" t="s">
        <v>24</v>
      </c>
      <c r="C156" s="1" t="s">
        <v>392</v>
      </c>
      <c r="D156" s="2">
        <v>43889.6261111111</v>
      </c>
      <c r="E156" s="2">
        <v>43895.8050925926</v>
      </c>
      <c r="F156" s="2">
        <v>43902.9513425926</v>
      </c>
      <c r="G156" s="2">
        <v>43917.9626388889</v>
      </c>
      <c r="H156" s="2">
        <v>43923.8708217593</v>
      </c>
      <c r="I156" s="2">
        <v>43931.5883333333</v>
      </c>
      <c r="J156" s="2">
        <v>43944.7853240741</v>
      </c>
      <c r="K156" s="2">
        <v>43951.9952430556</v>
      </c>
      <c r="L156" s="2">
        <v>43966.8688310185</v>
      </c>
      <c r="M156" s="2">
        <v>43979.7780208333</v>
      </c>
      <c r="N156" s="2">
        <v>43987.857962963</v>
      </c>
      <c r="O156" s="2">
        <v>43993.6389467593</v>
      </c>
      <c r="P156" s="1">
        <v>0</v>
      </c>
      <c r="Q156">
        <v>0</v>
      </c>
    </row>
    <row r="157" spans="1:17">
      <c r="A157" s="1">
        <v>18231039</v>
      </c>
      <c r="B157" s="1" t="s">
        <v>161</v>
      </c>
      <c r="C157" s="1" t="s">
        <v>392</v>
      </c>
      <c r="D157" s="2">
        <v>43889.447025463</v>
      </c>
      <c r="E157" s="2">
        <v>43896.7659722222</v>
      </c>
      <c r="F157" s="2">
        <v>43904.6653935185</v>
      </c>
      <c r="G157" s="2">
        <v>43918.0829166667</v>
      </c>
      <c r="H157" s="2">
        <v>43924.0618981481</v>
      </c>
      <c r="I157" s="2">
        <v>43932.0826273148</v>
      </c>
      <c r="J157" s="2">
        <v>43944.7752314815</v>
      </c>
      <c r="K157" s="2">
        <v>43952.6993981482</v>
      </c>
      <c r="L157" s="2">
        <v>43967.0016087963</v>
      </c>
      <c r="M157" s="2">
        <v>43981.3759143519</v>
      </c>
      <c r="N157" s="2">
        <v>43989.4728819444</v>
      </c>
      <c r="O157" s="2">
        <v>43995.0572916667</v>
      </c>
      <c r="P157" s="1">
        <v>0</v>
      </c>
      <c r="Q157">
        <v>0</v>
      </c>
    </row>
    <row r="158" spans="1:17">
      <c r="A158" s="1">
        <v>18231041</v>
      </c>
      <c r="B158" s="1" t="s">
        <v>163</v>
      </c>
      <c r="C158" s="1" t="s">
        <v>392</v>
      </c>
      <c r="D158" s="2">
        <v>43889.0597453704</v>
      </c>
      <c r="E158" s="2">
        <v>43896.7033333333</v>
      </c>
      <c r="F158" s="2">
        <v>43904.7815740741</v>
      </c>
      <c r="G158" s="2">
        <v>43918.5906597222</v>
      </c>
      <c r="H158" s="2">
        <v>43925.1328125</v>
      </c>
      <c r="I158" s="2">
        <v>43931.7258217593</v>
      </c>
      <c r="J158" s="2">
        <v>43944.7768402778</v>
      </c>
      <c r="K158" s="2">
        <v>43952.110150463</v>
      </c>
      <c r="L158" s="2">
        <v>43966.9802777778</v>
      </c>
      <c r="M158" s="2">
        <v>43981.7085185185</v>
      </c>
      <c r="N158" s="2">
        <v>43990.5414236111</v>
      </c>
      <c r="O158" s="2">
        <v>43994.9009953704</v>
      </c>
      <c r="P158" s="1">
        <v>0</v>
      </c>
      <c r="Q158">
        <v>0</v>
      </c>
    </row>
    <row r="159" spans="1:17">
      <c r="A159" s="1">
        <v>18231045</v>
      </c>
      <c r="B159" s="1" t="s">
        <v>101</v>
      </c>
      <c r="C159" s="1" t="s">
        <v>397</v>
      </c>
      <c r="D159" s="2">
        <v>43888.512662037</v>
      </c>
      <c r="E159" s="2">
        <v>43895.7694791667</v>
      </c>
      <c r="F159" s="2">
        <v>43902.8298032407</v>
      </c>
      <c r="G159" s="2">
        <v>43917.7235185185</v>
      </c>
      <c r="H159" s="2">
        <v>43924.5875347222</v>
      </c>
      <c r="I159" s="2">
        <v>43930.5538078704</v>
      </c>
      <c r="J159" s="2">
        <v>43944.6330439815</v>
      </c>
      <c r="K159" s="2">
        <v>43952.5588078704</v>
      </c>
      <c r="L159" s="2">
        <v>43967.7149421296</v>
      </c>
      <c r="M159" s="2">
        <v>43981.1668981481</v>
      </c>
      <c r="N159" s="2">
        <v>43990.8094560185</v>
      </c>
      <c r="O159" s="2">
        <v>43994.8756365741</v>
      </c>
      <c r="P159" s="1">
        <v>0</v>
      </c>
      <c r="Q159">
        <v>0</v>
      </c>
    </row>
    <row r="160" spans="1:17">
      <c r="A160" s="1">
        <v>18231047</v>
      </c>
      <c r="B160" s="1" t="s">
        <v>89</v>
      </c>
      <c r="C160" s="1" t="s">
        <v>393</v>
      </c>
      <c r="D160" s="2">
        <v>43888.5010416667</v>
      </c>
      <c r="E160" s="2">
        <v>43895.5003009259</v>
      </c>
      <c r="F160" s="2">
        <v>43902.5175347222</v>
      </c>
      <c r="G160" s="2">
        <v>43916.5119560185</v>
      </c>
      <c r="H160" s="2">
        <v>43923.6062152778</v>
      </c>
      <c r="I160" s="2">
        <v>43930.5494212963</v>
      </c>
      <c r="J160" s="2">
        <v>43944.5428472222</v>
      </c>
      <c r="K160" s="2">
        <v>43951.5490972222</v>
      </c>
      <c r="L160" s="2">
        <v>43965.6371296296</v>
      </c>
      <c r="M160" s="2">
        <v>43979.5665740741</v>
      </c>
      <c r="N160" s="2">
        <v>43986.6659837963</v>
      </c>
      <c r="O160" s="2">
        <v>43993.5021875</v>
      </c>
      <c r="P160" s="1">
        <v>0</v>
      </c>
      <c r="Q160">
        <v>0</v>
      </c>
    </row>
    <row r="161" spans="1:17">
      <c r="A161" s="1">
        <v>18231051</v>
      </c>
      <c r="B161" s="1" t="s">
        <v>43</v>
      </c>
      <c r="C161" s="1" t="s">
        <v>398</v>
      </c>
      <c r="D161" s="2">
        <v>43888.500474537</v>
      </c>
      <c r="E161" s="2">
        <v>43895.5108333333</v>
      </c>
      <c r="F161" s="2">
        <v>43902.9790740741</v>
      </c>
      <c r="G161" s="2">
        <v>43916.749224537</v>
      </c>
      <c r="H161" s="2">
        <v>43923.605775463</v>
      </c>
      <c r="I161" s="2">
        <v>43930.570474537</v>
      </c>
      <c r="J161" s="2">
        <v>43944.5552546296</v>
      </c>
      <c r="K161" s="2">
        <v>43951.5595023148</v>
      </c>
      <c r="L161" s="2">
        <v>43967.0830902778</v>
      </c>
      <c r="M161" s="2">
        <v>43979.5752199074</v>
      </c>
      <c r="N161" s="2">
        <v>43986.9290162037</v>
      </c>
      <c r="O161" s="2">
        <v>43993.5903587963</v>
      </c>
      <c r="P161" s="1">
        <v>0</v>
      </c>
      <c r="Q161">
        <v>0</v>
      </c>
    </row>
    <row r="162" spans="1:17">
      <c r="A162" s="1">
        <v>18182672</v>
      </c>
      <c r="B162" s="1" t="s">
        <v>149</v>
      </c>
      <c r="C162" s="1" t="s">
        <v>398</v>
      </c>
      <c r="D162" s="2">
        <v>43889.6799884259</v>
      </c>
      <c r="E162" s="2">
        <v>43895.5126736111</v>
      </c>
      <c r="F162" s="2">
        <v>43904.0213657407</v>
      </c>
      <c r="G162" s="2">
        <v>43916.9544560185</v>
      </c>
      <c r="H162" s="2">
        <v>43923.5026157407</v>
      </c>
      <c r="I162" s="2">
        <v>43930.8455092593</v>
      </c>
      <c r="J162" s="2">
        <v>43946.477962963</v>
      </c>
      <c r="K162" s="2">
        <v>43951.8384953704</v>
      </c>
      <c r="L162" s="2">
        <v>43967.5281597222</v>
      </c>
      <c r="M162" s="2">
        <v>43981.6771296296</v>
      </c>
      <c r="N162" s="2">
        <v>43988.0337962963</v>
      </c>
      <c r="O162" s="2">
        <v>43994.696724537</v>
      </c>
      <c r="P162" s="1">
        <v>0</v>
      </c>
      <c r="Q162">
        <v>0</v>
      </c>
    </row>
    <row r="163" spans="1:17">
      <c r="A163" s="1">
        <v>17373191</v>
      </c>
      <c r="B163" s="1" t="s">
        <v>187</v>
      </c>
      <c r="C163" s="1" t="s">
        <v>397</v>
      </c>
      <c r="D163" s="2">
        <v>43890.0554861111</v>
      </c>
      <c r="E163" s="2">
        <v>43897.6477199074</v>
      </c>
      <c r="F163" s="2">
        <v>43903.9984722222</v>
      </c>
      <c r="G163" s="2">
        <v>43918.6302546296</v>
      </c>
      <c r="H163" s="2">
        <v>43924.8740856481</v>
      </c>
      <c r="I163" s="2">
        <v>43932.1796875</v>
      </c>
      <c r="J163" s="2">
        <v>43946.6128125</v>
      </c>
      <c r="K163" s="2">
        <v>43951.6037615741</v>
      </c>
      <c r="L163" s="2">
        <v>43967.6775810185</v>
      </c>
      <c r="M163" s="2">
        <v>43980.6145717593</v>
      </c>
      <c r="N163" s="2">
        <v>43989.7073263889</v>
      </c>
      <c r="O163" s="2">
        <v>43995.7910532407</v>
      </c>
      <c r="P163" s="1">
        <v>0</v>
      </c>
      <c r="Q163">
        <v>0</v>
      </c>
    </row>
    <row r="164" spans="1:17">
      <c r="A164" s="1">
        <v>17373153</v>
      </c>
      <c r="B164" s="1" t="s">
        <v>268</v>
      </c>
      <c r="C164" s="1" t="s">
        <v>393</v>
      </c>
      <c r="D164" s="2">
        <v>43888.5405324074</v>
      </c>
      <c r="E164" s="2">
        <v>43895.5037152778</v>
      </c>
      <c r="F164" s="2">
        <v>43902.8734490741</v>
      </c>
      <c r="G164" s="2">
        <v>43917.441412037</v>
      </c>
      <c r="H164" s="2">
        <v>43924.8156712963</v>
      </c>
      <c r="I164" s="2">
        <v>43932.6465856481</v>
      </c>
      <c r="J164" s="2">
        <v>43945.778912037</v>
      </c>
      <c r="K164" s="2">
        <v>43952.8741782407</v>
      </c>
      <c r="L164" s="2">
        <v>43967.9092361111</v>
      </c>
      <c r="M164" s="2">
        <v>43981.7385648148</v>
      </c>
      <c r="N164" s="2">
        <v>43988.9173726852</v>
      </c>
      <c r="O164" s="2">
        <v>43995.5221875</v>
      </c>
      <c r="P164" s="1">
        <v>0</v>
      </c>
      <c r="Q164">
        <v>1</v>
      </c>
    </row>
    <row r="165" spans="1:17">
      <c r="A165" s="1">
        <v>17373054</v>
      </c>
      <c r="B165" s="1" t="s">
        <v>180</v>
      </c>
      <c r="C165" s="1" t="s">
        <v>398</v>
      </c>
      <c r="D165" s="2">
        <v>43888.5361226852</v>
      </c>
      <c r="E165" s="2">
        <v>43896.9564699074</v>
      </c>
      <c r="F165" s="2">
        <v>43904.898599537</v>
      </c>
      <c r="G165" s="2">
        <v>43918.5058449074</v>
      </c>
      <c r="H165" s="2">
        <v>43924.9775347222</v>
      </c>
      <c r="I165" s="2">
        <v>43930.9284722222</v>
      </c>
      <c r="J165" s="2">
        <v>43944.6550462963</v>
      </c>
      <c r="K165" s="2">
        <v>43952.354212963</v>
      </c>
      <c r="L165" s="2">
        <v>43966.792337963</v>
      </c>
      <c r="M165" s="2">
        <v>43979.9202430556</v>
      </c>
      <c r="N165" s="2">
        <v>43987.4552546296</v>
      </c>
      <c r="O165" s="2">
        <v>43993.6902662037</v>
      </c>
      <c r="P165" s="1">
        <v>0</v>
      </c>
      <c r="Q165">
        <v>1</v>
      </c>
    </row>
    <row r="166" spans="1:17">
      <c r="A166" s="1">
        <v>18377347</v>
      </c>
      <c r="B166" s="1" t="s">
        <v>47</v>
      </c>
      <c r="C166" s="1" t="s">
        <v>400</v>
      </c>
      <c r="D166" s="2">
        <v>43888.5034259259</v>
      </c>
      <c r="E166" s="2">
        <v>43895.5124074074</v>
      </c>
      <c r="F166" s="2">
        <v>43902.5220023148</v>
      </c>
      <c r="G166" s="2">
        <v>43916.5057638889</v>
      </c>
      <c r="H166" s="2">
        <v>43923.5013541667</v>
      </c>
      <c r="I166" s="2">
        <v>43930.5421064815</v>
      </c>
      <c r="J166" s="2">
        <v>43944.5544675926</v>
      </c>
      <c r="K166" s="2">
        <v>43951.500775463</v>
      </c>
      <c r="L166" s="2">
        <v>43965.5041319444</v>
      </c>
      <c r="M166" s="2">
        <v>43979.5078240741</v>
      </c>
      <c r="N166" s="2">
        <v>43987.674224537</v>
      </c>
      <c r="O166" s="2">
        <v>43993.5334490741</v>
      </c>
      <c r="P166" s="1">
        <v>0</v>
      </c>
      <c r="Q166">
        <v>0</v>
      </c>
    </row>
    <row r="167" spans="1:17">
      <c r="A167" s="1">
        <v>18377290</v>
      </c>
      <c r="B167" s="1" t="s">
        <v>91</v>
      </c>
      <c r="C167" s="1" t="s">
        <v>397</v>
      </c>
      <c r="D167" s="2">
        <v>43888.8241087963</v>
      </c>
      <c r="E167" s="2">
        <v>43895.9680671296</v>
      </c>
      <c r="F167" s="2">
        <v>43902.9016782407</v>
      </c>
      <c r="G167" s="2">
        <v>43916.7135416667</v>
      </c>
      <c r="H167" s="2">
        <v>43923.9028703704</v>
      </c>
      <c r="I167" s="2">
        <v>43930.6520138889</v>
      </c>
      <c r="J167" s="2">
        <v>43945.4580324074</v>
      </c>
      <c r="K167" s="2">
        <v>43952.5162615741</v>
      </c>
      <c r="L167" s="2">
        <v>43967.0006944444</v>
      </c>
      <c r="M167" s="2">
        <v>43980.8704166667</v>
      </c>
      <c r="N167" s="2">
        <v>43987.9200810185</v>
      </c>
      <c r="O167" s="2">
        <v>43994.7305902778</v>
      </c>
      <c r="P167" s="1">
        <v>0</v>
      </c>
      <c r="Q167">
        <v>0</v>
      </c>
    </row>
    <row r="168" spans="1:17">
      <c r="A168" s="1">
        <v>18377155</v>
      </c>
      <c r="B168" s="1" t="s">
        <v>34</v>
      </c>
      <c r="C168" s="1" t="s">
        <v>393</v>
      </c>
      <c r="D168" s="2">
        <v>43888.555150463</v>
      </c>
      <c r="E168" s="2">
        <v>43896.714525463</v>
      </c>
      <c r="F168" s="2">
        <v>43904.4334837963</v>
      </c>
      <c r="G168" s="2">
        <v>43916.9030208333</v>
      </c>
      <c r="H168" s="2">
        <v>43923.843599537</v>
      </c>
      <c r="I168" s="2">
        <v>43931.7115046296</v>
      </c>
      <c r="J168" s="2">
        <v>43944.6095833333</v>
      </c>
      <c r="K168" s="2">
        <v>43951.6883796296</v>
      </c>
      <c r="L168" s="2">
        <v>43966.6161458333</v>
      </c>
      <c r="M168" s="2">
        <v>43980.5745138889</v>
      </c>
      <c r="N168" s="2">
        <v>43988.474224537</v>
      </c>
      <c r="O168" s="2">
        <v>43993.6507523148</v>
      </c>
      <c r="P168" s="1">
        <v>0</v>
      </c>
      <c r="Q168">
        <v>0</v>
      </c>
    </row>
    <row r="169" spans="1:17">
      <c r="A169" s="1">
        <v>15231164</v>
      </c>
      <c r="B169" s="1" t="s">
        <v>250</v>
      </c>
      <c r="C169" s="1" t="s">
        <v>393</v>
      </c>
      <c r="D169" s="2">
        <v>43890.0530787037</v>
      </c>
      <c r="E169" s="2">
        <v>43897.521412037</v>
      </c>
      <c r="F169" s="2">
        <v>43903.5248148148</v>
      </c>
      <c r="G169" s="2">
        <v>43916.904537037</v>
      </c>
      <c r="H169" s="2">
        <v>43924.174837963</v>
      </c>
      <c r="I169" s="2">
        <v>43930.5208564815</v>
      </c>
      <c r="J169" s="2">
        <v>43944.5431828704</v>
      </c>
      <c r="K169" s="2">
        <v>43951.5117939815</v>
      </c>
      <c r="L169" s="2">
        <v>43966.2557638889</v>
      </c>
      <c r="M169" s="2">
        <v>43980.8829166667</v>
      </c>
      <c r="N169" s="2">
        <v>43989.6987731481</v>
      </c>
      <c r="O169" s="2">
        <v>43994.8619444444</v>
      </c>
      <c r="P169" s="1">
        <v>0</v>
      </c>
      <c r="Q169">
        <v>0</v>
      </c>
    </row>
    <row r="170" spans="1:17">
      <c r="A170" s="1">
        <v>18377046</v>
      </c>
      <c r="B170" s="1" t="s">
        <v>29</v>
      </c>
      <c r="C170" s="1" t="s">
        <v>393</v>
      </c>
      <c r="D170" s="2">
        <v>43888.5265046296</v>
      </c>
      <c r="E170" s="2">
        <v>43895.5004976852</v>
      </c>
      <c r="F170" s="2">
        <v>43902.9406597222</v>
      </c>
      <c r="G170" s="2">
        <v>43916.571875</v>
      </c>
      <c r="H170" s="2">
        <v>43923.5555208333</v>
      </c>
      <c r="I170" s="2">
        <v>43930.5558101852</v>
      </c>
      <c r="J170" s="2">
        <v>43944.6373726852</v>
      </c>
      <c r="K170" s="2">
        <v>43951.5794675926</v>
      </c>
      <c r="L170" s="2">
        <v>43965.9611226852</v>
      </c>
      <c r="M170" s="2">
        <v>43979.6442824074</v>
      </c>
      <c r="N170" s="2">
        <v>43987.0020949074</v>
      </c>
      <c r="O170" s="2">
        <v>43993.5090509259</v>
      </c>
      <c r="P170" s="1">
        <v>0</v>
      </c>
      <c r="Q170">
        <v>0</v>
      </c>
    </row>
    <row r="171" spans="1:17">
      <c r="A171" s="1">
        <v>18376334</v>
      </c>
      <c r="B171" s="1" t="s">
        <v>92</v>
      </c>
      <c r="C171" s="1" t="s">
        <v>393</v>
      </c>
      <c r="D171" s="2">
        <v>43888.5197569444</v>
      </c>
      <c r="E171" s="2">
        <v>43895.7801388889</v>
      </c>
      <c r="F171" s="2">
        <v>43902.911875</v>
      </c>
      <c r="G171" s="2">
        <v>43916.9377777778</v>
      </c>
      <c r="H171" s="2">
        <v>43924.521400463</v>
      </c>
      <c r="I171" s="2">
        <v>43931.4636689815</v>
      </c>
      <c r="J171" s="2">
        <v>43945.0333333333</v>
      </c>
      <c r="K171" s="2">
        <v>43951.9865277778</v>
      </c>
      <c r="L171" s="2">
        <v>43965.9044097222</v>
      </c>
      <c r="M171" s="2">
        <v>43980.905462963</v>
      </c>
      <c r="N171" s="2">
        <v>43988.6822106481</v>
      </c>
      <c r="O171" s="2">
        <v>43993.7230324074</v>
      </c>
      <c r="P171" s="1">
        <v>0</v>
      </c>
      <c r="Q171">
        <v>0</v>
      </c>
    </row>
    <row r="172" spans="1:17">
      <c r="A172" s="1">
        <v>18376317</v>
      </c>
      <c r="B172" s="1" t="s">
        <v>69</v>
      </c>
      <c r="C172" s="1" t="s">
        <v>393</v>
      </c>
      <c r="D172" s="2">
        <v>43889.5076851852</v>
      </c>
      <c r="E172" s="2">
        <v>43897.7624652778</v>
      </c>
      <c r="F172" s="2">
        <v>43903.6836226852</v>
      </c>
      <c r="G172" s="2">
        <v>43917.8377662037</v>
      </c>
      <c r="H172" s="2">
        <v>43924.5228587963</v>
      </c>
      <c r="I172" s="2">
        <v>43932.6283912037</v>
      </c>
      <c r="J172" s="2">
        <v>43946.7138773148</v>
      </c>
      <c r="K172" s="2">
        <v>43951.9324537037</v>
      </c>
      <c r="L172" s="2">
        <v>43965.9287962963</v>
      </c>
      <c r="M172" s="2">
        <v>43980.7365509259</v>
      </c>
      <c r="N172" s="2">
        <v>43987.5220833333</v>
      </c>
      <c r="O172" s="2">
        <v>43993.7354050926</v>
      </c>
      <c r="P172" s="1">
        <v>0</v>
      </c>
      <c r="Q172">
        <v>0</v>
      </c>
    </row>
    <row r="173" spans="1:17">
      <c r="A173" s="1">
        <v>18376247</v>
      </c>
      <c r="B173" s="1" t="s">
        <v>148</v>
      </c>
      <c r="C173" s="1" t="s">
        <v>393</v>
      </c>
      <c r="D173" s="2">
        <v>43888.5011921296</v>
      </c>
      <c r="E173" s="2">
        <v>43897.0272569444</v>
      </c>
      <c r="F173" s="2">
        <v>43904.6356712963</v>
      </c>
      <c r="G173" s="2">
        <v>43917.719837963</v>
      </c>
      <c r="H173" s="2">
        <v>43924.6588425926</v>
      </c>
      <c r="I173" s="2">
        <v>43931.6769444444</v>
      </c>
      <c r="J173" s="2">
        <v>43944.8902777778</v>
      </c>
      <c r="K173" s="2">
        <v>43951.7169791667</v>
      </c>
      <c r="L173" s="2">
        <v>43966.6516898148</v>
      </c>
      <c r="M173" s="2">
        <v>43980.7684837963</v>
      </c>
      <c r="N173" s="2">
        <v>43988.0459259259</v>
      </c>
      <c r="O173" s="2">
        <v>43993.8596990741</v>
      </c>
      <c r="P173" s="1">
        <v>0</v>
      </c>
      <c r="Q173">
        <v>0</v>
      </c>
    </row>
    <row r="174" spans="1:17">
      <c r="A174" s="1">
        <v>16061178</v>
      </c>
      <c r="B174" s="1" t="s">
        <v>246</v>
      </c>
      <c r="C174" s="1" t="s">
        <v>392</v>
      </c>
      <c r="D174" s="2">
        <v>43889.679537037</v>
      </c>
      <c r="E174" s="2">
        <v>43896.6772916667</v>
      </c>
      <c r="F174" s="2">
        <v>43903.7178125</v>
      </c>
      <c r="G174" s="2">
        <v>43918.7024652778</v>
      </c>
      <c r="H174" s="2">
        <v>43924.8662731481</v>
      </c>
      <c r="I174" s="2">
        <v>43931.7360185185</v>
      </c>
      <c r="J174" s="2">
        <v>43945.8605324074</v>
      </c>
      <c r="K174" s="2">
        <v>43952.5165625</v>
      </c>
      <c r="L174" s="2">
        <v>43967.6742361111</v>
      </c>
      <c r="M174" s="2">
        <v>43980.9672337963</v>
      </c>
      <c r="N174" s="2">
        <v>43987.5698032407</v>
      </c>
      <c r="O174" s="2">
        <v>43994.8916087963</v>
      </c>
      <c r="P174" s="1">
        <v>0</v>
      </c>
      <c r="Q174">
        <v>1</v>
      </c>
    </row>
    <row r="175" spans="1:17">
      <c r="A175" s="1">
        <v>18376161</v>
      </c>
      <c r="B175" s="1" t="s">
        <v>54</v>
      </c>
      <c r="C175" s="1" t="s">
        <v>398</v>
      </c>
      <c r="D175" s="2">
        <v>43888.5002083333</v>
      </c>
      <c r="E175" s="2">
        <v>43895.5006481481</v>
      </c>
      <c r="F175" s="2">
        <v>43902.6421759259</v>
      </c>
      <c r="G175" s="2">
        <v>43916.5772453704</v>
      </c>
      <c r="H175" s="2">
        <v>43923.5297569444</v>
      </c>
      <c r="I175" s="2">
        <v>43930.7760416667</v>
      </c>
      <c r="J175" s="2">
        <v>43944.604849537</v>
      </c>
      <c r="K175" s="2">
        <v>43952.5488541667</v>
      </c>
      <c r="L175" s="2">
        <v>43966.0551273148</v>
      </c>
      <c r="M175" s="2">
        <v>43979.509849537</v>
      </c>
      <c r="N175" s="2">
        <v>43987.9877199074</v>
      </c>
      <c r="O175" s="2">
        <v>43993.5091666667</v>
      </c>
      <c r="P175" s="1">
        <v>0</v>
      </c>
      <c r="Q175">
        <v>0</v>
      </c>
    </row>
    <row r="176" spans="1:17">
      <c r="A176" s="1">
        <v>18376136</v>
      </c>
      <c r="B176" s="1" t="s">
        <v>19</v>
      </c>
      <c r="C176" s="1" t="s">
        <v>397</v>
      </c>
      <c r="D176" s="2">
        <v>43888.991412037</v>
      </c>
      <c r="E176" s="2">
        <v>43897.0436574074</v>
      </c>
      <c r="F176" s="2">
        <v>43902.7046180556</v>
      </c>
      <c r="G176" s="2">
        <v>43918.2028240741</v>
      </c>
      <c r="H176" s="2">
        <v>43924.9236342593</v>
      </c>
      <c r="I176" s="2">
        <v>43931.9844907407</v>
      </c>
      <c r="J176" s="2">
        <v>43944.6415972222</v>
      </c>
      <c r="K176" s="2">
        <v>43953.003900463</v>
      </c>
      <c r="L176" s="2">
        <v>43967.0221180556</v>
      </c>
      <c r="M176" s="2">
        <v>43981.6563657407</v>
      </c>
      <c r="N176" s="2">
        <v>43988.5147685185</v>
      </c>
      <c r="O176" s="2">
        <v>43995.5490856481</v>
      </c>
      <c r="P176" s="1">
        <v>0</v>
      </c>
      <c r="Q176">
        <v>0</v>
      </c>
    </row>
    <row r="177" spans="1:17">
      <c r="A177" s="1">
        <v>18376059</v>
      </c>
      <c r="B177" s="1" t="s">
        <v>257</v>
      </c>
      <c r="C177" s="1" t="s">
        <v>392</v>
      </c>
      <c r="D177" s="2">
        <v>43890.8462847222</v>
      </c>
      <c r="E177" s="2">
        <v>43896.1483680556</v>
      </c>
      <c r="F177" s="2">
        <v>43904.7786111111</v>
      </c>
      <c r="G177" s="2">
        <v>43918.3678009259</v>
      </c>
      <c r="H177" s="2">
        <v>43925.1761111111</v>
      </c>
      <c r="I177" s="2">
        <v>43932.7705324074</v>
      </c>
      <c r="J177" s="2">
        <v>43945.6524421296</v>
      </c>
      <c r="K177" s="2">
        <v>43952.9247106481</v>
      </c>
      <c r="L177" s="2">
        <v>43967.7078009259</v>
      </c>
      <c r="M177" s="2">
        <v>43981.0381712963</v>
      </c>
      <c r="N177" s="2">
        <v>43990.3516087963</v>
      </c>
      <c r="O177" s="2">
        <v>43995.6942361111</v>
      </c>
      <c r="P177" s="1">
        <v>0</v>
      </c>
      <c r="Q177">
        <v>2</v>
      </c>
    </row>
    <row r="178" spans="1:17">
      <c r="A178" s="1">
        <v>18375420</v>
      </c>
      <c r="B178" s="1" t="s">
        <v>139</v>
      </c>
      <c r="C178" s="1" t="s">
        <v>398</v>
      </c>
      <c r="D178" s="2">
        <v>43888.6310532407</v>
      </c>
      <c r="E178" s="2">
        <v>43895.5240162037</v>
      </c>
      <c r="F178" s="2">
        <v>43902.5824074074</v>
      </c>
      <c r="G178" s="2">
        <v>43916.5914814815</v>
      </c>
      <c r="H178" s="2">
        <v>43923.5922685185</v>
      </c>
      <c r="I178" s="2">
        <v>43930.5999421296</v>
      </c>
      <c r="J178" s="2">
        <v>43944.7277777778</v>
      </c>
      <c r="K178" s="2">
        <v>43951.9514583333</v>
      </c>
      <c r="L178" s="2">
        <v>43966.4680208333</v>
      </c>
      <c r="M178" s="2">
        <v>43979.6419791667</v>
      </c>
      <c r="N178" s="2">
        <v>43987.8913657407</v>
      </c>
      <c r="O178" s="2">
        <v>43993.8850231481</v>
      </c>
      <c r="P178" s="1">
        <v>0</v>
      </c>
      <c r="Q178">
        <v>0</v>
      </c>
    </row>
    <row r="179" spans="1:17">
      <c r="A179" s="1">
        <v>18375362</v>
      </c>
      <c r="B179" s="1" t="s">
        <v>65</v>
      </c>
      <c r="C179" s="1" t="s">
        <v>397</v>
      </c>
      <c r="D179" s="2">
        <v>43888.5640625</v>
      </c>
      <c r="E179" s="2">
        <v>43895.5071412037</v>
      </c>
      <c r="F179" s="2">
        <v>43902.9475115741</v>
      </c>
      <c r="G179" s="2">
        <v>43916.5581481481</v>
      </c>
      <c r="H179" s="2">
        <v>43923.5070023148</v>
      </c>
      <c r="I179" s="2">
        <v>43930.6275347222</v>
      </c>
      <c r="J179" s="2">
        <v>43944.6781134259</v>
      </c>
      <c r="K179" s="2">
        <v>43951.6529050926</v>
      </c>
      <c r="L179" s="2">
        <v>43966.5299305556</v>
      </c>
      <c r="M179" s="2">
        <v>43979.8672916667</v>
      </c>
      <c r="N179" s="2">
        <v>43987.8717824074</v>
      </c>
      <c r="O179" s="2">
        <v>43993.5833333333</v>
      </c>
      <c r="P179" s="1">
        <v>0</v>
      </c>
      <c r="Q179">
        <v>0</v>
      </c>
    </row>
    <row r="180" spans="1:17">
      <c r="A180" s="1">
        <v>16231201</v>
      </c>
      <c r="B180" s="1" t="s">
        <v>71</v>
      </c>
      <c r="C180" s="1" t="s">
        <v>400</v>
      </c>
      <c r="D180" s="2">
        <v>43888.6360300926</v>
      </c>
      <c r="E180" s="2">
        <v>43895.6633680556</v>
      </c>
      <c r="F180" s="2">
        <v>43902.538287037</v>
      </c>
      <c r="G180" s="2">
        <v>43917.4573263889</v>
      </c>
      <c r="H180" s="2">
        <v>43923.6020138889</v>
      </c>
      <c r="I180" s="2">
        <v>43930.6034606481</v>
      </c>
      <c r="J180" s="2">
        <v>43945.7100115741</v>
      </c>
      <c r="K180" s="2">
        <v>43952.9951967593</v>
      </c>
      <c r="L180" s="2">
        <v>43966.9674652778</v>
      </c>
      <c r="M180" s="2">
        <v>43981.4120486111</v>
      </c>
      <c r="N180" s="2">
        <v>43986.6984606481</v>
      </c>
      <c r="O180" s="2">
        <v>43994.979224537</v>
      </c>
      <c r="P180" s="1">
        <v>0</v>
      </c>
      <c r="Q180">
        <v>0</v>
      </c>
    </row>
    <row r="181" spans="1:17">
      <c r="A181" s="1">
        <v>18375238</v>
      </c>
      <c r="B181" s="1" t="s">
        <v>78</v>
      </c>
      <c r="C181" s="1" t="s">
        <v>400</v>
      </c>
      <c r="D181" s="2">
        <v>43888.6806712963</v>
      </c>
      <c r="E181" s="2">
        <v>43896.7191898148</v>
      </c>
      <c r="F181" s="2">
        <v>43904.7221527778</v>
      </c>
      <c r="G181" s="2">
        <v>43916.8866898148</v>
      </c>
      <c r="H181" s="2">
        <v>43924.6112731481</v>
      </c>
      <c r="I181" s="2">
        <v>43930.9008333333</v>
      </c>
      <c r="J181" s="2">
        <v>43944.8377546296</v>
      </c>
      <c r="K181" s="2">
        <v>43951.5427893518</v>
      </c>
      <c r="L181" s="2">
        <v>43967.034537037</v>
      </c>
      <c r="M181" s="2">
        <v>43980.8631481481</v>
      </c>
      <c r="N181" s="2">
        <v>43988.8578587963</v>
      </c>
      <c r="O181" s="2">
        <v>43993.8407638889</v>
      </c>
      <c r="P181" s="1">
        <v>0</v>
      </c>
      <c r="Q181">
        <v>0</v>
      </c>
    </row>
    <row r="182" spans="1:17">
      <c r="A182" s="1">
        <v>17005002</v>
      </c>
      <c r="B182" s="1" t="s">
        <v>223</v>
      </c>
      <c r="C182" s="1" t="s">
        <v>393</v>
      </c>
      <c r="D182" s="2">
        <v>43888.5302430556</v>
      </c>
      <c r="E182" s="2">
        <v>43896.4779166667</v>
      </c>
      <c r="F182" s="2">
        <v>43902.903900463</v>
      </c>
      <c r="G182" s="2">
        <v>43917.921412037</v>
      </c>
      <c r="H182" s="2">
        <v>43923.5154166667</v>
      </c>
      <c r="I182" s="2">
        <v>43930.9612847222</v>
      </c>
      <c r="J182" s="2">
        <v>43944.9558217593</v>
      </c>
      <c r="K182" s="2">
        <v>43952.975162037</v>
      </c>
      <c r="L182" s="2">
        <v>43967.5474421296</v>
      </c>
      <c r="M182" s="2">
        <v>43981.5234490741</v>
      </c>
      <c r="N182" s="2">
        <v>43990.3832060185</v>
      </c>
      <c r="O182" s="2">
        <v>43994.9703935185</v>
      </c>
      <c r="P182" s="1">
        <v>0</v>
      </c>
      <c r="Q182">
        <v>1</v>
      </c>
    </row>
    <row r="183" spans="1:17">
      <c r="A183" s="1">
        <v>17005014</v>
      </c>
      <c r="B183" s="1" t="s">
        <v>153</v>
      </c>
      <c r="C183" s="1" t="s">
        <v>392</v>
      </c>
      <c r="D183" s="2">
        <v>43888.5146643519</v>
      </c>
      <c r="E183" s="2">
        <v>43896.9903703704</v>
      </c>
      <c r="F183" s="2">
        <v>43904.6143634259</v>
      </c>
      <c r="G183" s="2">
        <v>43917.4446064815</v>
      </c>
      <c r="H183" s="2">
        <v>43923.8844444444</v>
      </c>
      <c r="I183" s="2">
        <v>43931.7936805556</v>
      </c>
      <c r="J183" s="2">
        <v>43944.7221875</v>
      </c>
      <c r="K183" s="2">
        <v>43951.5239699074</v>
      </c>
      <c r="L183" s="2">
        <v>43966.810474537</v>
      </c>
      <c r="M183" s="2">
        <v>43980.7969097222</v>
      </c>
      <c r="N183" s="2">
        <v>43987.7695601852</v>
      </c>
      <c r="O183" s="2">
        <v>43994.3632407407</v>
      </c>
      <c r="P183" s="1">
        <v>0</v>
      </c>
      <c r="Q183">
        <v>1</v>
      </c>
    </row>
    <row r="184" spans="1:17">
      <c r="A184" s="1">
        <v>17005016</v>
      </c>
      <c r="B184" s="1" t="s">
        <v>110</v>
      </c>
      <c r="C184" s="1" t="s">
        <v>398</v>
      </c>
      <c r="D184" s="2">
        <v>43889.0068518519</v>
      </c>
      <c r="E184" s="2">
        <v>43896.5338310185</v>
      </c>
      <c r="F184" s="2">
        <v>43904.5755671296</v>
      </c>
      <c r="G184" s="2">
        <v>43917.0856597222</v>
      </c>
      <c r="H184" s="2">
        <v>43923.5001967593</v>
      </c>
      <c r="I184" s="2">
        <v>43930.9794212963</v>
      </c>
      <c r="J184" s="2">
        <v>43944.5428703704</v>
      </c>
      <c r="K184" s="2">
        <v>43951.7172569444</v>
      </c>
      <c r="L184" s="2">
        <v>43965.7313078704</v>
      </c>
      <c r="M184" s="2">
        <v>43981.3802777778</v>
      </c>
      <c r="N184" s="2">
        <v>43989.4503356482</v>
      </c>
      <c r="O184" s="2">
        <v>43994.7539930556</v>
      </c>
      <c r="P184" s="1">
        <v>0</v>
      </c>
      <c r="Q184">
        <v>0</v>
      </c>
    </row>
    <row r="185" spans="1:17">
      <c r="A185" s="1">
        <v>17005023</v>
      </c>
      <c r="B185" s="1" t="s">
        <v>244</v>
      </c>
      <c r="C185" s="1" t="s">
        <v>392</v>
      </c>
      <c r="D185" s="2">
        <v>43889.0431944444</v>
      </c>
      <c r="E185" s="2">
        <v>43896.9286574074</v>
      </c>
      <c r="F185" s="2">
        <v>43904.5268402778</v>
      </c>
      <c r="G185" s="2">
        <v>43917.9787384259</v>
      </c>
      <c r="H185" s="2">
        <v>43923.823287037</v>
      </c>
      <c r="I185" s="2">
        <v>43931.0289351852</v>
      </c>
      <c r="J185" s="2">
        <v>43945.5909837963</v>
      </c>
      <c r="K185" s="2">
        <v>43951.5477777778</v>
      </c>
      <c r="L185" s="2">
        <v>43967.5477893519</v>
      </c>
      <c r="M185" s="2">
        <v>43981.499212963</v>
      </c>
      <c r="N185" s="2">
        <v>43989.8082523148</v>
      </c>
      <c r="O185" s="2">
        <v>43995.1875694444</v>
      </c>
      <c r="P185" s="1">
        <v>0</v>
      </c>
      <c r="Q185">
        <v>0</v>
      </c>
    </row>
    <row r="186" spans="1:17">
      <c r="A186" s="1">
        <v>17005044</v>
      </c>
      <c r="B186" s="1" t="s">
        <v>140</v>
      </c>
      <c r="C186" s="1" t="s">
        <v>400</v>
      </c>
      <c r="D186" s="2">
        <v>43888.5010763889</v>
      </c>
      <c r="E186" s="2">
        <v>43896.6319675926</v>
      </c>
      <c r="F186" s="2">
        <v>43903.986412037</v>
      </c>
      <c r="G186" s="2">
        <v>43917.0834837963</v>
      </c>
      <c r="H186" s="2">
        <v>43923.7720486111</v>
      </c>
      <c r="I186" s="2">
        <v>43930.8707407407</v>
      </c>
      <c r="J186" s="2">
        <v>43944.8087615741</v>
      </c>
      <c r="K186" s="2">
        <v>43951.5002314815</v>
      </c>
      <c r="L186" s="2">
        <v>43965.976724537</v>
      </c>
      <c r="M186" s="2">
        <v>43980.5812615741</v>
      </c>
      <c r="N186" s="2">
        <v>43987.9205324074</v>
      </c>
      <c r="O186" s="2">
        <v>43994.0427662037</v>
      </c>
      <c r="P186" s="1">
        <v>0</v>
      </c>
      <c r="Q186">
        <v>0</v>
      </c>
    </row>
    <row r="187" spans="1:17">
      <c r="A187" s="1">
        <v>17005069</v>
      </c>
      <c r="B187" s="1" t="s">
        <v>205</v>
      </c>
      <c r="C187" s="1" t="s">
        <v>400</v>
      </c>
      <c r="D187" s="2">
        <v>43888.5708564815</v>
      </c>
      <c r="E187" s="2">
        <v>43895.50625</v>
      </c>
      <c r="F187" s="2">
        <v>43902.5271875</v>
      </c>
      <c r="G187" s="2">
        <v>43916.509537037</v>
      </c>
      <c r="H187" s="2">
        <v>43923.5046643519</v>
      </c>
      <c r="I187" s="2">
        <v>43930.5505902778</v>
      </c>
      <c r="J187" s="2">
        <v>43944.6058796296</v>
      </c>
      <c r="K187" s="2">
        <v>43951.5083449074</v>
      </c>
      <c r="L187" s="2">
        <v>43965.5658796296</v>
      </c>
      <c r="M187" s="2">
        <v>43979.6227546296</v>
      </c>
      <c r="N187" s="2">
        <v>43986.9638425926</v>
      </c>
      <c r="O187" s="2">
        <v>43993.5489351852</v>
      </c>
      <c r="P187" s="1">
        <v>0</v>
      </c>
      <c r="Q187">
        <v>0</v>
      </c>
    </row>
    <row r="188" spans="1:17">
      <c r="A188" s="1">
        <v>18375166</v>
      </c>
      <c r="B188" s="1" t="s">
        <v>129</v>
      </c>
      <c r="C188" s="1" t="s">
        <v>392</v>
      </c>
      <c r="D188" s="2">
        <v>43889.6526967593</v>
      </c>
      <c r="E188" s="2">
        <v>43896.912962963</v>
      </c>
      <c r="F188" s="2">
        <v>43903.9839351852</v>
      </c>
      <c r="G188" s="2">
        <v>43917.6576157407</v>
      </c>
      <c r="H188" s="2">
        <v>43924.4621064815</v>
      </c>
      <c r="I188" s="2">
        <v>43931.5448958333</v>
      </c>
      <c r="J188" s="2">
        <v>43944.5987384259</v>
      </c>
      <c r="K188" s="2">
        <v>43952.4144444444</v>
      </c>
      <c r="L188" s="2">
        <v>43966.6844444444</v>
      </c>
      <c r="M188" s="2">
        <v>43981.4254166667</v>
      </c>
      <c r="N188" s="2">
        <v>43988.6506712963</v>
      </c>
      <c r="O188" s="2">
        <v>43993.5033564815</v>
      </c>
      <c r="P188" s="1">
        <v>0</v>
      </c>
      <c r="Q188">
        <v>0</v>
      </c>
    </row>
    <row r="189" spans="1:17">
      <c r="A189" s="1">
        <v>18375074</v>
      </c>
      <c r="B189" s="1" t="s">
        <v>76</v>
      </c>
      <c r="C189" s="1" t="s">
        <v>397</v>
      </c>
      <c r="D189" s="2">
        <v>43888.5022569444</v>
      </c>
      <c r="E189" s="2">
        <v>43897.4433796296</v>
      </c>
      <c r="F189" s="2">
        <v>43904.4273842593</v>
      </c>
      <c r="G189" s="2">
        <v>43918.5145138889</v>
      </c>
      <c r="H189" s="2">
        <v>43925.627662037</v>
      </c>
      <c r="I189" s="2">
        <v>43932.6584606481</v>
      </c>
      <c r="J189" s="2">
        <v>43945.9850115741</v>
      </c>
      <c r="K189" s="2">
        <v>43952.4629166667</v>
      </c>
      <c r="L189" s="2">
        <v>43967.6837731482</v>
      </c>
      <c r="M189" s="2">
        <v>43980.9727777778</v>
      </c>
      <c r="N189" s="2">
        <v>43990.4892476852</v>
      </c>
      <c r="O189" s="2">
        <v>43994.771875</v>
      </c>
      <c r="P189" s="1">
        <v>0</v>
      </c>
      <c r="Q189">
        <v>0</v>
      </c>
    </row>
    <row r="190" spans="1:17">
      <c r="A190" s="1">
        <v>18374472</v>
      </c>
      <c r="B190" s="1" t="s">
        <v>44</v>
      </c>
      <c r="C190" s="1" t="s">
        <v>398</v>
      </c>
      <c r="D190" s="2">
        <v>43888.5167013889</v>
      </c>
      <c r="E190" s="2">
        <v>43895.5029976852</v>
      </c>
      <c r="F190" s="2">
        <v>43902.5226736111</v>
      </c>
      <c r="G190" s="2">
        <v>43916.7174074074</v>
      </c>
      <c r="H190" s="2">
        <v>43923.7674652778</v>
      </c>
      <c r="I190" s="2">
        <v>43930.6955092593</v>
      </c>
      <c r="J190" s="2">
        <v>43945.039224537</v>
      </c>
      <c r="K190" s="2">
        <v>43951.7263078704</v>
      </c>
      <c r="L190" s="2">
        <v>43966.4662268519</v>
      </c>
      <c r="M190" s="2">
        <v>43979.9277893519</v>
      </c>
      <c r="N190" s="2">
        <v>43988.9926041667</v>
      </c>
      <c r="O190" s="2">
        <v>43993.947650463</v>
      </c>
      <c r="P190" s="1">
        <v>0</v>
      </c>
      <c r="Q190">
        <v>0</v>
      </c>
    </row>
    <row r="191" spans="1:17">
      <c r="A191" s="1">
        <v>18231052</v>
      </c>
      <c r="B191" s="1" t="s">
        <v>114</v>
      </c>
      <c r="C191" s="1" t="s">
        <v>398</v>
      </c>
      <c r="D191" s="2">
        <v>43888.6338194444</v>
      </c>
      <c r="E191" s="2">
        <v>43896.7622106482</v>
      </c>
      <c r="F191" s="2">
        <v>43904.4888888889</v>
      </c>
      <c r="G191" s="2">
        <v>43918.4162731481</v>
      </c>
      <c r="H191" s="2">
        <v>43923.8337847222</v>
      </c>
      <c r="I191" s="2">
        <v>43932.3821064815</v>
      </c>
      <c r="J191" s="2">
        <v>43945.4424189815</v>
      </c>
      <c r="K191" s="2">
        <v>43951.7119444444</v>
      </c>
      <c r="L191" s="2">
        <v>43967.8333680556</v>
      </c>
      <c r="M191" s="2">
        <v>43980.9868171296</v>
      </c>
      <c r="N191" s="2">
        <v>43990.7425</v>
      </c>
      <c r="O191" s="2">
        <v>43994.989224537</v>
      </c>
      <c r="P191" s="1">
        <v>0</v>
      </c>
      <c r="Q191">
        <v>0</v>
      </c>
    </row>
    <row r="192" spans="1:17">
      <c r="A192" s="1">
        <v>18231064</v>
      </c>
      <c r="B192" s="1" t="s">
        <v>136</v>
      </c>
      <c r="C192" s="1" t="s">
        <v>398</v>
      </c>
      <c r="D192" s="2">
        <v>43889.9094444444</v>
      </c>
      <c r="E192" s="2">
        <v>43897.6321875</v>
      </c>
      <c r="F192" s="2">
        <v>43904.9079976852</v>
      </c>
      <c r="G192" s="2">
        <v>43918.6744328704</v>
      </c>
      <c r="H192" s="2">
        <v>43924.5988310185</v>
      </c>
      <c r="I192" s="2">
        <v>43932.5468981481</v>
      </c>
      <c r="J192" s="2">
        <v>43945.9545833333</v>
      </c>
      <c r="K192" s="2">
        <v>43953.489849537</v>
      </c>
      <c r="L192" s="2">
        <v>43966.9512615741</v>
      </c>
      <c r="M192" s="2">
        <v>43981.6129050926</v>
      </c>
      <c r="N192" s="2">
        <v>43990.1570023148</v>
      </c>
      <c r="O192" s="2">
        <v>43995.1428240741</v>
      </c>
      <c r="P192" s="1">
        <v>0</v>
      </c>
      <c r="Q192">
        <v>1</v>
      </c>
    </row>
    <row r="193" spans="1:17">
      <c r="A193" s="1">
        <v>18373762</v>
      </c>
      <c r="B193" s="1" t="s">
        <v>97</v>
      </c>
      <c r="C193" s="1" t="s">
        <v>400</v>
      </c>
      <c r="D193" s="2">
        <v>43888.5407175926</v>
      </c>
      <c r="E193" s="2">
        <v>43895.6938773148</v>
      </c>
      <c r="F193" s="2">
        <v>43902.8881365741</v>
      </c>
      <c r="G193" s="2">
        <v>43916.6638541667</v>
      </c>
      <c r="H193" s="2">
        <v>43923.9810416667</v>
      </c>
      <c r="I193" s="2">
        <v>43932.3416435185</v>
      </c>
      <c r="J193" s="2">
        <v>43944.5856134259</v>
      </c>
      <c r="K193" s="2">
        <v>43952.041875</v>
      </c>
      <c r="L193" s="2">
        <v>43967.7444560185</v>
      </c>
      <c r="M193" s="2">
        <v>43981.6346296296</v>
      </c>
      <c r="N193" s="2">
        <v>43990.4998263889</v>
      </c>
      <c r="O193" s="2">
        <v>43995.3130439815</v>
      </c>
      <c r="P193" s="1">
        <v>0</v>
      </c>
      <c r="Q193">
        <v>0</v>
      </c>
    </row>
    <row r="194" spans="1:17">
      <c r="A194" s="1">
        <v>18231073</v>
      </c>
      <c r="B194" s="1" t="s">
        <v>236</v>
      </c>
      <c r="C194" s="1" t="s">
        <v>393</v>
      </c>
      <c r="D194" s="2">
        <v>43890.0051041667</v>
      </c>
      <c r="E194" s="2">
        <v>43897.5923958333</v>
      </c>
      <c r="F194" s="2">
        <v>43904.7442013889</v>
      </c>
      <c r="G194" s="2">
        <v>43917.8377314815</v>
      </c>
      <c r="H194" s="2">
        <v>43925.1654513889</v>
      </c>
      <c r="I194" s="2">
        <v>43931.7933449074</v>
      </c>
      <c r="J194" s="2">
        <v>43945.0797569444</v>
      </c>
      <c r="K194" s="2">
        <v>43952.9253125</v>
      </c>
      <c r="L194" s="2">
        <v>43967.0659143518</v>
      </c>
      <c r="M194" s="2">
        <v>43981.0061805556</v>
      </c>
      <c r="N194" s="2">
        <v>43990.6941203704</v>
      </c>
      <c r="O194" s="2">
        <v>43994.8376388889</v>
      </c>
      <c r="P194" s="1">
        <v>0</v>
      </c>
      <c r="Q194">
        <v>1</v>
      </c>
    </row>
    <row r="195" spans="1:17">
      <c r="A195" s="1">
        <v>18373808</v>
      </c>
      <c r="B195" s="1" t="s">
        <v>33</v>
      </c>
      <c r="C195" s="1" t="s">
        <v>393</v>
      </c>
      <c r="D195" s="2">
        <v>43888.5106018518</v>
      </c>
      <c r="E195" s="2">
        <v>43895.6918055556</v>
      </c>
      <c r="F195" s="2">
        <v>43902.5541435185</v>
      </c>
      <c r="G195" s="2">
        <v>43916.542037037</v>
      </c>
      <c r="H195" s="2">
        <v>43923.7017476852</v>
      </c>
      <c r="I195" s="2">
        <v>43930.7271759259</v>
      </c>
      <c r="J195" s="2">
        <v>43944.6046990741</v>
      </c>
      <c r="K195" s="2">
        <v>43951.6368402778</v>
      </c>
      <c r="L195" s="2">
        <v>43965.7758217593</v>
      </c>
      <c r="M195" s="2">
        <v>43979.6166666667</v>
      </c>
      <c r="N195" s="2">
        <v>43987.7486226852</v>
      </c>
      <c r="O195" s="2">
        <v>43993.9012731481</v>
      </c>
      <c r="P195" s="1">
        <v>0</v>
      </c>
      <c r="Q195">
        <v>0</v>
      </c>
    </row>
    <row r="196" spans="1:17">
      <c r="A196" s="1">
        <v>18231208</v>
      </c>
      <c r="B196" s="1" t="s">
        <v>184</v>
      </c>
      <c r="C196" s="1" t="s">
        <v>392</v>
      </c>
      <c r="D196" s="2">
        <v>43890.8058680556</v>
      </c>
      <c r="E196" s="2">
        <v>43897.6111342593</v>
      </c>
      <c r="F196" s="2">
        <v>43904.7590625</v>
      </c>
      <c r="G196" s="2">
        <v>43918.0616087963</v>
      </c>
      <c r="H196" s="2">
        <v>43924.7784027778</v>
      </c>
      <c r="I196" s="2">
        <v>43932.4606712963</v>
      </c>
      <c r="J196" s="2">
        <v>43946.406099537</v>
      </c>
      <c r="K196" s="2">
        <v>43951.6773726852</v>
      </c>
      <c r="L196" s="2">
        <v>43965.7491782407</v>
      </c>
      <c r="M196" s="2">
        <v>43981.8255208333</v>
      </c>
      <c r="N196" s="2">
        <v>43988.3608217593</v>
      </c>
      <c r="O196" s="2">
        <v>43994.4368287037</v>
      </c>
      <c r="P196" s="1">
        <v>0</v>
      </c>
      <c r="Q196">
        <v>0</v>
      </c>
    </row>
    <row r="197" spans="1:17">
      <c r="A197" s="1">
        <v>18231210</v>
      </c>
      <c r="B197" s="1" t="s">
        <v>134</v>
      </c>
      <c r="C197" s="1" t="s">
        <v>397</v>
      </c>
      <c r="D197" s="2">
        <v>43888.5101041667</v>
      </c>
      <c r="E197" s="2">
        <v>43896.6433449074</v>
      </c>
      <c r="F197" s="2">
        <v>43903.9052546296</v>
      </c>
      <c r="G197" s="2">
        <v>43916.9036342593</v>
      </c>
      <c r="H197" s="2">
        <v>43923.8776736111</v>
      </c>
      <c r="I197" s="2">
        <v>43930.9293518519</v>
      </c>
      <c r="J197" s="2">
        <v>43944.875150463</v>
      </c>
      <c r="K197" s="2">
        <v>43951.5003587963</v>
      </c>
      <c r="L197" s="2">
        <v>43966.7290162037</v>
      </c>
      <c r="M197" s="2">
        <v>43979.9346759259</v>
      </c>
      <c r="N197" s="2">
        <v>43988.982037037</v>
      </c>
      <c r="O197" s="2">
        <v>43993.7146296296</v>
      </c>
      <c r="P197" s="1">
        <v>0</v>
      </c>
      <c r="Q197">
        <v>0</v>
      </c>
    </row>
    <row r="198" spans="1:17">
      <c r="A198" s="1">
        <v>18231212</v>
      </c>
      <c r="B198" s="1" t="s">
        <v>222</v>
      </c>
      <c r="C198" s="1" t="s">
        <v>400</v>
      </c>
      <c r="D198" s="2">
        <v>43888.6903240741</v>
      </c>
      <c r="E198" s="2">
        <v>43895.8108680556</v>
      </c>
      <c r="F198" s="2">
        <v>43903.865</v>
      </c>
      <c r="G198" s="2">
        <v>43917.4509259259</v>
      </c>
      <c r="H198" s="2">
        <v>43923.6710648148</v>
      </c>
      <c r="I198" s="2">
        <v>43930.5508449074</v>
      </c>
      <c r="J198" s="2">
        <v>43944.7069328704</v>
      </c>
      <c r="K198" s="2">
        <v>43951.7846990741</v>
      </c>
      <c r="L198" s="2">
        <v>43965.7764351852</v>
      </c>
      <c r="M198" s="2">
        <v>43979.9343055556</v>
      </c>
      <c r="N198" s="2">
        <v>43987.7411226852</v>
      </c>
      <c r="O198" s="2">
        <v>43993.7989583333</v>
      </c>
      <c r="P198" s="1">
        <v>0</v>
      </c>
      <c r="Q198">
        <v>0</v>
      </c>
    </row>
    <row r="199" spans="1:17">
      <c r="A199" s="1">
        <v>18231213</v>
      </c>
      <c r="B199" s="1" t="s">
        <v>117</v>
      </c>
      <c r="C199" s="1" t="s">
        <v>397</v>
      </c>
      <c r="D199" s="2">
        <v>43888.5419791667</v>
      </c>
      <c r="E199" s="2">
        <v>43895.5114236111</v>
      </c>
      <c r="F199" s="2">
        <v>43902.5375231481</v>
      </c>
      <c r="G199" s="2">
        <v>43916.5024189815</v>
      </c>
      <c r="H199" s="2">
        <v>43923.5073842593</v>
      </c>
      <c r="I199" s="2">
        <v>43931.7130787037</v>
      </c>
      <c r="J199" s="2">
        <v>43944.5886111111</v>
      </c>
      <c r="K199" s="2">
        <v>43951.5170601852</v>
      </c>
      <c r="L199" s="2">
        <v>43965.5072453704</v>
      </c>
      <c r="M199" s="2">
        <v>43979.5195138889</v>
      </c>
      <c r="N199" s="2">
        <v>43986.6605092593</v>
      </c>
      <c r="O199" s="2">
        <v>43993.5029513889</v>
      </c>
      <c r="P199" s="1">
        <v>0</v>
      </c>
      <c r="Q199">
        <v>0</v>
      </c>
    </row>
    <row r="200" spans="1:17">
      <c r="A200" s="1">
        <v>18231070</v>
      </c>
      <c r="B200" s="1" t="s">
        <v>93</v>
      </c>
      <c r="C200" s="1" t="s">
        <v>393</v>
      </c>
      <c r="D200" s="2">
        <v>43890.6934837963</v>
      </c>
      <c r="E200" s="2">
        <v>43895.5003703704</v>
      </c>
      <c r="F200" s="2">
        <v>43902.559224537</v>
      </c>
      <c r="G200" s="2">
        <v>43918.8505671296</v>
      </c>
      <c r="H200" s="2">
        <v>43925.741087963</v>
      </c>
      <c r="I200" s="2">
        <v>43930.7369212963</v>
      </c>
      <c r="J200" s="2">
        <v>43946.7826967593</v>
      </c>
      <c r="K200" s="2">
        <v>43951.731087963</v>
      </c>
      <c r="L200" s="2">
        <v>43965.5036342593</v>
      </c>
      <c r="M200" s="2">
        <v>43980.5990162037</v>
      </c>
      <c r="N200" s="2">
        <v>43988.9890740741</v>
      </c>
      <c r="O200" s="2">
        <v>43993.5007986111</v>
      </c>
      <c r="P200" s="1">
        <v>0</v>
      </c>
      <c r="Q200">
        <v>0</v>
      </c>
    </row>
    <row r="201" spans="1:17">
      <c r="A201" s="1">
        <v>18231216</v>
      </c>
      <c r="B201" s="1" t="s">
        <v>235</v>
      </c>
      <c r="C201" s="1" t="s">
        <v>392</v>
      </c>
      <c r="D201" s="2">
        <v>43889.4191087963</v>
      </c>
      <c r="E201" s="2">
        <v>43897.4403356481</v>
      </c>
      <c r="F201" s="2">
        <v>43904.6715740741</v>
      </c>
      <c r="G201" s="2">
        <v>43917.7375347222</v>
      </c>
      <c r="H201" s="2">
        <v>43923.7032986111</v>
      </c>
      <c r="I201" s="2">
        <v>43930.7759490741</v>
      </c>
      <c r="J201" s="2">
        <v>43944.6146412037</v>
      </c>
      <c r="K201" s="2">
        <v>43952.5880092593</v>
      </c>
      <c r="L201" s="2">
        <v>43966.3866319444</v>
      </c>
      <c r="M201" s="2">
        <v>43980.5680092593</v>
      </c>
      <c r="N201" s="2">
        <v>43988.3653703704</v>
      </c>
      <c r="O201" s="2">
        <v>43994.7771875</v>
      </c>
      <c r="P201" s="1">
        <v>0</v>
      </c>
      <c r="Q201">
        <v>1</v>
      </c>
    </row>
    <row r="202" spans="1:17">
      <c r="A202" s="1">
        <v>18231217</v>
      </c>
      <c r="B202" s="1" t="s">
        <v>84</v>
      </c>
      <c r="C202" s="1" t="s">
        <v>400</v>
      </c>
      <c r="D202" s="2">
        <v>43888.5026736111</v>
      </c>
      <c r="E202" s="2">
        <v>43895.6568055556</v>
      </c>
      <c r="F202" s="2">
        <v>43902.8502777778</v>
      </c>
      <c r="G202" s="2">
        <v>43916.5005787037</v>
      </c>
      <c r="H202" s="2">
        <v>43923.5122222222</v>
      </c>
      <c r="I202" s="2">
        <v>43930.5675462963</v>
      </c>
      <c r="J202" s="2">
        <v>43944.6671527778</v>
      </c>
      <c r="K202" s="2">
        <v>43951.5119444444</v>
      </c>
      <c r="L202" s="2">
        <v>43966.6241203704</v>
      </c>
      <c r="M202" s="2">
        <v>43979.743125</v>
      </c>
      <c r="N202" s="2">
        <v>43987.4799189815</v>
      </c>
      <c r="O202" s="2">
        <v>43993.5003472222</v>
      </c>
      <c r="P202" s="1">
        <v>0</v>
      </c>
      <c r="Q202">
        <v>0</v>
      </c>
    </row>
    <row r="203" spans="1:17">
      <c r="A203" s="1">
        <v>18373004</v>
      </c>
      <c r="B203" s="1" t="s">
        <v>20</v>
      </c>
      <c r="C203" s="1" t="s">
        <v>392</v>
      </c>
      <c r="D203" s="2">
        <v>43888.6558217593</v>
      </c>
      <c r="E203" s="2">
        <v>43895.5286342593</v>
      </c>
      <c r="F203" s="2">
        <v>43902.5363888889</v>
      </c>
      <c r="G203" s="2">
        <v>43916.5423611111</v>
      </c>
      <c r="H203" s="2">
        <v>43923.5008564815</v>
      </c>
      <c r="I203" s="2">
        <v>43930.5502893518</v>
      </c>
      <c r="J203" s="2">
        <v>43944.5890625</v>
      </c>
      <c r="K203" s="2">
        <v>43951.516712963</v>
      </c>
      <c r="L203" s="2">
        <v>43965.517337963</v>
      </c>
      <c r="M203" s="2">
        <v>43979.5832175926</v>
      </c>
      <c r="N203" s="2">
        <v>43986.7273842593</v>
      </c>
      <c r="O203" s="2">
        <v>43993.5601041667</v>
      </c>
      <c r="P203" s="1">
        <v>0</v>
      </c>
      <c r="Q203">
        <v>0</v>
      </c>
    </row>
    <row r="204" spans="1:17">
      <c r="A204" s="1">
        <v>18373008</v>
      </c>
      <c r="B204" s="1" t="s">
        <v>256</v>
      </c>
      <c r="C204" s="1" t="s">
        <v>393</v>
      </c>
      <c r="D204" s="2">
        <v>43889.7421643519</v>
      </c>
      <c r="E204" s="2">
        <v>43897.0758217593</v>
      </c>
      <c r="F204" s="2">
        <v>43904.0492013889</v>
      </c>
      <c r="G204" s="2">
        <v>43917.9989236111</v>
      </c>
      <c r="H204" s="2">
        <v>43924.5778009259</v>
      </c>
      <c r="I204" s="2">
        <v>43931.5182407407</v>
      </c>
      <c r="J204" s="2">
        <v>43945.1025115741</v>
      </c>
      <c r="K204" s="2">
        <v>43951.7062731481</v>
      </c>
      <c r="L204" s="2">
        <v>43967.8240046296</v>
      </c>
      <c r="M204" s="2">
        <v>43979.8455787037</v>
      </c>
      <c r="N204" s="2">
        <v>43990.6867476852</v>
      </c>
      <c r="O204" s="2">
        <v>43995.7767592593</v>
      </c>
      <c r="P204" s="1">
        <v>0</v>
      </c>
      <c r="Q204">
        <v>0</v>
      </c>
    </row>
    <row r="205" spans="1:17">
      <c r="A205" s="1">
        <v>18373019</v>
      </c>
      <c r="B205" s="1" t="s">
        <v>38</v>
      </c>
      <c r="C205" s="1" t="s">
        <v>393</v>
      </c>
      <c r="D205" s="2">
        <v>43888.5002314815</v>
      </c>
      <c r="E205" s="2">
        <v>43895.500150463</v>
      </c>
      <c r="F205" s="2">
        <v>43902.5237384259</v>
      </c>
      <c r="G205" s="2">
        <v>43916.6796064815</v>
      </c>
      <c r="H205" s="2">
        <v>43923.5298611111</v>
      </c>
      <c r="I205" s="2">
        <v>43930.6897222222</v>
      </c>
      <c r="J205" s="2">
        <v>43944.6045949074</v>
      </c>
      <c r="K205" s="2">
        <v>43951.5426157407</v>
      </c>
      <c r="L205" s="2">
        <v>43965.5087962963</v>
      </c>
      <c r="M205" s="2">
        <v>43980.8161805556</v>
      </c>
      <c r="N205" s="2">
        <v>43990.7449305556</v>
      </c>
      <c r="O205" s="2">
        <v>43993.5172916667</v>
      </c>
      <c r="P205" s="1">
        <v>0</v>
      </c>
      <c r="Q205">
        <v>0</v>
      </c>
    </row>
    <row r="206" spans="1:17">
      <c r="A206" s="1">
        <v>18373028</v>
      </c>
      <c r="B206" s="1" t="s">
        <v>138</v>
      </c>
      <c r="C206" s="1" t="s">
        <v>400</v>
      </c>
      <c r="D206" s="2">
        <v>43888.5096643519</v>
      </c>
      <c r="E206" s="2">
        <v>43895.5172800926</v>
      </c>
      <c r="F206" s="2">
        <v>43902.8942476852</v>
      </c>
      <c r="G206" s="2">
        <v>43916.6474421296</v>
      </c>
      <c r="H206" s="2">
        <v>43923.5758796296</v>
      </c>
      <c r="I206" s="2">
        <v>43931.5539467593</v>
      </c>
      <c r="J206" s="2">
        <v>43944.6296064815</v>
      </c>
      <c r="K206" s="2">
        <v>43951.5893634259</v>
      </c>
      <c r="L206" s="2">
        <v>43965.9666087963</v>
      </c>
      <c r="M206" s="2">
        <v>43980.4891435185</v>
      </c>
      <c r="N206" s="2">
        <v>43988.9604398148</v>
      </c>
      <c r="O206" s="2">
        <v>43994.0324421296</v>
      </c>
      <c r="P206" s="1">
        <v>0</v>
      </c>
      <c r="Q206">
        <v>0</v>
      </c>
    </row>
    <row r="207" spans="1:17">
      <c r="A207" s="1">
        <v>18373039</v>
      </c>
      <c r="B207" s="1" t="s">
        <v>208</v>
      </c>
      <c r="C207" s="1" t="s">
        <v>398</v>
      </c>
      <c r="D207" s="2">
        <v>43889.66</v>
      </c>
      <c r="E207" s="2">
        <v>43896.8066898148</v>
      </c>
      <c r="F207" s="2">
        <v>43904.7762847222</v>
      </c>
      <c r="G207" s="2">
        <v>43917.4395486111</v>
      </c>
      <c r="H207" s="2">
        <v>43923.9517592593</v>
      </c>
      <c r="I207" s="2">
        <v>43931.3784143518</v>
      </c>
      <c r="J207" s="2">
        <v>43945.0690162037</v>
      </c>
      <c r="K207" s="2">
        <v>43951.8463194444</v>
      </c>
      <c r="L207" s="2">
        <v>43967.0191666667</v>
      </c>
      <c r="M207" s="2">
        <v>43980.8020833333</v>
      </c>
      <c r="N207" s="2">
        <v>43990.4139236111</v>
      </c>
      <c r="O207" s="2">
        <v>43994.8656712963</v>
      </c>
      <c r="P207" s="1">
        <v>0</v>
      </c>
      <c r="Q207">
        <v>1</v>
      </c>
    </row>
    <row r="208" spans="1:17">
      <c r="A208" s="1">
        <v>18373046</v>
      </c>
      <c r="B208" s="1" t="s">
        <v>107</v>
      </c>
      <c r="C208" s="1" t="s">
        <v>397</v>
      </c>
      <c r="D208" s="2">
        <v>43889.0816203704</v>
      </c>
      <c r="E208" s="2">
        <v>43897.5456712963</v>
      </c>
      <c r="F208" s="2">
        <v>43902.893275463</v>
      </c>
      <c r="G208" s="2">
        <v>43918.1399537037</v>
      </c>
      <c r="H208" s="2">
        <v>43924.7338194444</v>
      </c>
      <c r="I208" s="2">
        <v>43931.9981712963</v>
      </c>
      <c r="J208" s="2">
        <v>43946.6455092593</v>
      </c>
      <c r="K208" s="2">
        <v>43953.7393402778</v>
      </c>
      <c r="L208" s="2">
        <v>43967.697025463</v>
      </c>
      <c r="M208" s="2">
        <v>43980.8209722222</v>
      </c>
      <c r="N208" s="2">
        <v>43990.0525810185</v>
      </c>
      <c r="O208" s="2">
        <v>43993.6986458333</v>
      </c>
      <c r="P208" s="1">
        <v>0</v>
      </c>
      <c r="Q208">
        <v>0</v>
      </c>
    </row>
    <row r="209" spans="1:17">
      <c r="A209" s="1">
        <v>18373049</v>
      </c>
      <c r="B209" s="1" t="s">
        <v>211</v>
      </c>
      <c r="C209" s="1" t="s">
        <v>397</v>
      </c>
      <c r="D209" s="2">
        <v>43888.5451273148</v>
      </c>
      <c r="E209" s="2">
        <v>43895.9715046296</v>
      </c>
      <c r="F209" s="2">
        <v>43903.5913657407</v>
      </c>
      <c r="G209" s="2">
        <v>43917.6450462963</v>
      </c>
      <c r="H209" s="2">
        <v>43924.5721180556</v>
      </c>
      <c r="I209" s="2">
        <v>43931.0214930556</v>
      </c>
      <c r="J209" s="2">
        <v>43944.5544560185</v>
      </c>
      <c r="K209" s="2">
        <v>43951.5768055556</v>
      </c>
      <c r="L209" s="2">
        <v>43967.0022916667</v>
      </c>
      <c r="M209" s="2">
        <v>43980.8646412037</v>
      </c>
      <c r="N209" s="2">
        <v>43988.9784837963</v>
      </c>
      <c r="O209" s="2">
        <v>43994.7703240741</v>
      </c>
      <c r="P209" s="1">
        <v>0</v>
      </c>
      <c r="Q209">
        <v>0</v>
      </c>
    </row>
    <row r="210" spans="1:17">
      <c r="A210" s="1">
        <v>18373050</v>
      </c>
      <c r="B210" s="1" t="s">
        <v>42</v>
      </c>
      <c r="C210" s="1" t="s">
        <v>400</v>
      </c>
      <c r="D210" s="2">
        <v>43888.5135185185</v>
      </c>
      <c r="E210" s="2">
        <v>43895.6902083333</v>
      </c>
      <c r="F210" s="2">
        <v>43902.5326851852</v>
      </c>
      <c r="G210" s="2">
        <v>43916.788275463</v>
      </c>
      <c r="H210" s="2">
        <v>43923.5058912037</v>
      </c>
      <c r="I210" s="2">
        <v>43930.9690625</v>
      </c>
      <c r="J210" s="2">
        <v>43944.5853472222</v>
      </c>
      <c r="K210" s="2">
        <v>43952.0554861111</v>
      </c>
      <c r="L210" s="2">
        <v>43966.119375</v>
      </c>
      <c r="M210" s="2">
        <v>43979.5129050926</v>
      </c>
      <c r="N210" s="2">
        <v>43989.1203009259</v>
      </c>
      <c r="O210" s="2">
        <v>43993.8034259259</v>
      </c>
      <c r="P210" s="1">
        <v>0</v>
      </c>
      <c r="Q210">
        <v>0</v>
      </c>
    </row>
    <row r="211" spans="1:17">
      <c r="A211" s="1">
        <v>18373052</v>
      </c>
      <c r="B211" s="1" t="s">
        <v>233</v>
      </c>
      <c r="C211" s="1" t="s">
        <v>392</v>
      </c>
      <c r="D211" s="2">
        <v>43888.5026273148</v>
      </c>
      <c r="E211" s="2">
        <v>43895.7855324074</v>
      </c>
      <c r="F211" s="2">
        <v>43903.9021875</v>
      </c>
      <c r="G211" s="2">
        <v>43917.5182175926</v>
      </c>
      <c r="H211" s="2">
        <v>43923.6837731482</v>
      </c>
      <c r="I211" s="2">
        <v>43930.5683912037</v>
      </c>
      <c r="J211" s="2">
        <v>43944.9809259259</v>
      </c>
      <c r="K211" s="2">
        <v>43951.5011111111</v>
      </c>
      <c r="L211" s="2">
        <v>43967.78625</v>
      </c>
      <c r="M211" s="2">
        <v>43980.925162037</v>
      </c>
      <c r="N211" s="2">
        <v>43990.7335648148</v>
      </c>
      <c r="O211" s="2">
        <v>43994.4799305556</v>
      </c>
      <c r="P211" s="1">
        <v>0</v>
      </c>
      <c r="Q211">
        <v>0</v>
      </c>
    </row>
    <row r="212" spans="1:17">
      <c r="A212" s="1">
        <v>18373054</v>
      </c>
      <c r="B212" s="1" t="s">
        <v>231</v>
      </c>
      <c r="C212" s="1" t="s">
        <v>392</v>
      </c>
      <c r="D212" s="2">
        <v>43888.6257638889</v>
      </c>
      <c r="E212" s="2">
        <v>43896.8328240741</v>
      </c>
      <c r="F212" s="2">
        <v>43904.0105324074</v>
      </c>
      <c r="G212" s="2">
        <v>43917.4552199074</v>
      </c>
      <c r="H212" s="2">
        <v>43924.0056597222</v>
      </c>
      <c r="I212" s="2">
        <v>43931.0207175926</v>
      </c>
      <c r="J212" s="2">
        <v>43944.9083101852</v>
      </c>
      <c r="K212" s="2">
        <v>43951.9656712963</v>
      </c>
      <c r="L212" s="2">
        <v>43965.8913773148</v>
      </c>
      <c r="M212" s="2">
        <v>43979.6986921296</v>
      </c>
      <c r="N212" s="2">
        <v>43987.7225462963</v>
      </c>
      <c r="O212" s="2">
        <v>43993.877962963</v>
      </c>
      <c r="P212" s="1">
        <v>0</v>
      </c>
      <c r="Q212">
        <v>1</v>
      </c>
    </row>
    <row r="213" spans="1:17">
      <c r="A213" s="1">
        <v>18373073</v>
      </c>
      <c r="B213" s="1" t="s">
        <v>232</v>
      </c>
      <c r="C213" s="1" t="s">
        <v>392</v>
      </c>
      <c r="D213" s="2">
        <v>43888.5111574074</v>
      </c>
      <c r="E213" s="2">
        <v>43897.5331828704</v>
      </c>
      <c r="F213" s="2">
        <v>43904.5916319444</v>
      </c>
      <c r="G213" s="2">
        <v>43918.5677777778</v>
      </c>
      <c r="H213" s="2">
        <v>43925.4556018518</v>
      </c>
      <c r="I213" s="2">
        <v>43932.7824189815</v>
      </c>
      <c r="J213" s="2">
        <v>43946.453587963</v>
      </c>
      <c r="K213" s="2">
        <v>43953.4832523148</v>
      </c>
      <c r="L213" s="2">
        <v>43967.5977546296</v>
      </c>
      <c r="M213" s="2">
        <v>43981.7716550926</v>
      </c>
      <c r="N213" s="2">
        <v>43990.624849537</v>
      </c>
      <c r="O213" s="2">
        <v>43995.7300578704</v>
      </c>
      <c r="P213" s="1">
        <v>0</v>
      </c>
      <c r="Q213">
        <v>1</v>
      </c>
    </row>
    <row r="214" spans="1:17">
      <c r="A214" s="1">
        <v>18373075</v>
      </c>
      <c r="B214" s="1" t="s">
        <v>228</v>
      </c>
      <c r="C214" s="1" t="s">
        <v>398</v>
      </c>
      <c r="D214" s="2">
        <v>43888.5456828704</v>
      </c>
      <c r="E214" s="2">
        <v>43896.7336689815</v>
      </c>
      <c r="F214" s="2">
        <v>43903.9708449074</v>
      </c>
      <c r="G214" s="2">
        <v>43916.7766550926</v>
      </c>
      <c r="H214" s="2">
        <v>43924.6404976852</v>
      </c>
      <c r="I214" s="2">
        <v>43930.6654050926</v>
      </c>
      <c r="J214" s="2">
        <v>43944.7494212963</v>
      </c>
      <c r="K214" s="2">
        <v>43951.7191203704</v>
      </c>
      <c r="L214" s="2">
        <v>43965.9168287037</v>
      </c>
      <c r="M214" s="2">
        <v>43979.8665277778</v>
      </c>
      <c r="N214" s="2">
        <v>43988.6187037037</v>
      </c>
      <c r="O214" s="2">
        <v>43993.9953703704</v>
      </c>
      <c r="P214" s="1">
        <v>0</v>
      </c>
      <c r="Q214">
        <v>0</v>
      </c>
    </row>
    <row r="215" spans="1:17">
      <c r="A215" s="1">
        <v>18373080</v>
      </c>
      <c r="B215" s="1" t="s">
        <v>95</v>
      </c>
      <c r="C215" s="1" t="s">
        <v>400</v>
      </c>
      <c r="D215" s="2">
        <v>43888.5014814815</v>
      </c>
      <c r="E215" s="2">
        <v>43895.5415856481</v>
      </c>
      <c r="F215" s="2">
        <v>43902.5219097222</v>
      </c>
      <c r="G215" s="2">
        <v>43916.8580092593</v>
      </c>
      <c r="H215" s="2">
        <v>43923.579375</v>
      </c>
      <c r="I215" s="2">
        <v>43930.7217476852</v>
      </c>
      <c r="J215" s="2">
        <v>43944.6102546296</v>
      </c>
      <c r="K215" s="2">
        <v>43951.5622685185</v>
      </c>
      <c r="L215" s="2">
        <v>43965.7148611111</v>
      </c>
      <c r="M215" s="2">
        <v>43979.9913888889</v>
      </c>
      <c r="N215" s="2">
        <v>43987.7280787037</v>
      </c>
      <c r="O215" s="2">
        <v>43993.5073263889</v>
      </c>
      <c r="P215" s="1">
        <v>0</v>
      </c>
      <c r="Q215">
        <v>0</v>
      </c>
    </row>
    <row r="216" spans="1:17">
      <c r="A216" s="1">
        <v>18373085</v>
      </c>
      <c r="B216" s="1" t="s">
        <v>26</v>
      </c>
      <c r="C216" s="1" t="s">
        <v>392</v>
      </c>
      <c r="D216" s="2">
        <v>43888.5193865741</v>
      </c>
      <c r="E216" s="2">
        <v>43895.5219212963</v>
      </c>
      <c r="F216" s="2">
        <v>43902.5313078704</v>
      </c>
      <c r="G216" s="2">
        <v>43916.6613194444</v>
      </c>
      <c r="H216" s="2">
        <v>43923.5222106481</v>
      </c>
      <c r="I216" s="2">
        <v>43930.5873148148</v>
      </c>
      <c r="J216" s="2">
        <v>43944.6054976852</v>
      </c>
      <c r="K216" s="2">
        <v>43951.6308101852</v>
      </c>
      <c r="L216" s="2">
        <v>43965.8531018519</v>
      </c>
      <c r="M216" s="2">
        <v>43979.9387037037</v>
      </c>
      <c r="N216" s="2">
        <v>43986.9686458333</v>
      </c>
      <c r="O216" s="2">
        <v>43993.9167824074</v>
      </c>
      <c r="P216" s="1">
        <v>0</v>
      </c>
      <c r="Q216">
        <v>0</v>
      </c>
    </row>
    <row r="217" spans="1:17">
      <c r="A217" s="1">
        <v>18373086</v>
      </c>
      <c r="B217" s="1" t="s">
        <v>116</v>
      </c>
      <c r="C217" s="1" t="s">
        <v>398</v>
      </c>
      <c r="D217" s="2">
        <v>43888.5256597222</v>
      </c>
      <c r="E217" s="2">
        <v>43896.0612962963</v>
      </c>
      <c r="F217" s="2">
        <v>43903.8732407407</v>
      </c>
      <c r="G217" s="2">
        <v>43916.5022337963</v>
      </c>
      <c r="H217" s="2">
        <v>43924.8588194444</v>
      </c>
      <c r="I217" s="2">
        <v>43931.8249652778</v>
      </c>
      <c r="J217" s="2">
        <v>43944.5557407407</v>
      </c>
      <c r="K217" s="2">
        <v>43952.4610532407</v>
      </c>
      <c r="L217" s="2">
        <v>43967.5861226852</v>
      </c>
      <c r="M217" s="2">
        <v>43980.7746296296</v>
      </c>
      <c r="N217" s="2">
        <v>43989.8831597222</v>
      </c>
      <c r="O217" s="2">
        <v>43994.8649884259</v>
      </c>
      <c r="P217" s="1">
        <v>0</v>
      </c>
      <c r="Q217">
        <v>0</v>
      </c>
    </row>
    <row r="218" spans="1:17">
      <c r="A218" s="1">
        <v>18231174</v>
      </c>
      <c r="B218" s="1" t="s">
        <v>175</v>
      </c>
      <c r="C218" s="1" t="s">
        <v>397</v>
      </c>
      <c r="D218" s="2">
        <v>43888.977037037</v>
      </c>
      <c r="E218" s="2">
        <v>43896.9465856481</v>
      </c>
      <c r="F218" s="2">
        <v>43903.9092592593</v>
      </c>
      <c r="G218" s="2">
        <v>43917.7424074074</v>
      </c>
      <c r="H218" s="2">
        <v>43925.4965856482</v>
      </c>
      <c r="I218" s="2">
        <v>43931.9250347222</v>
      </c>
      <c r="J218" s="2">
        <v>43945.6899768518</v>
      </c>
      <c r="K218" s="2">
        <v>43952.5952893519</v>
      </c>
      <c r="L218" s="2">
        <v>43966.5277430556</v>
      </c>
      <c r="M218" s="2">
        <v>43981.032650463</v>
      </c>
      <c r="N218" s="2">
        <v>43987.7554513889</v>
      </c>
      <c r="O218" s="2">
        <v>43994.8467013889</v>
      </c>
      <c r="P218" s="1">
        <v>0</v>
      </c>
      <c r="Q218">
        <v>0</v>
      </c>
    </row>
    <row r="219" spans="1:17">
      <c r="A219" s="1">
        <v>18231169</v>
      </c>
      <c r="B219" s="1" t="s">
        <v>178</v>
      </c>
      <c r="C219" s="1" t="s">
        <v>393</v>
      </c>
      <c r="D219" s="2">
        <v>43888.5024189815</v>
      </c>
      <c r="E219" s="2">
        <v>43896.538287037</v>
      </c>
      <c r="F219" s="2">
        <v>43902.7013078704</v>
      </c>
      <c r="G219" s="2">
        <v>43916.8413657407</v>
      </c>
      <c r="H219" s="2">
        <v>43924.0857407407</v>
      </c>
      <c r="I219" s="2">
        <v>43930.6664236111</v>
      </c>
      <c r="J219" s="2">
        <v>43944.9440625</v>
      </c>
      <c r="K219" s="2">
        <v>43951.5073611111</v>
      </c>
      <c r="L219" s="2">
        <v>43966.4568634259</v>
      </c>
      <c r="M219" s="2">
        <v>43979.5549884259</v>
      </c>
      <c r="N219" s="2">
        <v>43987.9999074074</v>
      </c>
      <c r="O219" s="2">
        <v>43993.6363888889</v>
      </c>
      <c r="P219" s="1">
        <v>0</v>
      </c>
      <c r="Q219">
        <v>0</v>
      </c>
    </row>
    <row r="220" spans="1:17">
      <c r="A220" s="1">
        <v>18373806</v>
      </c>
      <c r="B220" s="1" t="s">
        <v>16</v>
      </c>
      <c r="C220" s="1" t="s">
        <v>393</v>
      </c>
      <c r="D220" s="2">
        <v>43888.5072106481</v>
      </c>
      <c r="E220" s="2">
        <v>43895.5066782407</v>
      </c>
      <c r="F220" s="2">
        <v>43902.5363078704</v>
      </c>
      <c r="G220" s="2">
        <v>43916.511712963</v>
      </c>
      <c r="H220" s="2">
        <v>43923.504212963</v>
      </c>
      <c r="I220" s="2">
        <v>43930.5807523148</v>
      </c>
      <c r="J220" s="2">
        <v>43944.6021990741</v>
      </c>
      <c r="K220" s="2">
        <v>43951.5040393519</v>
      </c>
      <c r="L220" s="2">
        <v>43965.510787037</v>
      </c>
      <c r="M220" s="2">
        <v>43979.5426388889</v>
      </c>
      <c r="N220" s="2">
        <v>43987.058599537</v>
      </c>
      <c r="O220" s="2">
        <v>43993.5034259259</v>
      </c>
      <c r="P220" s="1">
        <v>0</v>
      </c>
      <c r="Q220">
        <v>0</v>
      </c>
    </row>
    <row r="221" spans="1:17">
      <c r="A221" s="1">
        <v>18231165</v>
      </c>
      <c r="B221" s="1" t="s">
        <v>239</v>
      </c>
      <c r="C221" s="1" t="s">
        <v>400</v>
      </c>
      <c r="D221" s="2">
        <v>43888.6209953704</v>
      </c>
      <c r="E221" s="2">
        <v>43896.7641782407</v>
      </c>
      <c r="F221" s="2">
        <v>43903.5481944444</v>
      </c>
      <c r="G221" s="2">
        <v>43916.8699189815</v>
      </c>
      <c r="H221" s="2">
        <v>43924.4394212963</v>
      </c>
      <c r="I221" s="2">
        <v>43931.4379398148</v>
      </c>
      <c r="J221" s="2">
        <v>43945.4502777778</v>
      </c>
      <c r="K221" s="2">
        <v>43951.6673958333</v>
      </c>
      <c r="L221" s="2">
        <v>43966.7515509259</v>
      </c>
      <c r="M221" s="2">
        <v>43981.3393634259</v>
      </c>
      <c r="N221" s="2">
        <v>43989.3809953704</v>
      </c>
      <c r="O221" s="2">
        <v>43994.7255555556</v>
      </c>
      <c r="P221" s="1">
        <v>0</v>
      </c>
      <c r="Q221">
        <v>0</v>
      </c>
    </row>
    <row r="222" spans="1:17">
      <c r="A222" s="1">
        <v>18231078</v>
      </c>
      <c r="B222" s="1" t="s">
        <v>66</v>
      </c>
      <c r="C222" s="1" t="s">
        <v>397</v>
      </c>
      <c r="D222" s="2">
        <v>43888.5121412037</v>
      </c>
      <c r="E222" s="2">
        <v>43896.0656712963</v>
      </c>
      <c r="F222" s="2">
        <v>43903.7405324074</v>
      </c>
      <c r="G222" s="2">
        <v>43916.7113541667</v>
      </c>
      <c r="H222" s="2">
        <v>43924.5904861111</v>
      </c>
      <c r="I222" s="2">
        <v>43930.7862731482</v>
      </c>
      <c r="J222" s="2">
        <v>43944.6626273148</v>
      </c>
      <c r="K222" s="2">
        <v>43951.5071527778</v>
      </c>
      <c r="L222" s="2">
        <v>43967.6980902778</v>
      </c>
      <c r="M222" s="2">
        <v>43981.1174537037</v>
      </c>
      <c r="N222" s="2">
        <v>43989.0863310185</v>
      </c>
      <c r="O222" s="2">
        <v>43993.7771064815</v>
      </c>
      <c r="P222" s="1">
        <v>0</v>
      </c>
      <c r="Q222">
        <v>0</v>
      </c>
    </row>
    <row r="223" spans="1:17">
      <c r="A223" s="1">
        <v>18231081</v>
      </c>
      <c r="B223" s="1" t="s">
        <v>220</v>
      </c>
      <c r="C223" s="1" t="s">
        <v>393</v>
      </c>
      <c r="D223" s="2">
        <v>43888.6478356481</v>
      </c>
      <c r="E223" s="2">
        <v>43897.0353009259</v>
      </c>
      <c r="F223" s="2">
        <v>43903.9542013889</v>
      </c>
      <c r="G223" s="2">
        <v>43917.7278009259</v>
      </c>
      <c r="H223" s="2">
        <v>43925.4900231482</v>
      </c>
      <c r="I223" s="2">
        <v>43931.9594444444</v>
      </c>
      <c r="J223" s="2">
        <v>43945.6235763889</v>
      </c>
      <c r="K223" s="2">
        <v>43952.7200462963</v>
      </c>
      <c r="L223" s="2">
        <v>43967.6123726852</v>
      </c>
      <c r="M223" s="2">
        <v>43981.7060648148</v>
      </c>
      <c r="N223" s="2">
        <v>43988.0873148148</v>
      </c>
      <c r="O223" s="2">
        <v>43995.5202314815</v>
      </c>
      <c r="P223" s="1">
        <v>0</v>
      </c>
      <c r="Q223">
        <v>0</v>
      </c>
    </row>
    <row r="224" spans="1:17">
      <c r="A224" s="1">
        <v>18231085</v>
      </c>
      <c r="B224" s="1" t="s">
        <v>213</v>
      </c>
      <c r="C224" s="1" t="s">
        <v>398</v>
      </c>
      <c r="D224" s="2">
        <v>43889.6274305556</v>
      </c>
      <c r="E224" s="2">
        <v>43897.6766203704</v>
      </c>
      <c r="F224" s="2">
        <v>43904.7703472222</v>
      </c>
      <c r="G224" s="2">
        <v>43918.6121643518</v>
      </c>
      <c r="H224" s="2">
        <v>43924.9513888889</v>
      </c>
      <c r="I224" s="2">
        <v>43932.7313310185</v>
      </c>
      <c r="J224" s="2">
        <v>43946.5374421296</v>
      </c>
      <c r="K224" s="2">
        <v>43953.8347337963</v>
      </c>
      <c r="L224" s="2">
        <v>43967.8733912037</v>
      </c>
      <c r="M224" s="2">
        <v>43981.7124074074</v>
      </c>
      <c r="N224" s="2">
        <v>43990.7975810185</v>
      </c>
      <c r="O224" s="2">
        <v>43995.4440740741</v>
      </c>
      <c r="P224" s="1">
        <v>0</v>
      </c>
      <c r="Q224">
        <v>0</v>
      </c>
    </row>
    <row r="225" spans="1:17">
      <c r="A225" s="1">
        <v>18231091</v>
      </c>
      <c r="B225" s="1" t="s">
        <v>264</v>
      </c>
      <c r="C225" s="1" t="s">
        <v>397</v>
      </c>
      <c r="D225" s="2">
        <v>43890.8656597222</v>
      </c>
      <c r="E225" s="2">
        <v>43896.5376851852</v>
      </c>
      <c r="F225" s="2">
        <v>43903.845787037</v>
      </c>
      <c r="G225" s="2">
        <v>43918.6911921296</v>
      </c>
      <c r="H225" s="2">
        <v>43923.569224537</v>
      </c>
      <c r="I225" s="2">
        <v>43930.6152430556</v>
      </c>
      <c r="J225" s="2">
        <v>43944.5840046296</v>
      </c>
      <c r="K225" s="2">
        <v>43951.8312037037</v>
      </c>
      <c r="L225" s="2">
        <v>43966.7770601852</v>
      </c>
      <c r="M225" s="2">
        <v>43980.5676388889</v>
      </c>
      <c r="N225" s="2">
        <v>43986.8316666667</v>
      </c>
      <c r="O225" s="2">
        <v>43993.9690625</v>
      </c>
      <c r="P225" s="1">
        <v>0</v>
      </c>
      <c r="Q225">
        <v>0</v>
      </c>
    </row>
    <row r="226" spans="1:17">
      <c r="A226" s="1">
        <v>18231094</v>
      </c>
      <c r="B226" s="1" t="s">
        <v>39</v>
      </c>
      <c r="C226" s="1" t="s">
        <v>397</v>
      </c>
      <c r="D226" s="2">
        <v>43889.6230787037</v>
      </c>
      <c r="E226" s="2">
        <v>43897.4513773148</v>
      </c>
      <c r="F226" s="2">
        <v>43904.6691666667</v>
      </c>
      <c r="G226" s="2">
        <v>43917.9423958333</v>
      </c>
      <c r="H226" s="2">
        <v>43925.6062268519</v>
      </c>
      <c r="I226" s="2">
        <v>43932.6117013889</v>
      </c>
      <c r="J226" s="2">
        <v>43945.9655092593</v>
      </c>
      <c r="K226" s="2">
        <v>43953.5133912037</v>
      </c>
      <c r="L226" s="2">
        <v>43967.8021296296</v>
      </c>
      <c r="M226" s="2">
        <v>43981.7459375</v>
      </c>
      <c r="N226" s="2">
        <v>43990.5741203704</v>
      </c>
      <c r="O226" s="2">
        <v>43995.6885648148</v>
      </c>
      <c r="P226" s="1">
        <v>0</v>
      </c>
      <c r="Q226">
        <v>0</v>
      </c>
    </row>
    <row r="227" spans="1:17">
      <c r="A227" s="1">
        <v>18231096</v>
      </c>
      <c r="B227" s="1" t="s">
        <v>192</v>
      </c>
      <c r="C227" s="1" t="s">
        <v>393</v>
      </c>
      <c r="D227" s="2">
        <v>43888.519837963</v>
      </c>
      <c r="E227" s="2">
        <v>43896.0038888889</v>
      </c>
      <c r="F227" s="2">
        <v>43904.0797569444</v>
      </c>
      <c r="G227" s="2">
        <v>43916.8696759259</v>
      </c>
      <c r="H227" s="2">
        <v>43924.6970949074</v>
      </c>
      <c r="I227" s="2">
        <v>43931.5571064815</v>
      </c>
      <c r="J227" s="2">
        <v>43945.6215740741</v>
      </c>
      <c r="K227" s="2">
        <v>43952.945775463</v>
      </c>
      <c r="L227" s="2">
        <v>43967.0598726852</v>
      </c>
      <c r="M227" s="2">
        <v>43981.8793402778</v>
      </c>
      <c r="N227" s="2">
        <v>43988.8624652778</v>
      </c>
      <c r="O227" s="2">
        <v>43994.9359837963</v>
      </c>
      <c r="P227" s="1">
        <v>0</v>
      </c>
      <c r="Q227">
        <v>1</v>
      </c>
    </row>
    <row r="228" spans="1:17">
      <c r="A228" s="1">
        <v>18231098</v>
      </c>
      <c r="B228" s="1" t="s">
        <v>241</v>
      </c>
      <c r="C228" s="1" t="s">
        <v>393</v>
      </c>
      <c r="D228" s="2">
        <v>43890.7223958333</v>
      </c>
      <c r="E228" s="2">
        <v>43896.7822453704</v>
      </c>
      <c r="F228" s="2">
        <v>43904.237349537</v>
      </c>
      <c r="G228" s="2">
        <v>43917.9835069444</v>
      </c>
      <c r="H228" s="2">
        <v>43923.6611342593</v>
      </c>
      <c r="I228" s="2">
        <v>43930.7252777778</v>
      </c>
      <c r="J228" s="2">
        <v>43946.3859722222</v>
      </c>
      <c r="K228" s="2">
        <v>43951.7064583333</v>
      </c>
      <c r="L228" s="2">
        <v>43965.7454050926</v>
      </c>
      <c r="M228" s="2">
        <v>43981.8434375</v>
      </c>
      <c r="N228" s="2">
        <v>43988.2545023148</v>
      </c>
      <c r="O228" s="2">
        <v>43993.796412037</v>
      </c>
      <c r="P228" s="1">
        <v>0</v>
      </c>
      <c r="Q228">
        <v>0</v>
      </c>
    </row>
    <row r="229" spans="1:17">
      <c r="A229" s="1">
        <v>18231111</v>
      </c>
      <c r="B229" s="1" t="s">
        <v>51</v>
      </c>
      <c r="C229" s="1" t="s">
        <v>397</v>
      </c>
      <c r="D229" s="2">
        <v>43888.721099537</v>
      </c>
      <c r="E229" s="2">
        <v>43896.6203125</v>
      </c>
      <c r="F229" s="2">
        <v>43903.9286689815</v>
      </c>
      <c r="G229" s="2">
        <v>43918.0834837963</v>
      </c>
      <c r="H229" s="2">
        <v>43925.4692592593</v>
      </c>
      <c r="I229" s="2">
        <v>43931.524375</v>
      </c>
      <c r="J229" s="2">
        <v>43944.7684606481</v>
      </c>
      <c r="K229" s="2">
        <v>43951.5520833333</v>
      </c>
      <c r="L229" s="2">
        <v>43966.573125</v>
      </c>
      <c r="M229" s="2">
        <v>43979.9539814815</v>
      </c>
      <c r="N229" s="2">
        <v>43987.8196064815</v>
      </c>
      <c r="O229" s="2">
        <v>43994.4658680556</v>
      </c>
      <c r="P229" s="1">
        <v>0</v>
      </c>
      <c r="Q229">
        <v>0</v>
      </c>
    </row>
    <row r="230" spans="1:17">
      <c r="A230" s="1">
        <v>18231115</v>
      </c>
      <c r="B230" s="1" t="s">
        <v>63</v>
      </c>
      <c r="C230" s="1" t="s">
        <v>398</v>
      </c>
      <c r="D230" s="2">
        <v>43888.6709259259</v>
      </c>
      <c r="E230" s="2">
        <v>43895.7940509259</v>
      </c>
      <c r="F230" s="2">
        <v>43902.718587963</v>
      </c>
      <c r="G230" s="2">
        <v>43916.5645717593</v>
      </c>
      <c r="H230" s="2">
        <v>43923.5209722222</v>
      </c>
      <c r="I230" s="2">
        <v>43930.56</v>
      </c>
      <c r="J230" s="2">
        <v>43944.6478472222</v>
      </c>
      <c r="K230" s="2">
        <v>43951.6375925926</v>
      </c>
      <c r="L230" s="2">
        <v>43965.6144560185</v>
      </c>
      <c r="M230" s="2">
        <v>43979.5226851852</v>
      </c>
      <c r="N230" s="2">
        <v>43988.0685532407</v>
      </c>
      <c r="O230" s="2">
        <v>43993.8200925926</v>
      </c>
      <c r="P230" s="1">
        <v>0</v>
      </c>
      <c r="Q230">
        <v>0</v>
      </c>
    </row>
    <row r="231" spans="1:17">
      <c r="A231" s="1">
        <v>18231122</v>
      </c>
      <c r="B231" s="1" t="s">
        <v>50</v>
      </c>
      <c r="C231" s="1" t="s">
        <v>400</v>
      </c>
      <c r="D231" s="2">
        <v>43888.6003819444</v>
      </c>
      <c r="E231" s="2">
        <v>43897.7335185185</v>
      </c>
      <c r="F231" s="2">
        <v>43903.8456828704</v>
      </c>
      <c r="G231" s="2">
        <v>43917.88625</v>
      </c>
      <c r="H231" s="2">
        <v>43925.5366550926</v>
      </c>
      <c r="I231" s="2">
        <v>43931.935775463</v>
      </c>
      <c r="J231" s="2">
        <v>43944.5960185185</v>
      </c>
      <c r="K231" s="2">
        <v>43951.617662037</v>
      </c>
      <c r="L231" s="2">
        <v>43965.7245023148</v>
      </c>
      <c r="M231" s="2">
        <v>43979.9463773148</v>
      </c>
      <c r="N231" s="2">
        <v>43987.9218865741</v>
      </c>
      <c r="O231" s="2">
        <v>43993.6252777778</v>
      </c>
      <c r="P231" s="1">
        <v>0</v>
      </c>
      <c r="Q231">
        <v>0</v>
      </c>
    </row>
    <row r="232" spans="1:17">
      <c r="A232" s="1">
        <v>18231125</v>
      </c>
      <c r="B232" s="1" t="s">
        <v>198</v>
      </c>
      <c r="C232" s="1" t="s">
        <v>392</v>
      </c>
      <c r="D232" s="2">
        <v>43888.6204398148</v>
      </c>
      <c r="E232" s="2">
        <v>43895.5237268519</v>
      </c>
      <c r="F232" s="2">
        <v>43902.8150925926</v>
      </c>
      <c r="G232" s="2">
        <v>43916.6985185185</v>
      </c>
      <c r="H232" s="2">
        <v>43923.5014236111</v>
      </c>
      <c r="I232" s="2">
        <v>43930.5490856481</v>
      </c>
      <c r="J232" s="2">
        <v>43944.5981365741</v>
      </c>
      <c r="K232" s="2">
        <v>43951.5015046296</v>
      </c>
      <c r="L232" s="2">
        <v>43965.5038310185</v>
      </c>
      <c r="M232" s="2">
        <v>43979.666412037</v>
      </c>
      <c r="N232" s="2">
        <v>43987.7312268519</v>
      </c>
      <c r="O232" s="2">
        <v>43993.5277662037</v>
      </c>
      <c r="P232" s="1">
        <v>0</v>
      </c>
      <c r="Q232">
        <v>0</v>
      </c>
    </row>
    <row r="233" spans="1:17">
      <c r="A233" s="1">
        <v>18373814</v>
      </c>
      <c r="B233" s="1" t="s">
        <v>102</v>
      </c>
      <c r="C233" s="1" t="s">
        <v>392</v>
      </c>
      <c r="D233" s="2">
        <v>43888.5056134259</v>
      </c>
      <c r="E233" s="2">
        <v>43895.5078703704</v>
      </c>
      <c r="F233" s="2">
        <v>43902.7764930556</v>
      </c>
      <c r="G233" s="2">
        <v>43916.5900694444</v>
      </c>
      <c r="H233" s="2">
        <v>43923.515162037</v>
      </c>
      <c r="I233" s="2">
        <v>43930.5433912037</v>
      </c>
      <c r="J233" s="2">
        <v>43944.5425810185</v>
      </c>
      <c r="K233" s="2">
        <v>43951.6398842593</v>
      </c>
      <c r="L233" s="2">
        <v>43965.5077083333</v>
      </c>
      <c r="M233" s="2">
        <v>43979.5013425926</v>
      </c>
      <c r="N233" s="2">
        <v>43987.4732175926</v>
      </c>
      <c r="O233" s="2">
        <v>43993.5010300926</v>
      </c>
      <c r="P233" s="1">
        <v>0</v>
      </c>
      <c r="Q233">
        <v>0</v>
      </c>
    </row>
    <row r="234" spans="1:17">
      <c r="A234" s="1">
        <v>18231106</v>
      </c>
      <c r="B234" s="1" t="s">
        <v>164</v>
      </c>
      <c r="C234" s="1" t="s">
        <v>393</v>
      </c>
      <c r="D234" s="2">
        <v>43888.6436805556</v>
      </c>
      <c r="E234" s="2">
        <v>43895.6398958333</v>
      </c>
      <c r="F234" s="2">
        <v>43903.7684606481</v>
      </c>
      <c r="G234" s="2">
        <v>43916.9690277778</v>
      </c>
      <c r="H234" s="2">
        <v>43923.5093865741</v>
      </c>
      <c r="I234" s="2">
        <v>43931.9793055556</v>
      </c>
      <c r="J234" s="2">
        <v>43945.7436226852</v>
      </c>
      <c r="K234" s="2">
        <v>43951.5518518519</v>
      </c>
      <c r="L234" s="2">
        <v>43966.768125</v>
      </c>
      <c r="M234" s="2">
        <v>43980.7155555556</v>
      </c>
      <c r="N234" s="2">
        <v>43989.783912037</v>
      </c>
      <c r="O234" s="2">
        <v>43993.9758101852</v>
      </c>
      <c r="P234" s="1">
        <v>0</v>
      </c>
      <c r="Q234">
        <v>0</v>
      </c>
    </row>
    <row r="235" spans="1:17">
      <c r="A235" s="1">
        <v>18231161</v>
      </c>
      <c r="B235" s="1" t="s">
        <v>261</v>
      </c>
      <c r="C235" s="1" t="s">
        <v>398</v>
      </c>
      <c r="D235" s="2">
        <v>43889.5086574074</v>
      </c>
      <c r="E235" s="2">
        <v>43896.7575</v>
      </c>
      <c r="F235" s="2">
        <v>43904.1370601852</v>
      </c>
      <c r="G235" s="2">
        <v>43917.8109722222</v>
      </c>
      <c r="H235" s="2">
        <v>43923.5018402778</v>
      </c>
      <c r="I235" s="2">
        <v>43930.6205555556</v>
      </c>
      <c r="J235" s="2">
        <v>43945.4687384259</v>
      </c>
      <c r="K235" s="2">
        <v>43951.5012152778</v>
      </c>
      <c r="L235" s="2">
        <v>43965.7099768519</v>
      </c>
      <c r="M235" s="2">
        <v>43979.8986805556</v>
      </c>
      <c r="N235" s="2">
        <v>43987.4366666667</v>
      </c>
      <c r="O235" s="2">
        <v>43993.5013773148</v>
      </c>
      <c r="P235" s="1">
        <v>0</v>
      </c>
      <c r="Q235">
        <v>0</v>
      </c>
    </row>
    <row r="236" spans="1:17">
      <c r="A236" s="1">
        <v>18373812</v>
      </c>
      <c r="B236" s="1" t="s">
        <v>41</v>
      </c>
      <c r="C236" s="1" t="s">
        <v>398</v>
      </c>
      <c r="D236" s="2">
        <v>43888.5205092593</v>
      </c>
      <c r="E236" s="2">
        <v>43895.712337963</v>
      </c>
      <c r="F236" s="2">
        <v>43903.6015046296</v>
      </c>
      <c r="G236" s="2">
        <v>43917.5257407407</v>
      </c>
      <c r="H236" s="2">
        <v>43923.9288657407</v>
      </c>
      <c r="I236" s="2">
        <v>43930.8821296296</v>
      </c>
      <c r="J236" s="2">
        <v>43944.5914699074</v>
      </c>
      <c r="K236" s="2">
        <v>43951.508587963</v>
      </c>
      <c r="L236" s="2">
        <v>43965.9779861111</v>
      </c>
      <c r="M236" s="2">
        <v>43980.0053009259</v>
      </c>
      <c r="N236" s="2">
        <v>43987.0859027778</v>
      </c>
      <c r="O236" s="2">
        <v>43993.6629166667</v>
      </c>
      <c r="P236" s="1">
        <v>0</v>
      </c>
      <c r="Q236">
        <v>0</v>
      </c>
    </row>
    <row r="237" spans="1:17">
      <c r="A237" s="1">
        <v>18231143</v>
      </c>
      <c r="B237" s="1" t="s">
        <v>179</v>
      </c>
      <c r="C237" s="1" t="s">
        <v>393</v>
      </c>
      <c r="D237" s="2">
        <v>43889.7704513889</v>
      </c>
      <c r="E237" s="2">
        <v>43897.7566666667</v>
      </c>
      <c r="F237" s="2">
        <v>43904.6412847222</v>
      </c>
      <c r="G237" s="2">
        <v>43918.3452199074</v>
      </c>
      <c r="H237" s="2">
        <v>43924.4951967593</v>
      </c>
      <c r="I237" s="2">
        <v>43932.476099537</v>
      </c>
      <c r="J237" s="2">
        <v>43946.1602893519</v>
      </c>
      <c r="K237" s="2">
        <v>43952.7369675926</v>
      </c>
      <c r="L237" s="2">
        <v>43967.5130671296</v>
      </c>
      <c r="M237" s="2">
        <v>43981.2474074074</v>
      </c>
      <c r="N237" s="2">
        <v>43990.1628587963</v>
      </c>
      <c r="O237" s="2">
        <v>43995.4553935185</v>
      </c>
      <c r="P237" s="1">
        <v>0</v>
      </c>
      <c r="Q237">
        <v>1</v>
      </c>
    </row>
    <row r="238" spans="1:17">
      <c r="A238" s="1">
        <v>18231156</v>
      </c>
      <c r="B238" s="1" t="s">
        <v>72</v>
      </c>
      <c r="C238" s="1" t="s">
        <v>393</v>
      </c>
      <c r="D238" s="2">
        <v>43888.5028356481</v>
      </c>
      <c r="E238" s="2">
        <v>43895.5975231481</v>
      </c>
      <c r="F238" s="2">
        <v>43903.8361458333</v>
      </c>
      <c r="G238" s="2">
        <v>43917.5986342593</v>
      </c>
      <c r="H238" s="2">
        <v>43923.5335185185</v>
      </c>
      <c r="I238" s="2">
        <v>43930.819375</v>
      </c>
      <c r="J238" s="2">
        <v>43944.7683101852</v>
      </c>
      <c r="K238" s="2">
        <v>43951.5314351852</v>
      </c>
      <c r="L238" s="2">
        <v>43966.019212963</v>
      </c>
      <c r="M238" s="2">
        <v>43980.0136921296</v>
      </c>
      <c r="N238" s="2">
        <v>43988.5357060185</v>
      </c>
      <c r="O238" s="2">
        <v>43993.7663888889</v>
      </c>
      <c r="P238" s="1">
        <v>0</v>
      </c>
      <c r="Q238">
        <v>0</v>
      </c>
    </row>
    <row r="239" spans="1:17">
      <c r="A239" s="1">
        <v>18182658</v>
      </c>
      <c r="B239" s="1" t="s">
        <v>247</v>
      </c>
      <c r="C239" s="1" t="s">
        <v>400</v>
      </c>
      <c r="D239" s="2">
        <v>43890.4064814815</v>
      </c>
      <c r="E239" s="2">
        <v>43897.7355671296</v>
      </c>
      <c r="F239" s="1"/>
      <c r="G239" s="2">
        <v>43918.6625231481</v>
      </c>
      <c r="H239" s="2">
        <v>43925.6452662037</v>
      </c>
      <c r="I239" s="2">
        <v>43932.2780902778</v>
      </c>
      <c r="J239" s="2">
        <v>43946.6997685185</v>
      </c>
      <c r="K239" s="2">
        <v>43953.8582291667</v>
      </c>
      <c r="L239" s="2">
        <v>43965.702349537</v>
      </c>
      <c r="M239" s="2">
        <v>43981.2049074074</v>
      </c>
      <c r="N239" s="2">
        <v>43990.1991319444</v>
      </c>
      <c r="O239" s="2">
        <v>43995.7828125</v>
      </c>
      <c r="P239" s="1">
        <v>1</v>
      </c>
      <c r="Q239">
        <v>1</v>
      </c>
    </row>
    <row r="240" spans="1:17">
      <c r="A240" s="1">
        <v>18373647</v>
      </c>
      <c r="B240" s="1" t="s">
        <v>259</v>
      </c>
      <c r="C240" s="1" t="s">
        <v>398</v>
      </c>
      <c r="D240" s="2">
        <v>43888.5363194444</v>
      </c>
      <c r="E240" s="2">
        <v>43897.0477893519</v>
      </c>
      <c r="F240" s="2">
        <v>43903.8172916667</v>
      </c>
      <c r="G240" s="2">
        <v>43918.6985416667</v>
      </c>
      <c r="H240" s="1"/>
      <c r="I240" s="2">
        <v>43932.8798148148</v>
      </c>
      <c r="J240" s="2">
        <v>43944.5901273148</v>
      </c>
      <c r="K240" s="2">
        <v>43951.6381712963</v>
      </c>
      <c r="L240" s="2">
        <v>43965.7292939815</v>
      </c>
      <c r="M240" s="2">
        <v>43981.7874074074</v>
      </c>
      <c r="N240" s="2">
        <v>43990.5510532407</v>
      </c>
      <c r="O240" s="2">
        <v>43994.7515625</v>
      </c>
      <c r="P240" s="1">
        <v>1</v>
      </c>
      <c r="Q240">
        <v>2</v>
      </c>
    </row>
    <row r="241" spans="1:17">
      <c r="A241" s="1">
        <v>18373604</v>
      </c>
      <c r="B241" s="1" t="s">
        <v>142</v>
      </c>
      <c r="C241" s="1" t="s">
        <v>392</v>
      </c>
      <c r="D241" s="2">
        <v>43888.5197685185</v>
      </c>
      <c r="E241" s="2">
        <v>43895.5063310185</v>
      </c>
      <c r="F241" s="2">
        <v>43902.5101041667</v>
      </c>
      <c r="G241" s="2">
        <v>43916.5047222222</v>
      </c>
      <c r="H241" s="2">
        <v>43923.5015625</v>
      </c>
      <c r="I241" s="2">
        <v>43930.5453356481</v>
      </c>
      <c r="J241" s="2">
        <v>43944.5438541667</v>
      </c>
      <c r="K241" s="2">
        <v>43951.5002546296</v>
      </c>
      <c r="L241" s="2">
        <v>43965.5095949074</v>
      </c>
      <c r="M241" s="2">
        <v>43980.632662037</v>
      </c>
      <c r="N241" s="2">
        <v>43986.7010648148</v>
      </c>
      <c r="O241" s="1"/>
      <c r="P241" s="1">
        <v>1</v>
      </c>
      <c r="Q241">
        <v>1</v>
      </c>
    </row>
    <row r="242" spans="1:17">
      <c r="A242" s="1">
        <v>18373211</v>
      </c>
      <c r="B242" s="1" t="s">
        <v>267</v>
      </c>
      <c r="C242" s="1" t="s">
        <v>400</v>
      </c>
      <c r="D242" s="2">
        <v>43890.8276157407</v>
      </c>
      <c r="E242" s="2">
        <v>43897.8590856481</v>
      </c>
      <c r="F242" s="1"/>
      <c r="G242" s="2">
        <v>43918.7289467593</v>
      </c>
      <c r="H242" s="2">
        <v>43925.5906828704</v>
      </c>
      <c r="I242" s="2">
        <v>43932.8729513889</v>
      </c>
      <c r="J242" s="2">
        <v>43946.7571296296</v>
      </c>
      <c r="K242" s="2">
        <v>43953.6919097222</v>
      </c>
      <c r="L242" s="2">
        <v>43966.3933449074</v>
      </c>
      <c r="M242" s="2">
        <v>43981.8996296296</v>
      </c>
      <c r="N242" s="2">
        <v>43990.865462963</v>
      </c>
      <c r="O242" s="2">
        <v>43995.5110300926</v>
      </c>
      <c r="P242" s="1">
        <v>1</v>
      </c>
      <c r="Q242">
        <v>4</v>
      </c>
    </row>
    <row r="243" spans="1:17">
      <c r="A243" s="1">
        <v>16061069</v>
      </c>
      <c r="B243" s="1" t="s">
        <v>270</v>
      </c>
      <c r="C243" s="1" t="s">
        <v>393</v>
      </c>
      <c r="D243" s="2">
        <v>43888.5133680556</v>
      </c>
      <c r="E243" s="2">
        <v>43896.4139699074</v>
      </c>
      <c r="F243" s="2">
        <v>43903.804837963</v>
      </c>
      <c r="G243" s="2">
        <v>43916.5016087963</v>
      </c>
      <c r="H243" s="2">
        <v>43924.4025694444</v>
      </c>
      <c r="I243" s="2">
        <v>43931.7169097222</v>
      </c>
      <c r="J243" s="2">
        <v>43945.7521527778</v>
      </c>
      <c r="K243" s="2">
        <v>43951.5006365741</v>
      </c>
      <c r="L243" s="2">
        <v>43967.3916550926</v>
      </c>
      <c r="M243" s="1"/>
      <c r="N243" s="2">
        <v>43989.7424884259</v>
      </c>
      <c r="O243" s="2">
        <v>43994.8090972222</v>
      </c>
      <c r="P243" s="1">
        <v>1</v>
      </c>
      <c r="Q243">
        <v>2</v>
      </c>
    </row>
    <row r="244" spans="1:17">
      <c r="A244" s="1">
        <v>18373589</v>
      </c>
      <c r="B244" s="1" t="s">
        <v>253</v>
      </c>
      <c r="C244" s="1" t="s">
        <v>398</v>
      </c>
      <c r="D244" s="2">
        <v>43890.7402083333</v>
      </c>
      <c r="E244" s="2">
        <v>43897.7283449074</v>
      </c>
      <c r="F244" s="2">
        <v>43904.7833101852</v>
      </c>
      <c r="G244" s="2">
        <v>43918.4783449074</v>
      </c>
      <c r="H244" s="2">
        <v>43925.6631134259</v>
      </c>
      <c r="I244" s="2">
        <v>43932.6755092593</v>
      </c>
      <c r="J244" s="2">
        <v>43946.513287037</v>
      </c>
      <c r="K244" s="2">
        <v>43953.5327430556</v>
      </c>
      <c r="L244" s="2">
        <v>43967.8078935185</v>
      </c>
      <c r="M244" s="2">
        <v>43981.7913078704</v>
      </c>
      <c r="N244" s="1"/>
      <c r="O244" s="2">
        <v>43995.7057523148</v>
      </c>
      <c r="P244" s="1">
        <v>1</v>
      </c>
      <c r="Q244">
        <v>2</v>
      </c>
    </row>
    <row r="245" spans="1:17">
      <c r="A245" s="1">
        <v>18373407</v>
      </c>
      <c r="B245" s="1" t="s">
        <v>185</v>
      </c>
      <c r="C245" s="1" t="s">
        <v>400</v>
      </c>
      <c r="D245" s="2">
        <v>43888.5878472222</v>
      </c>
      <c r="E245" s="2">
        <v>43895.9960069444</v>
      </c>
      <c r="F245" s="2">
        <v>43903.0383217593</v>
      </c>
      <c r="G245" s="2">
        <v>43916.7215740741</v>
      </c>
      <c r="H245" s="2">
        <v>43924.6946990741</v>
      </c>
      <c r="I245" s="2">
        <v>43931.0038773148</v>
      </c>
      <c r="J245" s="2">
        <v>43945.7759375</v>
      </c>
      <c r="K245" s="2">
        <v>43951.5886574074</v>
      </c>
      <c r="L245" s="2">
        <v>43966.9390625</v>
      </c>
      <c r="M245" s="2">
        <v>43981.0971180556</v>
      </c>
      <c r="N245" s="1"/>
      <c r="O245" s="2">
        <v>43995.7647569444</v>
      </c>
      <c r="P245" s="1">
        <v>1</v>
      </c>
      <c r="Q245">
        <v>1</v>
      </c>
    </row>
    <row r="246" spans="1:17">
      <c r="A246" s="1">
        <v>18373122</v>
      </c>
      <c r="B246" s="1" t="s">
        <v>152</v>
      </c>
      <c r="C246" s="1" t="s">
        <v>400</v>
      </c>
      <c r="D246" s="2">
        <v>43888.9242824074</v>
      </c>
      <c r="E246" s="2">
        <v>43895.5746296296</v>
      </c>
      <c r="F246" s="2">
        <v>43904.0530439815</v>
      </c>
      <c r="G246" s="2">
        <v>43916.5538657407</v>
      </c>
      <c r="H246" s="2">
        <v>43923.5635185185</v>
      </c>
      <c r="I246" s="2">
        <v>43931.5303703704</v>
      </c>
      <c r="J246" s="2">
        <v>43946.6325231481</v>
      </c>
      <c r="K246" s="2">
        <v>43953.5182175926</v>
      </c>
      <c r="L246" s="2">
        <v>43967.7398032407</v>
      </c>
      <c r="M246" s="1"/>
      <c r="N246" s="2">
        <v>43989.9074768519</v>
      </c>
      <c r="O246" s="2">
        <v>43994.0415046296</v>
      </c>
      <c r="P246" s="1">
        <v>1</v>
      </c>
      <c r="Q246">
        <v>1</v>
      </c>
    </row>
    <row r="247" spans="1:17">
      <c r="A247" s="1">
        <v>18373018</v>
      </c>
      <c r="B247" s="1" t="s">
        <v>271</v>
      </c>
      <c r="C247" s="1" t="s">
        <v>397</v>
      </c>
      <c r="D247" s="2">
        <v>43890.7169791667</v>
      </c>
      <c r="E247" s="2">
        <v>43897.8450347222</v>
      </c>
      <c r="F247" s="2">
        <v>43904.6656018519</v>
      </c>
      <c r="G247" s="2">
        <v>43918.760474537</v>
      </c>
      <c r="H247" s="2">
        <v>43925.6415046296</v>
      </c>
      <c r="I247" s="2">
        <v>43932.0965856481</v>
      </c>
      <c r="J247" s="2">
        <v>43946.1634837963</v>
      </c>
      <c r="K247" s="2">
        <v>43951.514537037</v>
      </c>
      <c r="L247" s="2">
        <v>43967.7096527778</v>
      </c>
      <c r="M247" s="2">
        <v>43981.9149074074</v>
      </c>
      <c r="N247" s="2">
        <v>43990.5908680556</v>
      </c>
      <c r="O247" s="1"/>
      <c r="P247" s="1">
        <v>1</v>
      </c>
      <c r="Q247">
        <v>5</v>
      </c>
    </row>
    <row r="248" spans="1:17">
      <c r="A248" s="1">
        <v>18373556</v>
      </c>
      <c r="B248" s="1" t="s">
        <v>221</v>
      </c>
      <c r="C248" s="1" t="s">
        <v>397</v>
      </c>
      <c r="D248" s="2">
        <v>43890.5484143519</v>
      </c>
      <c r="E248" s="2">
        <v>43897.6713425926</v>
      </c>
      <c r="F248" s="1"/>
      <c r="G248" s="2">
        <v>43918.5160069444</v>
      </c>
      <c r="H248" s="2">
        <v>43925.5491435185</v>
      </c>
      <c r="I248" s="2">
        <v>43932.8726967593</v>
      </c>
      <c r="J248" s="2">
        <v>43946.6124652778</v>
      </c>
      <c r="K248" s="2">
        <v>43951.6270486111</v>
      </c>
      <c r="L248" s="2">
        <v>43967.8190856481</v>
      </c>
      <c r="M248" s="2">
        <v>43981.8815972222</v>
      </c>
      <c r="N248" s="2">
        <v>43990.7155324074</v>
      </c>
      <c r="O248" s="2">
        <v>43995.8512962963</v>
      </c>
      <c r="P248" s="1">
        <v>1</v>
      </c>
      <c r="Q248">
        <v>2</v>
      </c>
    </row>
    <row r="249" spans="1:17">
      <c r="A249" s="1">
        <v>18182676</v>
      </c>
      <c r="B249" s="1" t="s">
        <v>115</v>
      </c>
      <c r="C249" s="1" t="s">
        <v>398</v>
      </c>
      <c r="D249" s="2">
        <v>43888.7973148148</v>
      </c>
      <c r="E249" s="2">
        <v>43896.9468634259</v>
      </c>
      <c r="F249" s="2">
        <v>43903.5892939815</v>
      </c>
      <c r="G249" s="2">
        <v>43918.5651388889</v>
      </c>
      <c r="H249" s="2">
        <v>43924.9582638889</v>
      </c>
      <c r="I249" s="2">
        <v>43932.8416898148</v>
      </c>
      <c r="J249" s="2">
        <v>43945.6335185185</v>
      </c>
      <c r="K249" s="2">
        <v>43952.4584490741</v>
      </c>
      <c r="L249" s="2">
        <v>43966.9352083333</v>
      </c>
      <c r="M249" s="1"/>
      <c r="N249" s="2">
        <v>43990.7171296296</v>
      </c>
      <c r="O249" s="2">
        <v>43993.9417361111</v>
      </c>
      <c r="P249" s="1">
        <v>1</v>
      </c>
      <c r="Q249">
        <v>1</v>
      </c>
    </row>
    <row r="250" spans="1:17">
      <c r="A250" s="1">
        <v>18231121</v>
      </c>
      <c r="B250" s="1" t="s">
        <v>278</v>
      </c>
      <c r="C250" s="1" t="s">
        <v>397</v>
      </c>
      <c r="D250" s="2">
        <v>43889.7067361111</v>
      </c>
      <c r="E250" s="2">
        <v>43897.0307986111</v>
      </c>
      <c r="F250" s="2">
        <v>43904.8070949074</v>
      </c>
      <c r="G250" s="2">
        <v>43917.5974074074</v>
      </c>
      <c r="H250" s="2">
        <v>43923.8560532407</v>
      </c>
      <c r="I250" s="2">
        <v>43931.4594212963</v>
      </c>
      <c r="J250" s="2">
        <v>43945.4782175926</v>
      </c>
      <c r="K250" s="2">
        <v>43951.5091319444</v>
      </c>
      <c r="L250" s="2">
        <v>43966.7062847222</v>
      </c>
      <c r="M250" s="1"/>
      <c r="N250" s="2">
        <v>43990.0697453704</v>
      </c>
      <c r="O250" s="2">
        <v>43994.4605208333</v>
      </c>
      <c r="P250" s="1">
        <v>1</v>
      </c>
      <c r="Q250">
        <v>4</v>
      </c>
    </row>
    <row r="251" spans="1:17">
      <c r="A251" s="1">
        <v>15061168</v>
      </c>
      <c r="B251" s="1" t="s">
        <v>276</v>
      </c>
      <c r="C251" s="1" t="s">
        <v>393</v>
      </c>
      <c r="D251" s="2">
        <v>43890.6171064815</v>
      </c>
      <c r="E251" s="2">
        <v>43896.6664814815</v>
      </c>
      <c r="F251" s="2">
        <v>43902.601724537</v>
      </c>
      <c r="G251" s="2">
        <v>43918.6363773148</v>
      </c>
      <c r="H251" s="2">
        <v>43925.6007175926</v>
      </c>
      <c r="I251" s="1"/>
      <c r="J251" s="2">
        <v>43946.6220833333</v>
      </c>
      <c r="K251" s="2">
        <v>43953.6964351852</v>
      </c>
      <c r="L251" s="2">
        <v>43967.7124074074</v>
      </c>
      <c r="M251" s="2">
        <v>43981.5541319444</v>
      </c>
      <c r="N251" s="2">
        <v>43990.4580902778</v>
      </c>
      <c r="O251" s="2">
        <v>43995.3119328704</v>
      </c>
      <c r="P251" s="1">
        <v>1</v>
      </c>
      <c r="Q251">
        <v>1</v>
      </c>
    </row>
    <row r="252" spans="1:17">
      <c r="A252" s="1">
        <v>18182648</v>
      </c>
      <c r="B252" s="1" t="s">
        <v>243</v>
      </c>
      <c r="C252" s="1" t="s">
        <v>392</v>
      </c>
      <c r="D252" s="2">
        <v>43889.9177893518</v>
      </c>
      <c r="E252" s="2">
        <v>43897.3640625</v>
      </c>
      <c r="F252" s="1"/>
      <c r="G252" s="2">
        <v>43917.4904050926</v>
      </c>
      <c r="H252" s="2">
        <v>43924.4599768519</v>
      </c>
      <c r="I252" s="2">
        <v>43932.6062962963</v>
      </c>
      <c r="J252" s="2">
        <v>43944.7311226852</v>
      </c>
      <c r="K252" s="2">
        <v>43951.5022569444</v>
      </c>
      <c r="L252" s="2">
        <v>43965.704849537</v>
      </c>
      <c r="M252" s="2">
        <v>43980.6639236111</v>
      </c>
      <c r="N252" s="2">
        <v>43986.923900463</v>
      </c>
      <c r="O252" s="2">
        <v>43993.5960648148</v>
      </c>
      <c r="P252" s="1">
        <v>1</v>
      </c>
      <c r="Q252">
        <v>2</v>
      </c>
    </row>
    <row r="253" spans="1:17">
      <c r="A253" s="1">
        <v>18373513</v>
      </c>
      <c r="B253" s="1" t="s">
        <v>248</v>
      </c>
      <c r="C253" s="1" t="s">
        <v>392</v>
      </c>
      <c r="D253" s="2">
        <v>43888.5093287037</v>
      </c>
      <c r="E253" s="2">
        <v>43896.8761226852</v>
      </c>
      <c r="F253" s="2">
        <v>43904.1027546296</v>
      </c>
      <c r="G253" s="2">
        <v>43917.9700694444</v>
      </c>
      <c r="H253" s="2">
        <v>43923.8736342593</v>
      </c>
      <c r="I253" s="2">
        <v>43931.8003819444</v>
      </c>
      <c r="J253" s="2">
        <v>43945.6664930556</v>
      </c>
      <c r="K253" s="2">
        <v>43951.8835763889</v>
      </c>
      <c r="L253" s="2">
        <v>43966.9628009259</v>
      </c>
      <c r="M253" s="2">
        <v>43981.7399537037</v>
      </c>
      <c r="N253" s="1"/>
      <c r="O253" s="2">
        <v>43994.9153703704</v>
      </c>
      <c r="P253" s="1">
        <v>1</v>
      </c>
      <c r="Q253">
        <v>2</v>
      </c>
    </row>
    <row r="254" spans="1:17">
      <c r="A254" s="1">
        <v>18373521</v>
      </c>
      <c r="B254" s="1" t="s">
        <v>255</v>
      </c>
      <c r="C254" s="1" t="s">
        <v>392</v>
      </c>
      <c r="D254" s="2">
        <v>43888.9472453704</v>
      </c>
      <c r="E254" s="2">
        <v>43896.8084259259</v>
      </c>
      <c r="F254" s="2">
        <v>43903.9932523148</v>
      </c>
      <c r="G254" s="2">
        <v>43918.4190277778</v>
      </c>
      <c r="H254" s="2">
        <v>43924.5110300926</v>
      </c>
      <c r="I254" s="2">
        <v>43932.544525463</v>
      </c>
      <c r="J254" s="2">
        <v>43945.9977083333</v>
      </c>
      <c r="K254" s="2">
        <v>43953.4320949074</v>
      </c>
      <c r="L254" s="2">
        <v>43967.7250694444</v>
      </c>
      <c r="M254" s="1"/>
      <c r="N254" s="2">
        <v>43990.8234837963</v>
      </c>
      <c r="O254" s="2">
        <v>43995.7171296296</v>
      </c>
      <c r="P254" s="1">
        <v>1</v>
      </c>
      <c r="Q254">
        <v>1</v>
      </c>
    </row>
    <row r="255" spans="1:17">
      <c r="A255" s="1">
        <v>16061190</v>
      </c>
      <c r="B255" s="1" t="s">
        <v>277</v>
      </c>
      <c r="C255" s="1" t="s">
        <v>393</v>
      </c>
      <c r="D255" s="2">
        <v>43889.6290162037</v>
      </c>
      <c r="E255" s="2">
        <v>43897.0709606481</v>
      </c>
      <c r="F255" s="2">
        <v>43903.844525463</v>
      </c>
      <c r="G255" s="2">
        <v>43917.907662037</v>
      </c>
      <c r="H255" s="2">
        <v>43923.7590046296</v>
      </c>
      <c r="I255" s="2">
        <v>43931.0835648148</v>
      </c>
      <c r="J255" s="2">
        <v>43945.3030439815</v>
      </c>
      <c r="K255" s="2">
        <v>43951.6934027778</v>
      </c>
      <c r="L255" s="2">
        <v>43966.1298032407</v>
      </c>
      <c r="M255" s="2">
        <v>43981.6991550926</v>
      </c>
      <c r="N255" s="2">
        <v>43987.9747106481</v>
      </c>
      <c r="O255" s="1"/>
      <c r="P255" s="1">
        <v>1</v>
      </c>
      <c r="Q255">
        <v>2</v>
      </c>
    </row>
    <row r="256" spans="1:17">
      <c r="A256" s="1">
        <v>16061051</v>
      </c>
      <c r="B256" s="1" t="s">
        <v>262</v>
      </c>
      <c r="C256" s="1" t="s">
        <v>400</v>
      </c>
      <c r="D256" s="2">
        <v>43888.6367824074</v>
      </c>
      <c r="E256" s="2">
        <v>43896.642037037</v>
      </c>
      <c r="F256" s="2">
        <v>43903.041412037</v>
      </c>
      <c r="G256" s="2">
        <v>43916.7220138889</v>
      </c>
      <c r="H256" s="2">
        <v>43923.6264351852</v>
      </c>
      <c r="I256" s="2">
        <v>43932.0458217593</v>
      </c>
      <c r="J256" s="2">
        <v>43944.6557291667</v>
      </c>
      <c r="K256" s="2">
        <v>43951.5274421296</v>
      </c>
      <c r="L256" s="2">
        <v>43965.7644907407</v>
      </c>
      <c r="M256" s="2">
        <v>43980.6807407407</v>
      </c>
      <c r="N256" s="1"/>
      <c r="O256" s="1"/>
      <c r="P256" s="1">
        <v>2</v>
      </c>
      <c r="Q256">
        <v>2</v>
      </c>
    </row>
    <row r="257" spans="1:17">
      <c r="A257" s="1">
        <v>18373388</v>
      </c>
      <c r="B257" s="1" t="s">
        <v>260</v>
      </c>
      <c r="C257" s="1" t="s">
        <v>398</v>
      </c>
      <c r="D257" s="2">
        <v>43888.5410416667</v>
      </c>
      <c r="E257" s="2">
        <v>43896.6390740741</v>
      </c>
      <c r="F257" s="2">
        <v>43904.512025463</v>
      </c>
      <c r="G257" s="2">
        <v>43916.5026388889</v>
      </c>
      <c r="H257" s="2">
        <v>43924.5661574074</v>
      </c>
      <c r="I257" s="2">
        <v>43931.7336111111</v>
      </c>
      <c r="J257" s="2">
        <v>43944.7647916667</v>
      </c>
      <c r="K257" s="2">
        <v>43951.529849537</v>
      </c>
      <c r="L257" s="2">
        <v>43967.6965162037</v>
      </c>
      <c r="M257" s="2">
        <v>43981.8721759259</v>
      </c>
      <c r="N257" s="1"/>
      <c r="O257" s="1"/>
      <c r="P257" s="1">
        <v>2</v>
      </c>
      <c r="Q257">
        <v>3</v>
      </c>
    </row>
    <row r="258" spans="1:17">
      <c r="A258" s="1">
        <v>18231194</v>
      </c>
      <c r="B258" s="1" t="s">
        <v>252</v>
      </c>
      <c r="C258" s="1" t="s">
        <v>393</v>
      </c>
      <c r="D258" s="2">
        <v>43888.7348148148</v>
      </c>
      <c r="E258" s="1"/>
      <c r="F258" s="1"/>
      <c r="G258" s="2">
        <v>43918.7097685185</v>
      </c>
      <c r="H258" s="2">
        <v>43924.7492592593</v>
      </c>
      <c r="I258" s="2">
        <v>43931.1402314815</v>
      </c>
      <c r="J258" s="2">
        <v>43946.0427662037</v>
      </c>
      <c r="K258" s="2">
        <v>43952.7821990741</v>
      </c>
      <c r="L258" s="2">
        <v>43967.8992592593</v>
      </c>
      <c r="M258" s="2">
        <v>43980.1073726852</v>
      </c>
      <c r="N258" s="2">
        <v>43989.0701967593</v>
      </c>
      <c r="O258" s="2">
        <v>43994.0959953704</v>
      </c>
      <c r="P258" s="1">
        <v>2</v>
      </c>
      <c r="Q258">
        <v>2</v>
      </c>
    </row>
    <row r="259" spans="1:17">
      <c r="A259" s="1">
        <v>17231143</v>
      </c>
      <c r="B259" s="1" t="s">
        <v>274</v>
      </c>
      <c r="C259" s="1" t="s">
        <v>392</v>
      </c>
      <c r="D259" s="2">
        <v>43889.0309837963</v>
      </c>
      <c r="E259" s="2">
        <v>43895.8949768519</v>
      </c>
      <c r="F259" s="2">
        <v>43904.0756944444</v>
      </c>
      <c r="G259" s="2">
        <v>43918.3892824074</v>
      </c>
      <c r="H259" s="2">
        <v>43925.5387384259</v>
      </c>
      <c r="I259" s="2">
        <v>43932.0416087963</v>
      </c>
      <c r="J259" s="2">
        <v>43945.758275463</v>
      </c>
      <c r="K259" s="2">
        <v>43952.8596643519</v>
      </c>
      <c r="L259" s="1"/>
      <c r="M259" s="2">
        <v>43981.6759722222</v>
      </c>
      <c r="N259" s="2">
        <v>43988.9142361111</v>
      </c>
      <c r="O259" s="1"/>
      <c r="P259" s="1">
        <v>2</v>
      </c>
      <c r="Q259">
        <v>4</v>
      </c>
    </row>
    <row r="260" spans="1:17">
      <c r="A260" s="1">
        <v>16061184</v>
      </c>
      <c r="B260" s="1" t="s">
        <v>273</v>
      </c>
      <c r="C260" s="1" t="s">
        <v>393</v>
      </c>
      <c r="D260" s="2">
        <v>43890.4668287037</v>
      </c>
      <c r="E260" s="2">
        <v>43896.5850925926</v>
      </c>
      <c r="F260" s="2">
        <v>43903.6535648148</v>
      </c>
      <c r="G260" s="2">
        <v>43918.3767013889</v>
      </c>
      <c r="H260" s="2">
        <v>43924.6725462963</v>
      </c>
      <c r="I260" s="2">
        <v>43931.4349768519</v>
      </c>
      <c r="J260" s="2">
        <v>43945.8953472222</v>
      </c>
      <c r="K260" s="2">
        <v>43953.4010532407</v>
      </c>
      <c r="L260" s="2">
        <v>43967.6723611111</v>
      </c>
      <c r="M260" s="2">
        <v>43981.8674884259</v>
      </c>
      <c r="N260" s="1"/>
      <c r="O260" s="1"/>
      <c r="P260" s="1">
        <v>2</v>
      </c>
      <c r="Q260">
        <v>3</v>
      </c>
    </row>
    <row r="261" spans="1:17">
      <c r="A261" s="1">
        <v>18373614</v>
      </c>
      <c r="B261" s="1" t="s">
        <v>275</v>
      </c>
      <c r="C261" s="1" t="s">
        <v>398</v>
      </c>
      <c r="D261" s="2">
        <v>43888.6580671296</v>
      </c>
      <c r="E261" s="2">
        <v>43897.4528125</v>
      </c>
      <c r="F261" s="2">
        <v>43904.7406018519</v>
      </c>
      <c r="G261" s="2">
        <v>43918.8485416667</v>
      </c>
      <c r="H261" s="2">
        <v>43925.0372569444</v>
      </c>
      <c r="I261" s="2">
        <v>43932.8418865741</v>
      </c>
      <c r="J261" s="2">
        <v>43945.9711458333</v>
      </c>
      <c r="K261" s="2">
        <v>43951.8093865741</v>
      </c>
      <c r="L261" s="2">
        <v>43967.8611921296</v>
      </c>
      <c r="M261" s="2">
        <v>43981.8273611111</v>
      </c>
      <c r="N261" s="1"/>
      <c r="O261" s="1"/>
      <c r="P261" s="1">
        <v>2</v>
      </c>
      <c r="Q261">
        <v>4</v>
      </c>
    </row>
    <row r="262" spans="1:17">
      <c r="A262" s="1">
        <v>18375235</v>
      </c>
      <c r="B262" s="1" t="s">
        <v>269</v>
      </c>
      <c r="C262" s="1" t="s">
        <v>398</v>
      </c>
      <c r="D262" s="2">
        <v>43890.8784375</v>
      </c>
      <c r="E262" s="2">
        <v>43897.899212963</v>
      </c>
      <c r="F262" s="2">
        <v>43903.6915740741</v>
      </c>
      <c r="G262" s="2">
        <v>43918.5707523148</v>
      </c>
      <c r="H262" s="2">
        <v>43924.839212963</v>
      </c>
      <c r="I262" s="2">
        <v>43931.7643055556</v>
      </c>
      <c r="J262" s="2">
        <v>43945.7678009259</v>
      </c>
      <c r="K262" s="2">
        <v>43953.6169097222</v>
      </c>
      <c r="L262" s="2">
        <v>43967.7886458333</v>
      </c>
      <c r="M262" s="2">
        <v>43981.2051157407</v>
      </c>
      <c r="N262" s="1"/>
      <c r="O262" s="1"/>
      <c r="P262" s="1">
        <v>2</v>
      </c>
      <c r="Q262">
        <v>4</v>
      </c>
    </row>
    <row r="263" spans="1:17">
      <c r="A263" s="1">
        <v>18373048</v>
      </c>
      <c r="B263" s="1" t="s">
        <v>266</v>
      </c>
      <c r="C263" s="1" t="s">
        <v>398</v>
      </c>
      <c r="D263" s="2">
        <v>43890.91625</v>
      </c>
      <c r="E263" s="2">
        <v>43896.7400462963</v>
      </c>
      <c r="F263" s="1"/>
      <c r="G263" s="2">
        <v>43918.872962963</v>
      </c>
      <c r="H263" s="2">
        <v>43923.5475810185</v>
      </c>
      <c r="I263" s="2">
        <v>43932.4489699074</v>
      </c>
      <c r="J263" s="2">
        <v>43945.8021296296</v>
      </c>
      <c r="K263" s="2">
        <v>43951.5018518519</v>
      </c>
      <c r="L263" s="2">
        <v>43967.6931597222</v>
      </c>
      <c r="M263" s="1"/>
      <c r="N263" s="2">
        <v>43990.6370023148</v>
      </c>
      <c r="O263" s="2">
        <v>43993.8777662037</v>
      </c>
      <c r="P263" s="1">
        <v>2</v>
      </c>
      <c r="Q263">
        <v>3</v>
      </c>
    </row>
    <row r="264" spans="1:17">
      <c r="A264" s="1">
        <v>76066001</v>
      </c>
      <c r="B264" s="1" t="s">
        <v>290</v>
      </c>
      <c r="C264" s="1" t="s">
        <v>392</v>
      </c>
      <c r="D264" s="2">
        <v>43890.1380902778</v>
      </c>
      <c r="E264" s="2">
        <v>43897.7675810185</v>
      </c>
      <c r="F264" s="2">
        <v>43904.1608912037</v>
      </c>
      <c r="G264" s="2">
        <v>43918.2546990741</v>
      </c>
      <c r="H264" s="2">
        <v>43925.2166203704</v>
      </c>
      <c r="I264" s="2">
        <v>43932.8089814815</v>
      </c>
      <c r="J264" s="1"/>
      <c r="K264" s="1"/>
      <c r="L264" s="1"/>
      <c r="M264" s="2">
        <v>43981.881400463</v>
      </c>
      <c r="N264" s="2">
        <v>43988.8724421296</v>
      </c>
      <c r="O264" s="2">
        <v>43995.9081712963</v>
      </c>
      <c r="P264" s="1">
        <v>3</v>
      </c>
      <c r="Q264">
        <v>11</v>
      </c>
    </row>
    <row r="265" spans="1:17">
      <c r="A265" s="1">
        <v>17231189</v>
      </c>
      <c r="B265" s="1" t="s">
        <v>282</v>
      </c>
      <c r="C265" s="1" t="s">
        <v>393</v>
      </c>
      <c r="D265" s="1" t="s">
        <v>469</v>
      </c>
      <c r="E265" s="2">
        <v>43897.8148958333</v>
      </c>
      <c r="F265" s="2">
        <v>43904.3900578704</v>
      </c>
      <c r="G265" s="2">
        <v>43918.7656365741</v>
      </c>
      <c r="H265" s="2">
        <v>43924.6129282407</v>
      </c>
      <c r="I265" s="2">
        <v>43932.4610185185</v>
      </c>
      <c r="J265" s="2">
        <v>43946.4134837963</v>
      </c>
      <c r="K265" s="2">
        <v>43951.9741203704</v>
      </c>
      <c r="L265" s="2">
        <v>43967.4194907407</v>
      </c>
      <c r="M265" s="1"/>
      <c r="N265" s="1"/>
      <c r="O265" s="2">
        <v>43995.8447453704</v>
      </c>
      <c r="P265" s="1">
        <v>2</v>
      </c>
      <c r="Q265">
        <v>4</v>
      </c>
    </row>
    <row r="266" spans="1:17">
      <c r="A266" s="1">
        <v>18373674</v>
      </c>
      <c r="B266" s="1" t="s">
        <v>263</v>
      </c>
      <c r="C266" s="1" t="s">
        <v>393</v>
      </c>
      <c r="D266" s="2">
        <v>43890.6112731481</v>
      </c>
      <c r="E266" s="2">
        <v>43895.8728009259</v>
      </c>
      <c r="F266" s="2">
        <v>43904.6957060185</v>
      </c>
      <c r="G266" s="2">
        <v>43918.6347453704</v>
      </c>
      <c r="H266" s="2">
        <v>43925.5377546296</v>
      </c>
      <c r="I266" s="2">
        <v>43932.7283217593</v>
      </c>
      <c r="J266" s="2">
        <v>43944.9929282407</v>
      </c>
      <c r="K266" s="2">
        <v>43951.5606712963</v>
      </c>
      <c r="L266" s="2">
        <v>43967.7476041667</v>
      </c>
      <c r="M266" s="1"/>
      <c r="N266" s="1"/>
      <c r="O266" s="1"/>
      <c r="P266" s="1">
        <v>3</v>
      </c>
      <c r="Q266">
        <v>4</v>
      </c>
    </row>
    <row r="267" spans="1:17">
      <c r="A267" s="1">
        <v>17373190</v>
      </c>
      <c r="B267" s="1" t="s">
        <v>272</v>
      </c>
      <c r="C267" s="1" t="s">
        <v>393</v>
      </c>
      <c r="D267" s="2">
        <v>43888.9011574074</v>
      </c>
      <c r="E267" s="2">
        <v>43896.8805208333</v>
      </c>
      <c r="F267" s="2">
        <v>43902.6554398148</v>
      </c>
      <c r="G267" s="2">
        <v>43916.5037268518</v>
      </c>
      <c r="H267" s="2">
        <v>43923.5057407407</v>
      </c>
      <c r="I267" s="2">
        <v>43930.5419907407</v>
      </c>
      <c r="J267" s="2">
        <v>43944.6215393519</v>
      </c>
      <c r="K267" s="2">
        <v>43951.502349537</v>
      </c>
      <c r="L267" s="2">
        <v>43965.7183680556</v>
      </c>
      <c r="M267" s="1"/>
      <c r="N267" s="1"/>
      <c r="O267" s="1"/>
      <c r="P267" s="1">
        <v>3</v>
      </c>
      <c r="Q267">
        <v>4</v>
      </c>
    </row>
    <row r="268" spans="1:17">
      <c r="A268" s="1">
        <v>17231103</v>
      </c>
      <c r="B268" s="1" t="s">
        <v>279</v>
      </c>
      <c r="C268" s="1" t="s">
        <v>398</v>
      </c>
      <c r="D268" s="2">
        <v>43888.5006365741</v>
      </c>
      <c r="E268" s="2">
        <v>43897.7386458333</v>
      </c>
      <c r="F268" s="2">
        <v>43904.9141550926</v>
      </c>
      <c r="G268" s="2">
        <v>43918.8549074074</v>
      </c>
      <c r="H268" s="2">
        <v>43925.748900463</v>
      </c>
      <c r="I268" s="1"/>
      <c r="J268" s="1"/>
      <c r="K268" s="2">
        <v>43953.8268171296</v>
      </c>
      <c r="L268" s="2">
        <v>43967.8944097222</v>
      </c>
      <c r="M268" s="2">
        <v>43981.9167361111</v>
      </c>
      <c r="N268" s="1"/>
      <c r="O268" s="1"/>
      <c r="P268" s="1">
        <v>4</v>
      </c>
      <c r="Q268">
        <v>6</v>
      </c>
    </row>
    <row r="269" spans="1:17">
      <c r="A269" s="1">
        <v>17373308</v>
      </c>
      <c r="B269" s="1" t="s">
        <v>294</v>
      </c>
      <c r="C269" s="1" t="s">
        <v>400</v>
      </c>
      <c r="D269" s="2">
        <v>43890.0878935185</v>
      </c>
      <c r="E269" s="1"/>
      <c r="F269" s="1"/>
      <c r="G269" s="2">
        <v>43917.4084375</v>
      </c>
      <c r="H269" s="2">
        <v>43925.8590509259</v>
      </c>
      <c r="I269" s="2">
        <v>43932.8450925926</v>
      </c>
      <c r="J269" s="2">
        <v>43945.1230555556</v>
      </c>
      <c r="K269" s="2">
        <v>43953.0203125</v>
      </c>
      <c r="L269" s="2">
        <v>43967.7241782407</v>
      </c>
      <c r="M269" s="2">
        <v>43981.825162037</v>
      </c>
      <c r="N269" s="1"/>
      <c r="O269" s="1"/>
      <c r="P269" s="1">
        <v>4</v>
      </c>
      <c r="Q269">
        <v>7</v>
      </c>
    </row>
    <row r="270" spans="1:17">
      <c r="A270" s="1">
        <v>16061181</v>
      </c>
      <c r="B270" s="1" t="s">
        <v>283</v>
      </c>
      <c r="C270" s="1" t="s">
        <v>393</v>
      </c>
      <c r="D270" s="2">
        <v>43888.9536921296</v>
      </c>
      <c r="E270" s="2">
        <v>43897.6519791667</v>
      </c>
      <c r="F270" s="1"/>
      <c r="G270" s="2">
        <v>43918.6877893519</v>
      </c>
      <c r="H270" s="2">
        <v>43925.7163194444</v>
      </c>
      <c r="I270" s="1"/>
      <c r="J270" s="2">
        <v>43945.9788078704</v>
      </c>
      <c r="K270" s="2">
        <v>43953.8334027778</v>
      </c>
      <c r="L270" s="2">
        <v>43966.6412037037</v>
      </c>
      <c r="M270" s="1"/>
      <c r="N270" s="1"/>
      <c r="O270" s="2">
        <v>43995.9047453704</v>
      </c>
      <c r="P270" s="1">
        <v>4</v>
      </c>
      <c r="Q270">
        <v>5</v>
      </c>
    </row>
    <row r="271" spans="1:17">
      <c r="A271" s="1">
        <v>16061130</v>
      </c>
      <c r="B271" s="1" t="s">
        <v>293</v>
      </c>
      <c r="C271" s="1" t="s">
        <v>393</v>
      </c>
      <c r="D271" s="2">
        <v>43890.6706597222</v>
      </c>
      <c r="E271" s="2">
        <v>43897.5654513889</v>
      </c>
      <c r="F271" s="2">
        <v>43902.8183680556</v>
      </c>
      <c r="G271" s="2">
        <v>43916.8153935185</v>
      </c>
      <c r="H271" s="1"/>
      <c r="I271" s="1"/>
      <c r="J271" s="2">
        <v>43945.8309722222</v>
      </c>
      <c r="K271" s="2">
        <v>43951.5830324074</v>
      </c>
      <c r="L271" s="2">
        <v>43966.8811226852</v>
      </c>
      <c r="M271" s="2">
        <v>43981.5417708333</v>
      </c>
      <c r="N271" s="1"/>
      <c r="O271" s="1"/>
      <c r="P271" s="1">
        <v>4</v>
      </c>
      <c r="Q271">
        <v>7</v>
      </c>
    </row>
    <row r="272" spans="1:17">
      <c r="A272" s="1">
        <v>16061033</v>
      </c>
      <c r="B272" s="1" t="s">
        <v>286</v>
      </c>
      <c r="C272" s="1" t="s">
        <v>393</v>
      </c>
      <c r="D272" s="2">
        <v>43890.6963078704</v>
      </c>
      <c r="E272" s="1"/>
      <c r="F272" s="1"/>
      <c r="G272" s="2">
        <v>43917.4807175926</v>
      </c>
      <c r="H272" s="2">
        <v>43923.5288888889</v>
      </c>
      <c r="I272" s="2">
        <v>43932.7073726852</v>
      </c>
      <c r="J272" s="2">
        <v>43944.5545486111</v>
      </c>
      <c r="K272" s="2">
        <v>43952.5882986111</v>
      </c>
      <c r="L272" s="2">
        <v>43967.4593518519</v>
      </c>
      <c r="M272" s="1"/>
      <c r="N272" s="1"/>
      <c r="O272" s="1"/>
      <c r="P272" s="1">
        <v>5</v>
      </c>
      <c r="Q272">
        <v>6</v>
      </c>
    </row>
    <row r="273" spans="1:17">
      <c r="A273" s="1">
        <v>18373815</v>
      </c>
      <c r="B273" s="1" t="s">
        <v>284</v>
      </c>
      <c r="C273" s="1" t="s">
        <v>397</v>
      </c>
      <c r="D273" s="2">
        <v>43888.5010300926</v>
      </c>
      <c r="E273" s="2">
        <v>43896.8481018519</v>
      </c>
      <c r="F273" s="1"/>
      <c r="G273" s="2">
        <v>43917.8910763889</v>
      </c>
      <c r="H273" s="1"/>
      <c r="I273" s="2">
        <v>43931.5008333333</v>
      </c>
      <c r="J273" s="2">
        <v>43945.4600810185</v>
      </c>
      <c r="K273" s="2">
        <v>43953.8224305556</v>
      </c>
      <c r="L273" s="2">
        <v>43967.5571064815</v>
      </c>
      <c r="M273" s="1"/>
      <c r="N273" s="1"/>
      <c r="O273" s="1"/>
      <c r="P273" s="1">
        <v>5</v>
      </c>
      <c r="Q273">
        <v>5</v>
      </c>
    </row>
    <row r="274" spans="1:17">
      <c r="A274" s="1">
        <v>16061169</v>
      </c>
      <c r="B274" s="1" t="s">
        <v>287</v>
      </c>
      <c r="C274" s="1" t="s">
        <v>392</v>
      </c>
      <c r="D274" s="2">
        <v>43890.6918055556</v>
      </c>
      <c r="E274" s="2">
        <v>43897.0135300926</v>
      </c>
      <c r="F274" s="1"/>
      <c r="G274" s="2">
        <v>43918.8192592593</v>
      </c>
      <c r="H274" s="1"/>
      <c r="I274" s="1"/>
      <c r="J274" s="2">
        <v>43946.1337847222</v>
      </c>
      <c r="K274" s="2">
        <v>43953.0703240741</v>
      </c>
      <c r="L274" s="2">
        <v>43967.494212963</v>
      </c>
      <c r="M274" s="2">
        <v>43981.8269675926</v>
      </c>
      <c r="N274" s="1"/>
      <c r="O274" s="1"/>
      <c r="P274" s="1">
        <v>5</v>
      </c>
      <c r="Q274">
        <v>6</v>
      </c>
    </row>
    <row r="275" spans="1:17">
      <c r="A275" s="1">
        <v>18373126</v>
      </c>
      <c r="B275" s="1" t="s">
        <v>280</v>
      </c>
      <c r="C275" s="1" t="s">
        <v>393</v>
      </c>
      <c r="D275" s="1"/>
      <c r="E275" s="2">
        <v>43897.6663194444</v>
      </c>
      <c r="F275" s="1"/>
      <c r="G275" s="2">
        <v>43917.8314236111</v>
      </c>
      <c r="H275" s="2">
        <v>43924.5591203704</v>
      </c>
      <c r="I275" s="2">
        <v>43932.4930787037</v>
      </c>
      <c r="J275" s="2">
        <v>43945.9726388889</v>
      </c>
      <c r="K275" s="2">
        <v>43952.9312152778</v>
      </c>
      <c r="L275" s="2">
        <v>43967.8695949074</v>
      </c>
      <c r="M275" s="1"/>
      <c r="N275" s="1"/>
      <c r="O275" s="1"/>
      <c r="P275" s="1">
        <v>5</v>
      </c>
      <c r="Q275">
        <v>7</v>
      </c>
    </row>
    <row r="276" spans="1:17">
      <c r="A276" s="1">
        <v>17231196</v>
      </c>
      <c r="B276" s="1" t="s">
        <v>298</v>
      </c>
      <c r="C276" s="1" t="s">
        <v>400</v>
      </c>
      <c r="D276" s="1"/>
      <c r="E276" s="2">
        <v>43897.6672800926</v>
      </c>
      <c r="F276" s="1"/>
      <c r="G276" s="1"/>
      <c r="H276" s="1"/>
      <c r="I276" s="2">
        <v>43932.8470138889</v>
      </c>
      <c r="J276" s="2">
        <v>43946.7577546296</v>
      </c>
      <c r="K276" s="2">
        <v>43953.6344560185</v>
      </c>
      <c r="L276" s="2">
        <v>43966.829537037</v>
      </c>
      <c r="M276" s="2">
        <v>43981.6489236111</v>
      </c>
      <c r="N276" s="2">
        <v>43988.9666435185</v>
      </c>
      <c r="O276" s="1"/>
      <c r="P276" s="1">
        <v>5</v>
      </c>
      <c r="Q276">
        <v>8</v>
      </c>
    </row>
    <row r="277" spans="1:17">
      <c r="A277" s="1">
        <v>16061021</v>
      </c>
      <c r="B277" s="1" t="s">
        <v>296</v>
      </c>
      <c r="C277" s="1" t="s">
        <v>392</v>
      </c>
      <c r="D277" s="2">
        <v>43890.7655671296</v>
      </c>
      <c r="E277" s="2">
        <v>43896.6921875</v>
      </c>
      <c r="F277" s="2">
        <v>43904.1203240741</v>
      </c>
      <c r="G277" s="1"/>
      <c r="H277" s="2">
        <v>43925.2366550926</v>
      </c>
      <c r="I277" s="2">
        <v>43931.7939467593</v>
      </c>
      <c r="J277" s="2">
        <v>43946.5410185185</v>
      </c>
      <c r="K277" s="2">
        <v>43953.7866782407</v>
      </c>
      <c r="L277" s="1"/>
      <c r="M277" s="1"/>
      <c r="N277" s="1"/>
      <c r="O277" s="1"/>
      <c r="P277" s="1">
        <v>5</v>
      </c>
      <c r="Q277">
        <v>9</v>
      </c>
    </row>
    <row r="278" spans="1:17">
      <c r="A278" s="1">
        <v>17231165</v>
      </c>
      <c r="B278" s="1" t="s">
        <v>285</v>
      </c>
      <c r="C278" s="1" t="s">
        <v>393</v>
      </c>
      <c r="D278" s="2">
        <v>43890.8162847222</v>
      </c>
      <c r="E278" s="2">
        <v>43897.7893865741</v>
      </c>
      <c r="F278" s="1"/>
      <c r="G278" s="1"/>
      <c r="H278" s="2">
        <v>43925.8113194444</v>
      </c>
      <c r="I278" s="1"/>
      <c r="J278" s="2">
        <v>43946.867662037</v>
      </c>
      <c r="K278" s="2">
        <v>43953.2835300926</v>
      </c>
      <c r="L278" s="2">
        <v>43966.6822337963</v>
      </c>
      <c r="M278" s="1"/>
      <c r="N278" s="1"/>
      <c r="O278" s="1"/>
      <c r="P278" s="1">
        <v>6</v>
      </c>
      <c r="Q278">
        <v>7</v>
      </c>
    </row>
    <row r="279" spans="1:17">
      <c r="A279" s="1">
        <v>17373128</v>
      </c>
      <c r="B279" s="1" t="s">
        <v>281</v>
      </c>
      <c r="C279" s="1" t="s">
        <v>392</v>
      </c>
      <c r="D279" s="2">
        <v>43890.8777314815</v>
      </c>
      <c r="E279" s="1"/>
      <c r="F279" s="1"/>
      <c r="G279" s="2">
        <v>43918.8781712963</v>
      </c>
      <c r="H279" s="2">
        <v>43925.4393171296</v>
      </c>
      <c r="I279" s="2">
        <v>43932.5912615741</v>
      </c>
      <c r="J279" s="2">
        <v>43946.693287037</v>
      </c>
      <c r="K279" s="2">
        <v>43953.6637615741</v>
      </c>
      <c r="L279" s="1"/>
      <c r="M279" s="1"/>
      <c r="N279" s="1"/>
      <c r="O279" s="1"/>
      <c r="P279" s="1">
        <v>6</v>
      </c>
      <c r="Q279">
        <v>8</v>
      </c>
    </row>
    <row r="280" spans="1:17">
      <c r="A280" s="1">
        <v>15061130</v>
      </c>
      <c r="B280" s="1" t="s">
        <v>301</v>
      </c>
      <c r="C280" s="1" t="s">
        <v>393</v>
      </c>
      <c r="D280" s="2">
        <v>43890.6636458333</v>
      </c>
      <c r="E280" s="2">
        <v>43897.8449189815</v>
      </c>
      <c r="F280" s="2">
        <v>43904.6614814815</v>
      </c>
      <c r="G280" s="2">
        <v>43918.6129513889</v>
      </c>
      <c r="H280" s="2">
        <v>43925.8649652778</v>
      </c>
      <c r="I280" s="1"/>
      <c r="J280" s="2">
        <v>43946.8740046296</v>
      </c>
      <c r="K280" s="1"/>
      <c r="L280" s="1"/>
      <c r="M280" s="1"/>
      <c r="N280" s="1"/>
      <c r="O280" s="1"/>
      <c r="P280" s="1">
        <v>6</v>
      </c>
      <c r="Q280">
        <v>8</v>
      </c>
    </row>
    <row r="281" spans="1:17">
      <c r="A281" s="1">
        <v>18377418</v>
      </c>
      <c r="B281" s="1" t="s">
        <v>288</v>
      </c>
      <c r="C281" s="1" t="s">
        <v>397</v>
      </c>
      <c r="D281" s="2">
        <v>43888.8294791667</v>
      </c>
      <c r="E281" s="1"/>
      <c r="F281" s="1"/>
      <c r="G281" s="2">
        <v>43918.8862268518</v>
      </c>
      <c r="H281" s="2">
        <v>43925.5658564815</v>
      </c>
      <c r="I281" s="1"/>
      <c r="J281" s="2">
        <v>43946.9067708333</v>
      </c>
      <c r="K281" s="2">
        <v>43953.8854282407</v>
      </c>
      <c r="L281" s="2">
        <v>43966.9587268519</v>
      </c>
      <c r="M281" s="1"/>
      <c r="N281" s="1"/>
      <c r="O281" s="1"/>
      <c r="P281" s="1">
        <v>6</v>
      </c>
      <c r="Q281">
        <v>7</v>
      </c>
    </row>
    <row r="282" spans="1:17">
      <c r="A282" s="1">
        <v>18373203</v>
      </c>
      <c r="B282" s="1" t="s">
        <v>291</v>
      </c>
      <c r="C282" s="1" t="s">
        <v>400</v>
      </c>
      <c r="D282" s="2">
        <v>43888.8731712963</v>
      </c>
      <c r="E282" s="2">
        <v>43897.9098263889</v>
      </c>
      <c r="F282" s="2">
        <v>43904.9124537037</v>
      </c>
      <c r="G282" s="1"/>
      <c r="H282" s="1"/>
      <c r="I282" s="1"/>
      <c r="J282" s="2">
        <v>43946.8838310185</v>
      </c>
      <c r="K282" s="2">
        <v>43953.8914236111</v>
      </c>
      <c r="L282" s="1"/>
      <c r="M282" s="1"/>
      <c r="N282" s="1"/>
      <c r="O282" s="1"/>
      <c r="P282" s="1">
        <v>7</v>
      </c>
      <c r="Q282">
        <v>9</v>
      </c>
    </row>
    <row r="283" spans="1:17">
      <c r="A283" s="1">
        <v>18373023</v>
      </c>
      <c r="B283" s="1" t="s">
        <v>292</v>
      </c>
      <c r="C283" s="1" t="s">
        <v>397</v>
      </c>
      <c r="D283" s="2">
        <v>43890.9123958333</v>
      </c>
      <c r="E283" s="1"/>
      <c r="F283" s="1"/>
      <c r="G283" s="2">
        <v>43918.0090162037</v>
      </c>
      <c r="H283" s="1"/>
      <c r="I283" s="1"/>
      <c r="J283" s="2">
        <v>43946.725462963</v>
      </c>
      <c r="K283" s="2">
        <v>43953.6657523148</v>
      </c>
      <c r="L283" s="2">
        <v>43967.7146759259</v>
      </c>
      <c r="M283" s="1"/>
      <c r="N283" s="1"/>
      <c r="O283" s="1"/>
      <c r="P283" s="1">
        <v>7</v>
      </c>
      <c r="Q283">
        <v>8</v>
      </c>
    </row>
    <row r="284" spans="1:17">
      <c r="A284" s="1">
        <v>78066009</v>
      </c>
      <c r="B284" s="1" t="s">
        <v>306</v>
      </c>
      <c r="C284" s="1" t="s">
        <v>398</v>
      </c>
      <c r="D284" s="2">
        <v>43890.8512152778</v>
      </c>
      <c r="E284" s="2">
        <v>43897.6950810185</v>
      </c>
      <c r="F284" s="2">
        <v>43904.7313888889</v>
      </c>
      <c r="G284" s="1"/>
      <c r="H284" s="1"/>
      <c r="I284" s="1"/>
      <c r="J284" s="2">
        <v>43946.8591782407</v>
      </c>
      <c r="K284" s="1"/>
      <c r="L284" s="1"/>
      <c r="M284" s="1"/>
      <c r="N284" s="1"/>
      <c r="O284" s="1"/>
      <c r="P284" s="1">
        <v>8</v>
      </c>
      <c r="Q284">
        <v>12</v>
      </c>
    </row>
    <row r="285" spans="1:17">
      <c r="A285" s="1">
        <v>14061047</v>
      </c>
      <c r="B285" s="1" t="s">
        <v>295</v>
      </c>
      <c r="C285" s="1" t="s">
        <v>392</v>
      </c>
      <c r="D285" s="2">
        <v>43890.8839467593</v>
      </c>
      <c r="E285" s="2">
        <v>43897.7998958333</v>
      </c>
      <c r="F285" s="2">
        <v>43904.8368634259</v>
      </c>
      <c r="G285" s="2">
        <v>43918.9059375</v>
      </c>
      <c r="H285" s="1"/>
      <c r="I285" s="1"/>
      <c r="J285" s="1"/>
      <c r="K285" s="1"/>
      <c r="L285" s="1"/>
      <c r="M285" s="1"/>
      <c r="N285" s="1"/>
      <c r="O285" s="1"/>
      <c r="P285" s="1">
        <v>8</v>
      </c>
      <c r="Q285">
        <v>11</v>
      </c>
    </row>
    <row r="286" spans="1:17">
      <c r="A286" s="1">
        <v>18373466</v>
      </c>
      <c r="B286" s="1" t="s">
        <v>289</v>
      </c>
      <c r="C286" s="1" t="s">
        <v>392</v>
      </c>
      <c r="D286" s="2">
        <v>43890.5443402778</v>
      </c>
      <c r="E286" s="2">
        <v>43897.4717708333</v>
      </c>
      <c r="F286" s="1"/>
      <c r="G286" s="2">
        <v>43918.6866898148</v>
      </c>
      <c r="H286" s="1"/>
      <c r="I286" s="1"/>
      <c r="J286" s="1"/>
      <c r="K286" s="1"/>
      <c r="L286" s="1"/>
      <c r="M286" s="1"/>
      <c r="N286" s="1"/>
      <c r="O286" s="1"/>
      <c r="P286" s="1">
        <v>9</v>
      </c>
      <c r="Q286">
        <v>10</v>
      </c>
    </row>
    <row r="287" spans="1:17">
      <c r="A287" s="1">
        <v>16061081</v>
      </c>
      <c r="B287" s="1" t="s">
        <v>304</v>
      </c>
      <c r="C287" s="1" t="s">
        <v>393</v>
      </c>
      <c r="D287" s="2">
        <v>43890.8597337963</v>
      </c>
      <c r="E287" s="2">
        <v>43897.7820023148</v>
      </c>
      <c r="F287" s="2">
        <v>43903.8509027778</v>
      </c>
      <c r="G287" s="1"/>
      <c r="H287" s="1"/>
      <c r="I287" s="1"/>
      <c r="J287" s="1"/>
      <c r="K287" s="1"/>
      <c r="L287" s="1"/>
      <c r="M287" s="1"/>
      <c r="N287" s="1"/>
      <c r="O287" s="1"/>
      <c r="P287" s="1">
        <v>9</v>
      </c>
      <c r="Q287">
        <v>10</v>
      </c>
    </row>
    <row r="288" spans="1:17">
      <c r="A288" s="1">
        <v>18373189</v>
      </c>
      <c r="B288" s="1" t="s">
        <v>300</v>
      </c>
      <c r="C288" s="1" t="s">
        <v>393</v>
      </c>
      <c r="D288" s="2">
        <v>43890.7403587963</v>
      </c>
      <c r="E288" s="1"/>
      <c r="F288" s="1"/>
      <c r="G288" s="1"/>
      <c r="H288" s="1"/>
      <c r="I288" s="1"/>
      <c r="J288" s="2">
        <v>43946.821875</v>
      </c>
      <c r="K288" s="2">
        <v>43953.612025463</v>
      </c>
      <c r="L288" s="1"/>
      <c r="M288" s="1"/>
      <c r="N288" s="1"/>
      <c r="O288" s="1"/>
      <c r="P288" s="1">
        <v>9</v>
      </c>
      <c r="Q288">
        <v>9</v>
      </c>
    </row>
    <row r="289" spans="1:17">
      <c r="A289" s="1">
        <v>17231032</v>
      </c>
      <c r="B289" s="1" t="s">
        <v>313</v>
      </c>
      <c r="C289" s="1" t="s">
        <v>397</v>
      </c>
      <c r="D289" s="2">
        <v>43890.892962963</v>
      </c>
      <c r="E289" s="2">
        <v>43897.8359143519</v>
      </c>
      <c r="F289" s="2">
        <v>43904.8606944444</v>
      </c>
      <c r="G289" s="1"/>
      <c r="H289" s="1"/>
      <c r="I289" s="1"/>
      <c r="J289" s="1"/>
      <c r="K289" s="1"/>
      <c r="L289" s="1"/>
      <c r="M289" s="1"/>
      <c r="N289" s="1"/>
      <c r="O289" s="1"/>
      <c r="P289" s="1">
        <v>9</v>
      </c>
      <c r="Q289">
        <v>11</v>
      </c>
    </row>
    <row r="290" spans="1:17">
      <c r="A290" s="1">
        <v>78066011</v>
      </c>
      <c r="B290" s="1" t="s">
        <v>305</v>
      </c>
      <c r="C290" s="1" t="s">
        <v>398</v>
      </c>
      <c r="D290" s="1"/>
      <c r="E290" s="1"/>
      <c r="F290" s="1"/>
      <c r="G290" s="2">
        <v>43916.5891782407</v>
      </c>
      <c r="H290" s="1"/>
      <c r="I290" s="1"/>
      <c r="J290" s="1"/>
      <c r="K290" s="2">
        <v>43953.9072916667</v>
      </c>
      <c r="L290" s="1"/>
      <c r="M290" s="1"/>
      <c r="N290" s="1"/>
      <c r="O290" s="1"/>
      <c r="P290" s="1">
        <v>10</v>
      </c>
      <c r="Q290">
        <v>12</v>
      </c>
    </row>
    <row r="291" spans="1:17">
      <c r="A291" s="1">
        <v>16061020</v>
      </c>
      <c r="B291" s="1" t="s">
        <v>297</v>
      </c>
      <c r="C291" s="1" t="s">
        <v>400</v>
      </c>
      <c r="D291" s="2">
        <v>43888.5017361111</v>
      </c>
      <c r="E291" s="2">
        <v>43896.3853356481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>
        <v>10</v>
      </c>
      <c r="Q291">
        <v>10</v>
      </c>
    </row>
    <row r="292" spans="1:17">
      <c r="A292" s="1">
        <v>77086002</v>
      </c>
      <c r="B292" s="1" t="s">
        <v>308</v>
      </c>
      <c r="C292" s="1" t="s">
        <v>398</v>
      </c>
      <c r="D292" s="2">
        <v>43890.8241782407</v>
      </c>
      <c r="E292" s="1"/>
      <c r="F292" s="2">
        <v>43904.5845486111</v>
      </c>
      <c r="G292" s="1"/>
      <c r="H292" s="1"/>
      <c r="I292" s="1"/>
      <c r="J292" s="1"/>
      <c r="K292" s="1"/>
      <c r="L292" s="1"/>
      <c r="M292" s="1"/>
      <c r="N292" s="1"/>
      <c r="O292" s="1"/>
      <c r="P292" s="1">
        <v>10</v>
      </c>
      <c r="Q292">
        <v>12</v>
      </c>
    </row>
    <row r="293" spans="1:17">
      <c r="A293" s="1">
        <v>16061180</v>
      </c>
      <c r="B293" s="1" t="s">
        <v>318</v>
      </c>
      <c r="C293" s="1" t="s">
        <v>392</v>
      </c>
      <c r="D293" s="2">
        <v>43890.7894328704</v>
      </c>
      <c r="E293" s="2">
        <v>43897.6795717593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>
        <v>10</v>
      </c>
      <c r="Q293">
        <v>12</v>
      </c>
    </row>
    <row r="294" spans="1:17">
      <c r="A294" s="1">
        <v>15231102</v>
      </c>
      <c r="B294" s="1" t="s">
        <v>302</v>
      </c>
      <c r="C294" s="1" t="s">
        <v>393</v>
      </c>
      <c r="D294" s="2">
        <v>43890.8983449074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>
        <v>11</v>
      </c>
      <c r="Q294">
        <v>12</v>
      </c>
    </row>
    <row r="295" spans="1:17">
      <c r="A295" s="1">
        <v>15061202</v>
      </c>
      <c r="B295" s="1" t="s">
        <v>333</v>
      </c>
      <c r="C295" s="1" t="s">
        <v>393</v>
      </c>
      <c r="D295" s="1"/>
      <c r="E295" s="2">
        <v>43897.8625115741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>
        <v>11</v>
      </c>
      <c r="Q295">
        <v>12</v>
      </c>
    </row>
    <row r="296" spans="1:17">
      <c r="A296" s="1">
        <v>15061089</v>
      </c>
      <c r="B296" s="1" t="s">
        <v>317</v>
      </c>
      <c r="C296" s="1" t="s">
        <v>392</v>
      </c>
      <c r="D296" s="2">
        <v>43890.8945949074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>
        <v>11</v>
      </c>
      <c r="Q296">
        <v>12</v>
      </c>
    </row>
    <row r="297" spans="1:17">
      <c r="A297" s="1">
        <v>77066002</v>
      </c>
      <c r="B297" s="1" t="s">
        <v>314</v>
      </c>
      <c r="C297" s="1" t="s">
        <v>398</v>
      </c>
      <c r="D297" s="1"/>
      <c r="E297" s="2">
        <v>43897.9151736111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>
        <v>11</v>
      </c>
      <c r="Q297">
        <v>12</v>
      </c>
    </row>
    <row r="298" spans="1:17">
      <c r="A298" s="1">
        <v>18182657</v>
      </c>
      <c r="B298" s="1" t="s">
        <v>315</v>
      </c>
      <c r="C298" s="1" t="s">
        <v>398</v>
      </c>
      <c r="D298" s="2">
        <v>43889.9827777778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>
        <v>11</v>
      </c>
      <c r="Q298">
        <v>11</v>
      </c>
    </row>
    <row r="299" spans="1:17">
      <c r="A299" s="1">
        <v>18231019</v>
      </c>
      <c r="B299" s="1" t="s">
        <v>320</v>
      </c>
      <c r="C299" s="1" t="s">
        <v>400</v>
      </c>
      <c r="D299" s="2">
        <v>43890.8393634259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>
        <v>11</v>
      </c>
      <c r="Q299">
        <v>12</v>
      </c>
    </row>
    <row r="300" spans="1:17">
      <c r="A300" s="1">
        <v>14061128</v>
      </c>
      <c r="B300" s="1" t="s">
        <v>303</v>
      </c>
      <c r="C300" s="1" t="s">
        <v>397</v>
      </c>
      <c r="D300" s="2">
        <v>43890.8748263889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>
        <v>11</v>
      </c>
      <c r="Q300">
        <v>11</v>
      </c>
    </row>
    <row r="301" spans="1:17">
      <c r="A301" s="1">
        <v>18373384</v>
      </c>
      <c r="B301" s="1" t="s">
        <v>319</v>
      </c>
      <c r="C301" s="1" t="s">
        <v>397</v>
      </c>
      <c r="D301" s="2">
        <v>43890.8810416667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>
        <v>11</v>
      </c>
      <c r="Q301">
        <v>12</v>
      </c>
    </row>
    <row r="302" spans="1:17">
      <c r="A302" s="1">
        <v>77066004</v>
      </c>
      <c r="B302" s="1" t="s">
        <v>337</v>
      </c>
      <c r="C302" s="1" t="s">
        <v>398</v>
      </c>
      <c r="D302" s="2">
        <v>43890.7524189815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>
        <v>11</v>
      </c>
      <c r="Q302">
        <v>12</v>
      </c>
    </row>
    <row r="303" spans="1:17">
      <c r="A303" s="1">
        <v>16061149</v>
      </c>
      <c r="B303" s="1" t="s">
        <v>325</v>
      </c>
      <c r="C303" s="1" t="s">
        <v>397</v>
      </c>
      <c r="D303" s="2">
        <v>43890.8825578704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>
        <v>11</v>
      </c>
      <c r="Q303">
        <v>12</v>
      </c>
    </row>
    <row r="304" spans="1:17">
      <c r="A304" s="1">
        <v>75061104</v>
      </c>
      <c r="B304" s="1" t="s">
        <v>310</v>
      </c>
      <c r="C304" s="1" t="s">
        <v>393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>
        <v>12</v>
      </c>
      <c r="Q304">
        <v>12</v>
      </c>
    </row>
    <row r="305" spans="1:17">
      <c r="A305" s="1">
        <v>78066001</v>
      </c>
      <c r="B305" s="1" t="s">
        <v>341</v>
      </c>
      <c r="C305" s="1" t="s">
        <v>400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>
        <v>12</v>
      </c>
      <c r="Q305">
        <v>12</v>
      </c>
    </row>
    <row r="306" spans="1:17">
      <c r="A306" s="1">
        <v>75061102</v>
      </c>
      <c r="B306" s="1" t="s">
        <v>312</v>
      </c>
      <c r="C306" s="1" t="s">
        <v>393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>
        <v>12</v>
      </c>
      <c r="Q306">
        <v>12</v>
      </c>
    </row>
    <row r="307" spans="1:17">
      <c r="A307" s="1">
        <v>15061110</v>
      </c>
      <c r="B307" s="1" t="s">
        <v>335</v>
      </c>
      <c r="C307" s="1" t="s">
        <v>392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>
        <v>12</v>
      </c>
      <c r="Q307">
        <v>12</v>
      </c>
    </row>
    <row r="308" spans="1:17">
      <c r="A308" s="1">
        <v>15061114</v>
      </c>
      <c r="B308" s="1" t="s">
        <v>327</v>
      </c>
      <c r="C308" s="1" t="s">
        <v>393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>
        <v>12</v>
      </c>
      <c r="Q308">
        <v>12</v>
      </c>
    </row>
    <row r="309" spans="1:17">
      <c r="A309" s="1">
        <v>78066006</v>
      </c>
      <c r="B309" s="1" t="s">
        <v>342</v>
      </c>
      <c r="C309" s="1" t="s">
        <v>400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>
        <v>12</v>
      </c>
      <c r="Q309">
        <v>12</v>
      </c>
    </row>
    <row r="310" spans="1:17">
      <c r="A310" s="1">
        <v>78066007</v>
      </c>
      <c r="B310" s="1" t="s">
        <v>338</v>
      </c>
      <c r="C310" s="1" t="s">
        <v>400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>
        <v>12</v>
      </c>
      <c r="Q310">
        <v>12</v>
      </c>
    </row>
    <row r="311" spans="1:17">
      <c r="A311" s="1">
        <v>16061193</v>
      </c>
      <c r="B311" s="1" t="s">
        <v>331</v>
      </c>
      <c r="C311" s="1" t="s">
        <v>393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>
        <v>12</v>
      </c>
      <c r="Q311">
        <v>12</v>
      </c>
    </row>
    <row r="312" spans="1:17">
      <c r="A312" s="1">
        <v>18373733</v>
      </c>
      <c r="B312" s="1" t="s">
        <v>321</v>
      </c>
      <c r="C312" s="1" t="s">
        <v>393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>
        <v>12</v>
      </c>
      <c r="Q312">
        <v>12</v>
      </c>
    </row>
    <row r="313" spans="1:17">
      <c r="A313" s="1">
        <v>18231215</v>
      </c>
      <c r="B313" s="1" t="s">
        <v>324</v>
      </c>
      <c r="C313" s="1" t="s">
        <v>392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>
        <v>12</v>
      </c>
      <c r="Q313">
        <v>12</v>
      </c>
    </row>
    <row r="314" spans="1:17">
      <c r="A314" s="1">
        <v>18231199</v>
      </c>
      <c r="B314" s="1" t="s">
        <v>326</v>
      </c>
      <c r="C314" s="1" t="s">
        <v>392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>
        <v>12</v>
      </c>
      <c r="Q314">
        <v>12</v>
      </c>
    </row>
    <row r="315" spans="1:17">
      <c r="A315" s="1">
        <v>18231136</v>
      </c>
      <c r="B315" s="1" t="s">
        <v>307</v>
      </c>
      <c r="C315" s="1" t="s">
        <v>392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>
        <v>12</v>
      </c>
      <c r="Q315">
        <v>12</v>
      </c>
    </row>
    <row r="316" spans="1:17">
      <c r="A316" s="1">
        <v>18231133</v>
      </c>
      <c r="B316" s="1" t="s">
        <v>311</v>
      </c>
      <c r="C316" s="1" t="s">
        <v>393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>
        <v>12</v>
      </c>
      <c r="Q316">
        <v>12</v>
      </c>
    </row>
    <row r="317" spans="1:17">
      <c r="A317" s="1">
        <v>18231102</v>
      </c>
      <c r="B317" s="1" t="s">
        <v>322</v>
      </c>
      <c r="C317" s="1" t="s">
        <v>397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>
        <v>12</v>
      </c>
      <c r="Q317">
        <v>12</v>
      </c>
    </row>
    <row r="318" spans="1:17">
      <c r="A318" s="1">
        <v>18231036</v>
      </c>
      <c r="B318" s="1" t="s">
        <v>316</v>
      </c>
      <c r="C318" s="1" t="s">
        <v>392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>
        <v>12</v>
      </c>
      <c r="Q318">
        <v>12</v>
      </c>
    </row>
    <row r="319" spans="1:17">
      <c r="A319" s="1">
        <v>17373329</v>
      </c>
      <c r="B319" s="1" t="s">
        <v>340</v>
      </c>
      <c r="C319" s="1" t="s">
        <v>398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>
        <v>12</v>
      </c>
      <c r="Q319">
        <v>12</v>
      </c>
    </row>
    <row r="320" spans="1:17">
      <c r="A320" s="1">
        <v>16061148</v>
      </c>
      <c r="B320" s="1" t="s">
        <v>329</v>
      </c>
      <c r="C320" s="1" t="s">
        <v>397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>
        <v>12</v>
      </c>
      <c r="Q320">
        <v>12</v>
      </c>
    </row>
    <row r="321" spans="1:17">
      <c r="A321" s="1">
        <v>17373198</v>
      </c>
      <c r="B321" s="1" t="s">
        <v>299</v>
      </c>
      <c r="C321" s="1" t="s">
        <v>392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>
        <v>12</v>
      </c>
      <c r="Q321">
        <v>12</v>
      </c>
    </row>
    <row r="322" spans="1:17">
      <c r="A322" s="1">
        <v>18375068</v>
      </c>
      <c r="B322" s="1" t="s">
        <v>323</v>
      </c>
      <c r="C322" s="1" t="s">
        <v>397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>
        <v>12</v>
      </c>
      <c r="Q322">
        <v>12</v>
      </c>
    </row>
    <row r="323" spans="1:17">
      <c r="A323" s="1">
        <v>17231019</v>
      </c>
      <c r="B323" s="1" t="s">
        <v>334</v>
      </c>
      <c r="C323" s="1" t="s">
        <v>398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>
        <v>12</v>
      </c>
      <c r="Q323">
        <v>12</v>
      </c>
    </row>
    <row r="324" spans="1:17">
      <c r="A324" s="1">
        <v>17005013</v>
      </c>
      <c r="B324" s="1" t="s">
        <v>330</v>
      </c>
      <c r="C324" s="1" t="s">
        <v>400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>
        <v>12</v>
      </c>
      <c r="Q324">
        <v>12</v>
      </c>
    </row>
    <row r="325" spans="1:17">
      <c r="A325" s="1">
        <v>16231263</v>
      </c>
      <c r="B325" s="1" t="s">
        <v>336</v>
      </c>
      <c r="C325" s="1" t="s">
        <v>397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>
        <v>12</v>
      </c>
      <c r="Q325">
        <v>12</v>
      </c>
    </row>
    <row r="326" spans="1:17">
      <c r="A326" s="1">
        <v>16231068</v>
      </c>
      <c r="B326" s="1" t="s">
        <v>328</v>
      </c>
      <c r="C326" s="1" t="s">
        <v>400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>
        <v>12</v>
      </c>
      <c r="Q326">
        <v>12</v>
      </c>
    </row>
    <row r="327" spans="1:17">
      <c r="A327" s="1">
        <v>16061206</v>
      </c>
      <c r="B327" s="1" t="s">
        <v>332</v>
      </c>
      <c r="C327" s="1" t="s">
        <v>398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>
        <v>12</v>
      </c>
      <c r="Q327">
        <v>12</v>
      </c>
    </row>
    <row r="328" spans="1:17">
      <c r="A328" s="1">
        <v>16061194</v>
      </c>
      <c r="B328" s="1" t="s">
        <v>309</v>
      </c>
      <c r="C328" s="1" t="s">
        <v>393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>
        <v>12</v>
      </c>
      <c r="Q328">
        <v>12</v>
      </c>
    </row>
    <row r="329" spans="1:17">
      <c r="A329" s="1">
        <v>17231180</v>
      </c>
      <c r="B329" s="1" t="s">
        <v>339</v>
      </c>
      <c r="C329" s="1" t="s">
        <v>398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>
        <v>12</v>
      </c>
      <c r="Q329">
        <v>12</v>
      </c>
    </row>
    <row r="330" spans="1:17">
      <c r="A330" s="1">
        <v>78066015</v>
      </c>
      <c r="B330" s="1" t="s">
        <v>343</v>
      </c>
      <c r="C330" s="1" t="s">
        <v>398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>
        <v>12</v>
      </c>
      <c r="Q330">
        <v>12</v>
      </c>
    </row>
  </sheetData>
  <autoFilter ref="A1:Q330"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blog</vt:lpstr>
      <vt:lpstr>exp</vt:lpstr>
      <vt:lpstr>讨论区</vt:lpstr>
      <vt:lpstr>博客征集</vt:lpstr>
      <vt:lpstr>研讨课</vt:lpstr>
      <vt:lpstr>强测</vt:lpstr>
      <vt:lpstr>弱测中测提交未通过情况</vt:lpstr>
      <vt:lpstr>作业提交情况</vt:lpstr>
      <vt:lpstr>图表分析</vt:lpstr>
      <vt:lpstr>抄袭情况</vt:lpstr>
      <vt:lpstr>Pre加分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cookie</dc:creator>
  <cp:lastModifiedBy>eaglebu</cp:lastModifiedBy>
  <dcterms:created xsi:type="dcterms:W3CDTF">2020-06-30T17:48:00Z</dcterms:created>
  <dcterms:modified xsi:type="dcterms:W3CDTF">2020-06-28T17:49:01Z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