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showInkAnnotation="0" hidePivotFieldList="1" autoCompressPictures="0"/>
  <mc:AlternateContent xmlns:mc="http://schemas.openxmlformats.org/markup-compatibility/2006">
    <mc:Choice Requires="x15">
      <x15ac:absPath xmlns:x15ac="http://schemas.microsoft.com/office/spreadsheetml/2010/11/ac" url="D:\ese program\"/>
    </mc:Choice>
  </mc:AlternateContent>
  <xr:revisionPtr revIDLastSave="0" documentId="13_ncr:1_{DB39DCB7-B05F-40FC-9411-284ACAF28015}" xr6:coauthVersionLast="47" xr6:coauthVersionMax="47" xr10:uidLastSave="{00000000-0000-0000-0000-000000000000}"/>
  <bookViews>
    <workbookView xWindow="-110" yWindow="-110" windowWidth="25820" windowHeight="15500" tabRatio="775" activeTab="6" xr2:uid="{00000000-000D-0000-FFFF-FFFF00000000}"/>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84" i="6" l="1"/>
  <c r="E84" i="6"/>
  <c r="B56" i="6"/>
  <c r="E53" i="1"/>
  <c r="F84" i="6"/>
  <c r="G84" i="6"/>
  <c r="H84" i="6"/>
  <c r="I84" i="6"/>
  <c r="J84" i="6"/>
  <c r="B73" i="6"/>
  <c r="E70" i="1" s="1"/>
  <c r="B74" i="6"/>
  <c r="E71" i="1" s="1"/>
  <c r="F71" i="1" s="1"/>
  <c r="B71" i="7" s="1"/>
  <c r="B75" i="6"/>
  <c r="E72" i="1"/>
  <c r="B76" i="6"/>
  <c r="E73" i="1"/>
  <c r="B77" i="6"/>
  <c r="E74" i="1" s="1"/>
  <c r="F74" i="1" s="1"/>
  <c r="B74" i="7" s="1"/>
  <c r="B78" i="6"/>
  <c r="E75" i="1" s="1"/>
  <c r="B79" i="6"/>
  <c r="E76" i="1"/>
  <c r="B80" i="6"/>
  <c r="E77" i="1" s="1"/>
  <c r="B81" i="6"/>
  <c r="E78" i="1"/>
  <c r="B82" i="6"/>
  <c r="E79" i="1"/>
  <c r="B65" i="8"/>
  <c r="C70" i="1"/>
  <c r="F70" i="1" s="1"/>
  <c r="B70" i="7" s="1"/>
  <c r="B66" i="8"/>
  <c r="C71" i="1"/>
  <c r="B67" i="8"/>
  <c r="C72" i="1"/>
  <c r="F72" i="1" s="1"/>
  <c r="B72" i="7" s="1"/>
  <c r="B68" i="8"/>
  <c r="C73" i="1"/>
  <c r="F73" i="1" s="1"/>
  <c r="B73" i="7" s="1"/>
  <c r="B69" i="8"/>
  <c r="C74" i="1"/>
  <c r="B70" i="8"/>
  <c r="C75" i="1"/>
  <c r="B71" i="8"/>
  <c r="C76" i="1"/>
  <c r="F76" i="1" s="1"/>
  <c r="B76" i="7" s="1"/>
  <c r="B72" i="8"/>
  <c r="C77" i="1" s="1"/>
  <c r="B73" i="8"/>
  <c r="C78" i="1"/>
  <c r="F78" i="1" s="1"/>
  <c r="B78" i="7" s="1"/>
  <c r="B74" i="8"/>
  <c r="C79" i="1"/>
  <c r="F79" i="1" s="1"/>
  <c r="B79" i="7" s="1"/>
  <c r="B53" i="6"/>
  <c r="E50" i="1"/>
  <c r="B55" i="6"/>
  <c r="E52" i="1"/>
  <c r="B57" i="6"/>
  <c r="E54" i="1"/>
  <c r="B59" i="6"/>
  <c r="E56" i="1" s="1"/>
  <c r="B61" i="6"/>
  <c r="E58" i="1"/>
  <c r="F58" i="1" s="1"/>
  <c r="B58" i="7" s="1"/>
  <c r="B63" i="6"/>
  <c r="E60" i="1" s="1"/>
  <c r="B65" i="6"/>
  <c r="E62" i="1" s="1"/>
  <c r="F62" i="1" s="1"/>
  <c r="B62" i="7" s="1"/>
  <c r="B67" i="6"/>
  <c r="E64" i="1"/>
  <c r="B69" i="6"/>
  <c r="E66" i="1"/>
  <c r="B71" i="6"/>
  <c r="E68" i="1"/>
  <c r="F68" i="1" s="1"/>
  <c r="B68" i="7" s="1"/>
  <c r="B63" i="8"/>
  <c r="C68" i="1"/>
  <c r="B64" i="8"/>
  <c r="C69" i="1"/>
  <c r="B53" i="8"/>
  <c r="C58" i="1"/>
  <c r="B54" i="8"/>
  <c r="C59" i="1" s="1"/>
  <c r="F59" i="1" s="1"/>
  <c r="B59" i="7" s="1"/>
  <c r="B55" i="8"/>
  <c r="C60" i="1"/>
  <c r="B56" i="8"/>
  <c r="C61" i="1" s="1"/>
  <c r="F61" i="1" s="1"/>
  <c r="B61" i="7" s="1"/>
  <c r="B57" i="8"/>
  <c r="C62" i="1"/>
  <c r="B58" i="8"/>
  <c r="C63" i="1"/>
  <c r="F63" i="1" s="1"/>
  <c r="B63" i="7" s="1"/>
  <c r="B59" i="8"/>
  <c r="C64" i="1"/>
  <c r="F64" i="1"/>
  <c r="B64" i="7"/>
  <c r="B60" i="8"/>
  <c r="C65" i="1"/>
  <c r="B61" i="8"/>
  <c r="C66" i="1" s="1"/>
  <c r="F66" i="1" s="1"/>
  <c r="B66" i="7" s="1"/>
  <c r="B62" i="8"/>
  <c r="C67" i="1"/>
  <c r="F67" i="1" s="1"/>
  <c r="B67" i="7" s="1"/>
  <c r="B43" i="8"/>
  <c r="C48" i="1" s="1"/>
  <c r="B44" i="8"/>
  <c r="C49" i="1" s="1"/>
  <c r="B45" i="8"/>
  <c r="C50" i="1"/>
  <c r="F50" i="1"/>
  <c r="B50" i="7"/>
  <c r="B46" i="8"/>
  <c r="C51" i="1"/>
  <c r="F51" i="1" s="1"/>
  <c r="B51" i="7" s="1"/>
  <c r="B47" i="8"/>
  <c r="C52" i="1"/>
  <c r="B48" i="8"/>
  <c r="C53" i="1"/>
  <c r="F53" i="1" s="1"/>
  <c r="B53" i="7" s="1"/>
  <c r="B49" i="8"/>
  <c r="C54" i="1"/>
  <c r="F54" i="1"/>
  <c r="B54" i="7" s="1"/>
  <c r="B50" i="8"/>
  <c r="C55" i="1"/>
  <c r="F55" i="1" s="1"/>
  <c r="B55" i="7" s="1"/>
  <c r="B51" i="8"/>
  <c r="C56" i="1" s="1"/>
  <c r="F56" i="1" s="1"/>
  <c r="B56" i="7" s="1"/>
  <c r="B52" i="8"/>
  <c r="C57" i="1"/>
  <c r="B33" i="8"/>
  <c r="C38" i="1"/>
  <c r="B34" i="8"/>
  <c r="C39" i="1"/>
  <c r="F39" i="1" s="1"/>
  <c r="B39" i="7" s="1"/>
  <c r="B35" i="8"/>
  <c r="C40" i="1"/>
  <c r="B36" i="8"/>
  <c r="C41" i="1"/>
  <c r="B37" i="8"/>
  <c r="C42" i="1"/>
  <c r="B38" i="8"/>
  <c r="C43" i="1" s="1"/>
  <c r="F43" i="1" s="1"/>
  <c r="B43" i="7" s="1"/>
  <c r="B39" i="8"/>
  <c r="C44" i="1"/>
  <c r="B40" i="8"/>
  <c r="C45" i="1" s="1"/>
  <c r="F45" i="1" s="1"/>
  <c r="B45" i="7" s="1"/>
  <c r="B41" i="8"/>
  <c r="C46" i="1" s="1"/>
  <c r="F46" i="1" s="1"/>
  <c r="B46" i="7" s="1"/>
  <c r="B42" i="8"/>
  <c r="C47" i="1"/>
  <c r="B23" i="8"/>
  <c r="C28" i="1"/>
  <c r="B24" i="8"/>
  <c r="C29" i="1"/>
  <c r="B25" i="8"/>
  <c r="C30" i="1"/>
  <c r="B26" i="8"/>
  <c r="C31" i="1"/>
  <c r="F31" i="1" s="1"/>
  <c r="B31" i="7" s="1"/>
  <c r="B27" i="8"/>
  <c r="C32" i="1"/>
  <c r="B28" i="8"/>
  <c r="C33" i="1" s="1"/>
  <c r="F33" i="1" s="1"/>
  <c r="B33" i="7" s="1"/>
  <c r="B29" i="8"/>
  <c r="C34" i="1"/>
  <c r="F34" i="1" s="1"/>
  <c r="B34" i="7" s="1"/>
  <c r="B30" i="8"/>
  <c r="C35" i="1" s="1"/>
  <c r="B31" i="8"/>
  <c r="C36" i="1" s="1"/>
  <c r="F36" i="1" s="1"/>
  <c r="B36" i="7" s="1"/>
  <c r="B32" i="8"/>
  <c r="C37" i="1"/>
  <c r="B19" i="8"/>
  <c r="C24" i="1" s="1"/>
  <c r="F24" i="1" s="1"/>
  <c r="B24" i="7" s="1"/>
  <c r="B20" i="8"/>
  <c r="C25" i="1"/>
  <c r="F25" i="1" s="1"/>
  <c r="B25" i="7" s="1"/>
  <c r="B21" i="8"/>
  <c r="B22" i="8"/>
  <c r="C27" i="1"/>
  <c r="B29" i="6"/>
  <c r="E26" i="1"/>
  <c r="B27" i="6"/>
  <c r="E24" i="1"/>
  <c r="C26" i="1"/>
  <c r="F26" i="1" s="1"/>
  <c r="B26" i="7" s="1"/>
  <c r="B18" i="8"/>
  <c r="C23" i="1" s="1"/>
  <c r="F52" i="1"/>
  <c r="B52" i="7" s="1"/>
  <c r="E61" i="1"/>
  <c r="E33" i="1"/>
  <c r="E32" i="1"/>
  <c r="F32" i="1"/>
  <c r="B32" i="7"/>
  <c r="E28" i="1"/>
  <c r="F28" i="1"/>
  <c r="B28" i="7" s="1"/>
  <c r="E45" i="1"/>
  <c r="B28" i="6"/>
  <c r="E25" i="1" s="1"/>
  <c r="B40" i="6"/>
  <c r="E37" i="1" s="1"/>
  <c r="F37" i="1" s="1"/>
  <c r="B37" i="7" s="1"/>
  <c r="B38" i="6"/>
  <c r="E35" i="1" s="1"/>
  <c r="B36" i="6"/>
  <c r="B34" i="6"/>
  <c r="E31" i="1"/>
  <c r="B32" i="6"/>
  <c r="E29" i="1"/>
  <c r="F29" i="1"/>
  <c r="B29" i="7" s="1"/>
  <c r="B50" i="6"/>
  <c r="E47" i="1"/>
  <c r="F47" i="1"/>
  <c r="B47" i="7"/>
  <c r="B48" i="6"/>
  <c r="B46" i="6"/>
  <c r="E43" i="1"/>
  <c r="B44" i="6"/>
  <c r="E41" i="1" s="1"/>
  <c r="B42" i="6"/>
  <c r="E39" i="1"/>
  <c r="B52" i="6"/>
  <c r="E49" i="1" s="1"/>
  <c r="B70" i="6"/>
  <c r="E67" i="1"/>
  <c r="B66" i="6"/>
  <c r="E63" i="1"/>
  <c r="B62" i="6"/>
  <c r="E59" i="1" s="1"/>
  <c r="B58" i="6"/>
  <c r="E55" i="1" s="1"/>
  <c r="B54" i="6"/>
  <c r="E51" i="1"/>
  <c r="B26" i="6"/>
  <c r="E23" i="1" s="1"/>
  <c r="B30" i="6"/>
  <c r="E27" i="1"/>
  <c r="F27" i="1" s="1"/>
  <c r="B27" i="7" s="1"/>
  <c r="B39" i="6"/>
  <c r="E36" i="1" s="1"/>
  <c r="B37" i="6"/>
  <c r="E34" i="1" s="1"/>
  <c r="B35" i="6"/>
  <c r="B33" i="6"/>
  <c r="E30" i="1"/>
  <c r="F30" i="1"/>
  <c r="B30" i="7"/>
  <c r="B31" i="6"/>
  <c r="B49" i="6"/>
  <c r="E46" i="1"/>
  <c r="B47" i="6"/>
  <c r="E44" i="1" s="1"/>
  <c r="B45" i="6"/>
  <c r="E42" i="1"/>
  <c r="F42" i="1"/>
  <c r="B42" i="7"/>
  <c r="B43" i="6"/>
  <c r="E40" i="1" s="1"/>
  <c r="F40" i="1" s="1"/>
  <c r="B40" i="7" s="1"/>
  <c r="B41" i="6"/>
  <c r="E38" i="1" s="1"/>
  <c r="F38" i="1" s="1"/>
  <c r="B38" i="7" s="1"/>
  <c r="B51" i="6"/>
  <c r="E48" i="1" s="1"/>
  <c r="B72" i="6"/>
  <c r="E69" i="1"/>
  <c r="F69" i="1"/>
  <c r="B69" i="7"/>
  <c r="B68" i="6"/>
  <c r="E65" i="1" s="1"/>
  <c r="F65" i="1" s="1"/>
  <c r="B65" i="7" s="1"/>
  <c r="B64" i="6"/>
  <c r="B60" i="6"/>
  <c r="E57" i="1"/>
  <c r="F57" i="1"/>
  <c r="B57" i="7"/>
  <c r="F44" i="1" l="1"/>
  <c r="B44" i="7" s="1"/>
  <c r="F35" i="1"/>
  <c r="B35" i="7" s="1"/>
  <c r="F41" i="1"/>
  <c r="B41" i="7" s="1"/>
  <c r="F23" i="1"/>
  <c r="B23" i="7" s="1"/>
  <c r="F60" i="1"/>
  <c r="B60" i="7" s="1"/>
  <c r="F77" i="1"/>
  <c r="B77" i="7" s="1"/>
  <c r="F75" i="1"/>
  <c r="B75" i="7" s="1"/>
  <c r="F49" i="1"/>
  <c r="B49" i="7" s="1"/>
  <c r="F48" i="1"/>
  <c r="B48" i="7" s="1"/>
</calcChain>
</file>

<file path=xl/sharedStrings.xml><?xml version="1.0" encoding="utf-8"?>
<sst xmlns="http://schemas.openxmlformats.org/spreadsheetml/2006/main" count="206" uniqueCount="155">
  <si>
    <t>Observational data sources used to compute the 1990-1999 average of 2.2 PgC/yr:</t>
  </si>
  <si>
    <t>Model results used to compute the annual values:</t>
  </si>
  <si>
    <r>
      <t>Terrestrial CO</t>
    </r>
    <r>
      <rPr>
        <b/>
        <vertAlign val="subscript"/>
        <sz val="12"/>
        <color indexed="8"/>
        <rFont val="Calibri"/>
      </rPr>
      <t>2</t>
    </r>
    <r>
      <rPr>
        <b/>
        <sz val="12"/>
        <color indexed="8"/>
        <rFont val="Calibri"/>
        <family val="2"/>
      </rPr>
      <t xml:space="preserve"> sink (positive values represent a flux from the atmosphere to the land)</t>
    </r>
  </si>
  <si>
    <t xml:space="preserve"> of the global carbon budget</t>
    <phoneticPr fontId="4" type="noConversion"/>
  </si>
  <si>
    <t>Rödenbeck</t>
    <phoneticPr fontId="4" type="noConversion"/>
  </si>
  <si>
    <r>
      <t>Ocean CO</t>
    </r>
    <r>
      <rPr>
        <b/>
        <vertAlign val="subscript"/>
        <sz val="12"/>
        <color indexed="8"/>
        <rFont val="Calibri"/>
      </rPr>
      <t>2</t>
    </r>
    <r>
      <rPr>
        <b/>
        <sz val="12"/>
        <color indexed="8"/>
        <rFont val="Calibri"/>
        <family val="2"/>
      </rPr>
      <t xml:space="preserve"> sink (positive values represent a flux from the atmosphere to the ocean)</t>
    </r>
  </si>
  <si>
    <t>CCSM-BEC</t>
    <phoneticPr fontId="4" type="noConversion"/>
  </si>
  <si>
    <t>VISIT</t>
    <phoneticPr fontId="4" type="noConversion"/>
  </si>
  <si>
    <t>CCSM-BEC</t>
  </si>
  <si>
    <t xml:space="preserve">The ocean CO2 sink for the 1990s is based on observations (see cited studies below). The average anomalies from the model results, normalised to the observed mean for 1990-1999 are used for the annual values. </t>
  </si>
  <si>
    <t>Methods:</t>
  </si>
  <si>
    <t>The data below represents the net flux of land-use change, based on the net balance between deforestation and forest regrowth along with other land-use changes</t>
  </si>
  <si>
    <t>Cite as:</t>
  </si>
  <si>
    <t>Bookkeeping</t>
  </si>
  <si>
    <t>1959-1980 are based on Mauna Loa and South Pole stations as observed by the CO2 Program at Scripps Institution of Oceanography. http://scrippsco2.ucsd.edu/data/atmospheric_co2.html</t>
  </si>
  <si>
    <t xml:space="preserve">All uncertainties represent ± 1 sigma error (68 % chances of being in the range provided) </t>
  </si>
  <si>
    <t>Fossil fuel and cement production emissions by fuel type</t>
  </si>
  <si>
    <t xml:space="preserve">Methods: </t>
  </si>
  <si>
    <t>MICOM-HAMOCC</t>
  </si>
  <si>
    <t>in the global carbon budget</t>
  </si>
  <si>
    <t>NEMO-PlankTOM5</t>
  </si>
  <si>
    <t>Feedbacks and questions on this database should be sent to: c.lequere@uea.ac.uk</t>
  </si>
  <si>
    <t>Individual model values</t>
  </si>
  <si>
    <t>ocean sink</t>
  </si>
  <si>
    <t xml:space="preserve">Bookkeeping </t>
  </si>
  <si>
    <t>Gas</t>
  </si>
  <si>
    <t>Total</t>
  </si>
  <si>
    <t>fossil fuel and cement emissions</t>
  </si>
  <si>
    <t>Land-use change emissions used</t>
  </si>
  <si>
    <t>land sink</t>
  </si>
  <si>
    <t>atmospheric growth</t>
  </si>
  <si>
    <t>land-use change emissions</t>
  </si>
  <si>
    <t>year</t>
  </si>
  <si>
    <t>average 1990-1999</t>
  </si>
  <si>
    <t xml:space="preserve">LPJ </t>
  </si>
  <si>
    <t xml:space="preserve">LPJ-GUESS </t>
  </si>
  <si>
    <t>JULES</t>
  </si>
  <si>
    <t>Year</t>
  </si>
  <si>
    <t>Terrestrial CO2 sink as a residual</t>
    <phoneticPr fontId="4" type="noConversion"/>
  </si>
  <si>
    <t>Individual model values</t>
    <phoneticPr fontId="4" type="noConversion"/>
  </si>
  <si>
    <t>MtC/yr</t>
  </si>
  <si>
    <t>McNeil, B. I., Matear, R. J., Key, R. M., Bullister, J. L., and Sarmiento, J. L. 2003. Anthropogenic CO2 uptake by the ocean based on the global chlorofluorocarbon data set, Science, 299, 235-239, 10.1126/science.1077429.</t>
    <phoneticPr fontId="4" type="noConversion"/>
  </si>
  <si>
    <t>Manning, A. C., and Keeling, R. F. 2006. Global oceanic and land biotic carbon sinks from the Scripps atmospheric oxygen flask sampling network, Tellus Series B-Chemical and Physical Meteorology, 58, 95-116, 10.1111/j.1600-0889.2006.00175.x.</t>
    <phoneticPr fontId="4" type="noConversion"/>
  </si>
  <si>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phoneticPr fontId="4" type="noConversion"/>
  </si>
  <si>
    <t xml:space="preserve">References to previous updates of the Global Carbon Budget by the Global Carbon Project: </t>
    <phoneticPr fontId="4" type="noConversion"/>
  </si>
  <si>
    <t>Emissions from fossil fuel combustion and cement production (uncertainty of ±5% for a ± 1 sigma confidence level):</t>
  </si>
  <si>
    <t>Land-use change emissions</t>
    <phoneticPr fontId="4" type="noConversion"/>
  </si>
  <si>
    <t>Data products used to evaluate the results:</t>
  </si>
  <si>
    <t>Data-based products</t>
  </si>
  <si>
    <r>
      <rPr>
        <b/>
        <sz val="12"/>
        <color indexed="8"/>
        <rFont val="Calibri"/>
        <family val="2"/>
      </rPr>
      <t>Emissions from land-use change (uncertainty of ±0.5 GtC/yr):</t>
    </r>
  </si>
  <si>
    <t>CLM4.5-BGC</t>
  </si>
  <si>
    <r>
      <t>All values in billion tonnes of carbon per year (GtC/yr), for the globe. For values in billion tonnes of carbon dioxide (GtCO</t>
    </r>
    <r>
      <rPr>
        <vertAlign val="subscript"/>
        <sz val="12"/>
        <color indexed="14"/>
        <rFont val="Calibri"/>
      </rPr>
      <t>2</t>
    </r>
    <r>
      <rPr>
        <sz val="12"/>
        <color indexed="14"/>
        <rFont val="Calibri"/>
      </rPr>
      <t xml:space="preserve">) per year, multiply the numbers below by 3.664. </t>
    </r>
  </si>
  <si>
    <r>
      <t>1MtC = 1 million tonne of carbon = 3.664 million tonnes of CO</t>
    </r>
    <r>
      <rPr>
        <vertAlign val="subscript"/>
        <sz val="12"/>
        <color indexed="8"/>
        <rFont val="Calibri"/>
      </rPr>
      <t>2</t>
    </r>
  </si>
  <si>
    <r>
      <t>All values in billion tonnes of carbon per year (GtC/yr), for the globe. For values in billion tonnes of carbon dioxide (CO</t>
    </r>
    <r>
      <rPr>
        <vertAlign val="subscript"/>
        <sz val="12"/>
        <color indexed="8"/>
        <rFont val="Calibri"/>
      </rPr>
      <t>2</t>
    </r>
    <r>
      <rPr>
        <sz val="12"/>
        <color indexed="8"/>
        <rFont val="Calibri"/>
        <family val="2"/>
      </rPr>
      <t>) per year, multiply the numbers below by 3.664.</t>
    </r>
  </si>
  <si>
    <t>1 billion tonnes C = 1 petagram of carbon (10^15 gC) = 1 gigatonne C = 3.664 billion tonnes of CO2</t>
  </si>
  <si>
    <t xml:space="preserve">The uncertainty around the estimate is about ±5 % for a ± 1 sigma confidence level. </t>
  </si>
  <si>
    <t>Cite individual estimates as:</t>
  </si>
  <si>
    <r>
      <rPr>
        <b/>
        <u/>
        <sz val="16"/>
        <color indexed="8"/>
        <rFont val="Calibri"/>
      </rPr>
      <t xml:space="preserve">DATA SOURCES &amp; TERMS OF USE </t>
    </r>
    <r>
      <rPr>
        <b/>
        <sz val="16"/>
        <color indexed="8"/>
        <rFont val="Calibri"/>
      </rPr>
      <t xml:space="preserve">
The use of data is conditional on citing the original data sources. </t>
    </r>
    <r>
      <rPr>
        <b/>
        <sz val="16"/>
        <color theme="5"/>
        <rFont val="Calibri"/>
      </rPr>
      <t xml:space="preserve">Full details on how to cite the data are given at the top of each page. </t>
    </r>
    <r>
      <rPr>
        <b/>
        <sz val="16"/>
        <rFont val="Calibri"/>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rPr>
      <t xml:space="preserve">port of data providers to enhance, maintain and update valuable data. </t>
    </r>
  </si>
  <si>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rPr>
      <t>per year, multiply the values below by 3.664</t>
    </r>
  </si>
  <si>
    <t>ORCHIDEE</t>
  </si>
  <si>
    <t>Uncertainties: see the original papers for uncertainties</t>
  </si>
  <si>
    <r>
      <t>Historical CO</t>
    </r>
    <r>
      <rPr>
        <b/>
        <vertAlign val="subscript"/>
        <sz val="12"/>
        <color indexed="8"/>
        <rFont val="Calibri"/>
      </rPr>
      <t>2</t>
    </r>
    <r>
      <rPr>
        <b/>
        <sz val="12"/>
        <color indexed="8"/>
        <rFont val="Calibri"/>
        <family val="2"/>
      </rPr>
      <t xml:space="preserve"> budget</t>
    </r>
  </si>
  <si>
    <t>1959-2010 estimates are mainly based on agriculture statistics of the Food and Agriculture Organization</t>
  </si>
  <si>
    <r>
      <t>Cite as:</t>
    </r>
    <r>
      <rPr>
        <sz val="12"/>
        <color indexed="8"/>
        <rFont val="Calibri"/>
        <family val="2"/>
      </rPr>
      <t xml:space="preserve"> Edward Dlugokencky and Pieter Tans, NOAA/ESRL (www.esrl.noaa.gov/gmd/ccgg/trends/)</t>
    </r>
  </si>
  <si>
    <t>GFED4 (deforestation regions only)</t>
  </si>
  <si>
    <t>CSIRO</t>
  </si>
  <si>
    <t>Landschützer</t>
  </si>
  <si>
    <t>Coal</t>
  </si>
  <si>
    <t>Oil</t>
  </si>
  <si>
    <t>Cement</t>
  </si>
  <si>
    <t>Flaring</t>
  </si>
  <si>
    <t>Per Capita</t>
  </si>
  <si>
    <t>VISIT</t>
  </si>
  <si>
    <t>CLM4.5BGC</t>
  </si>
  <si>
    <t>Aumont, O and Bopp, L 2006. Globalizing results from ocean in situ iron fertilization studies. Global Biogeochemical Cycles 20(2).</t>
  </si>
  <si>
    <r>
      <t>Doney, SC, Lima, ID, Feely, RA, Glover, DM, Lindsay, K, Mahowald, N, Moore, JK and Wanninkhof, R 2009. Mechanisms governing interannual variability in upper-ocean inorganic carbon system and air-sea CO</t>
    </r>
    <r>
      <rPr>
        <vertAlign val="subscript"/>
        <sz val="12"/>
        <color indexed="8"/>
        <rFont val="Calibri"/>
      </rPr>
      <t>2</t>
    </r>
    <r>
      <rPr>
        <sz val="12"/>
        <color indexed="8"/>
        <rFont val="Calibri"/>
        <family val="2"/>
      </rPr>
      <t xml:space="preserve"> fluxes: physical climate and atmospheric dust. Deep-Sea Res., II(56): 640-655.</t>
    </r>
  </si>
  <si>
    <t>Buitenhuis, ET, Rivkin, RB, Sailley, SF, Le Quéré, C 2010. Biogeochemical fluxes through microzooplankton. Global Biogeochemical Cycles 24.</t>
  </si>
  <si>
    <t>Séférian R, Bopp, L, Gehlen, M, Orr, J, Ethé, C, Cadule, P, Aumont, O, Salas Y Mélia, D, Voldoire, A and Madec, G 2013 Skill assessment of three earth system models with common marine biogeochemistry. Climate Dynamics, 40, 2549–2573.</t>
  </si>
  <si>
    <t>Oke PR, Griffin, DA, Schiller, A, Matear, R ., Fiedler, R, Mansbridge, J, Lenton, A, Cahill, M, Chamberlain, MA and Ridgway, K 2013. Evaluation of a near-global eddy-resolving ocean model. Geosci. Model Dev., 6, 591-615.</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</si>
  <si>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</si>
  <si>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</si>
  <si>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</si>
  <si>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</si>
  <si>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Smith, B, Prentice, IC and Sykes MT 2001. Representation of vegetation dynamics in the modelling of terrestrial ecosystems: comparing two contrasting approaches within European climate space Global Ecology and Biogeography 10(6): 621-637</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</si>
  <si>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</si>
  <si>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Kato, E, Kinoshita, T, Ito, A, Kawamiya, M, Yamagata, Y 2013. Evaluation of spatially explicit emission scenario of land-use change and biomass burning using a process-based biogeochemical model Journal of Land Use Science, 8(1): 104-122</t>
  </si>
  <si>
    <t>Land-use change emissions:  Houghton, RA, van der Werf, GR, DeFries, RS, Hansen, MC, House, JI, Le Quéré, C, Pongratz, J and Ramankutty, N 2012. Chapter G2 Carbon emissions from land use and land-cover change, Biogeosciences, 9, 5125-514.</t>
  </si>
  <si>
    <r>
      <rPr>
        <b/>
        <sz val="12"/>
        <color indexed="8"/>
        <rFont val="Calibri"/>
        <family val="2"/>
      </rPr>
      <t xml:space="preserve">Cite as: </t>
    </r>
    <r>
      <rPr>
        <sz val="12"/>
        <color indexed="8"/>
        <rFont val="Calibri"/>
        <family val="2"/>
      </rPr>
      <t>Houghton, RA, van der Werf, GR, DeFries, RS, Hansen, MC, House, JI, Le Quéré, C, Pongratz, J and Ramankutty, N 2012. Chapter G2 Carbon emissions from land use and land-cover change, Biogeosciences, 9, 5125-5142. Doi: 10.5194/bgd-9-835-2012    </t>
    </r>
  </si>
  <si>
    <t>Houghton, RA, van der Werf, GR, DeFries, RS, Hansen, MC, House, JI, Le Quéré, C, Pongratz, J and Ramankutty, N 2012. Chapter G2 Carbon emissions from land use and land-cover change, Biogeosciences, 9, 5125-5142. Doi: 10.5194/bgd-9-835-2012    </t>
  </si>
  <si>
    <t>Note: 1 billion tonnes C = 1 petagram of carbon (10^15 gC) = 1 gigatonne C = 3.664 billion tonnes of CO2</t>
  </si>
  <si>
    <t>Ocean CO2 sink based on combining observations</t>
  </si>
  <si>
    <t>and models used in the global carbon budget</t>
  </si>
  <si>
    <t>OCN</t>
  </si>
  <si>
    <t>Zaehle, S, and AD Friend, 2010. Carbon and Nitrogen Cycle Dynamics in the O-CN Land Surface Model: 1 Model Description, Site-Scale Evaluation, and Sensitivity to Parameter Estimates. Global C=Biogeocchemical Cycles 24 (1): GB1005 doi:10.1029/2009GB003521.</t>
  </si>
  <si>
    <t>van der Werf, GR, Randerson, JT, Giglio, L, Collatz, G J, Mu, M, Kasibhatla, P, Morton, DC, DeFries, RS, Jin, Y, and van Leeuwen, TT 2010. Global fire emissions and the contribution of deforestation, savanna, forest, agricultural, and peat fires (1997–2009), Atmospheric Chemistry and Physics, 10, 11707-11735</t>
  </si>
  <si>
    <t>NEMO-PISCES (LSCE)</t>
  </si>
  <si>
    <t>NEMO-PISCES (CNRM)</t>
  </si>
  <si>
    <t>Further information is available on: http://wwwglobalcarbonprojectorg/carbonbudget</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</si>
  <si>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</si>
  <si>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</si>
  <si>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</si>
  <si>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</si>
  <si>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</si>
  <si>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</si>
  <si>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</si>
  <si>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</si>
  <si>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</si>
  <si>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MICOM-HAMOCC (NorESM-OC)</t>
  </si>
  <si>
    <t>JSBACH</t>
  </si>
  <si>
    <t xml:space="preserve">GFED4.1            (in deforestation regions)     </t>
  </si>
  <si>
    <t>Krinner, G., Viovy, N., de Noblet, N., Ogée, J., Friedlingstein, P., Ciais, P., Sitch, S., Polcher, J., and Prentice, I. C.: A dynamic global vegetation model for studies of the coupled atmosphere-biosphere system, Global Biogeochemical Cycles, 19, 1-33, 2005.</t>
  </si>
  <si>
    <t>Reick, C. H., T. Raddatz, V. Brovkin, and Gayler, V.: The representation of natural and anthropogenic land cover change in MPI-ESM, Journal of Advances in Modeling Earth Systems, 5, 459–482, 2013.</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</si>
  <si>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</si>
  <si>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</si>
  <si>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</si>
  <si>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r>
      <t xml:space="preserve">The land sink (uncertainty of ±0.8 GtC/yr on average) </t>
    </r>
    <r>
      <rPr>
        <sz val="12"/>
        <rFont val="Calibri"/>
      </rPr>
      <t xml:space="preserve">was estimated from the residual of the other budget terms: land_sink = fossil_fuel + land_use_change - atm_growth - ocean_sink.  </t>
    </r>
  </si>
  <si>
    <r>
      <t xml:space="preserve">1997-2014 preliminary land-use change data </t>
    </r>
    <r>
      <rPr>
        <sz val="12"/>
        <color rgb="FFFF0000"/>
        <rFont val="Calibri"/>
      </rPr>
      <t>(data in red in Column B)</t>
    </r>
    <r>
      <rPr>
        <sz val="12"/>
        <rFont val="Calibri"/>
      </rPr>
      <t>.</t>
    </r>
  </si>
  <si>
    <t>CABLE-POP</t>
  </si>
  <si>
    <t>CLASS-CTEM</t>
  </si>
  <si>
    <t>DLEM</t>
  </si>
  <si>
    <t>LPX</t>
  </si>
  <si>
    <t>OCNv2</t>
  </si>
  <si>
    <t>SDGVM</t>
  </si>
  <si>
    <r>
      <t>The Global Carbon Budget 2016</t>
    </r>
    <r>
      <rPr>
        <sz val="16"/>
        <color indexed="8"/>
        <rFont val="Calibri"/>
      </rPr>
      <t xml:space="preserve"> is a collaborative effort of the global carbon cycle science community coordinated by the Global Carbon Project. </t>
    </r>
  </si>
  <si>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</si>
  <si>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</si>
  <si>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</si>
  <si>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</si>
  <si>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1980 onwards are global averages estimated from multiple stations by NOAA/ESRL.</t>
  </si>
  <si>
    <r>
      <t xml:space="preserve">1997 onwards include interannual variability as captured by satellite-based fire emissions </t>
    </r>
    <r>
      <rPr>
        <sz val="12"/>
        <color rgb="FFFF0000"/>
        <rFont val="Calibri"/>
      </rPr>
      <t>(data in red in Column C)</t>
    </r>
    <r>
      <rPr>
        <sz val="12"/>
        <color indexed="8"/>
        <rFont val="Calibri"/>
        <family val="2"/>
      </rPr>
      <t>.</t>
    </r>
  </si>
  <si>
    <r>
      <t xml:space="preserve">The ocean sink  (uncertainty of ±0.5 GtC/yr) </t>
    </r>
    <r>
      <rPr>
        <sz val="12"/>
        <rFont val="Calibri"/>
      </rPr>
      <t>was estimated a combination of global ocean biogeochemistry models. How to cite: Le Quéré et al. 2016 (see Summary)</t>
    </r>
    <r>
      <rPr>
        <b/>
        <sz val="12"/>
        <rFont val="Calibri"/>
      </rPr>
      <t xml:space="preserve"> </t>
    </r>
  </si>
  <si>
    <r>
      <rPr>
        <b/>
        <sz val="12"/>
        <color indexed="8"/>
        <rFont val="Calibri"/>
        <family val="2"/>
      </rPr>
      <t>Cite as:</t>
    </r>
    <r>
      <rPr>
        <sz val="12"/>
        <color indexed="8"/>
        <rFont val="Calibri"/>
        <family val="2"/>
      </rPr>
      <t xml:space="preserve"> Le Quéré et al. 2016 (see Summary) </t>
    </r>
  </si>
  <si>
    <r>
      <t xml:space="preserve">1997 onwards use preliminary land-use change data </t>
    </r>
    <r>
      <rPr>
        <sz val="12"/>
        <color rgb="FFFF0000"/>
        <rFont val="Calibri"/>
      </rPr>
      <t>(data in red in Column F)</t>
    </r>
    <r>
      <rPr>
        <sz val="12"/>
        <rFont val="Calibri"/>
      </rPr>
      <t>.</t>
    </r>
  </si>
  <si>
    <r>
      <t>Cite as</t>
    </r>
    <r>
      <rPr>
        <sz val="12"/>
        <rFont val="Calibri"/>
      </rPr>
      <t xml:space="preserve">: Boden, T.A., G. Marland, and R.J. Andres. 2016. Global, Regional, and National Fossil-Fuel CO2 Emissions. Carbon Dioxide Information Analysis Center, Oak Ridge National Laboratory, U.S. Department of Energy, Oak Ridge, Tenn., U.S.A. doi 10.3334/CDIAC/00001_V2016 </t>
    </r>
  </si>
  <si>
    <r>
      <t xml:space="preserve">1997 onwards include interannual variability as captured by satellite-based fire emissions </t>
    </r>
    <r>
      <rPr>
        <sz val="12"/>
        <color rgb="FFFF0000"/>
        <rFont val="Calibri"/>
      </rPr>
      <t>(data in red in Column B)</t>
    </r>
    <r>
      <rPr>
        <sz val="12"/>
        <rFont val="Calibri"/>
      </rPr>
      <t>.</t>
    </r>
  </si>
  <si>
    <t>Schwinger, J., Goris, N., Tjiputra, J. F., Kriest, I., Bentsen, M., Bethke, I., Ilicak, M., Assmann, K. M., and Heinze, C.: Evaluation of NorESM-OC (versions 1 and 1.2), the ocean carbon-cycle stand-alone configuration of the Norwegian Earth System Model (NorESM1), Geosci. Model Dev., 9, 2589-2622, 2016.</t>
  </si>
  <si>
    <t>Hauck, J., Kohler, P., Wolf-Gladrow, D., and Volker, C.: Iron fertilisation and century-scale effects of open ocean dissolution of olivine in a simulated CO2 removal experiment, Environmental Research Letters, 11, 2016.</t>
  </si>
  <si>
    <t>LandschŸtzer, P., Gruber, N., Haumann, F. A., Ršdenbeck, C., Bakker, D. C. E., van Heuven, S., Hoppema, M., Metzl, N., Sweeney, C., Takahashi, T., Tilbrook, B., and Wanninkhof, R.: The reinvigoration of the Southern Ocean carbon sink, Science, 349, 1221-1224, 2015.</t>
  </si>
  <si>
    <t>Rödenbeck</t>
  </si>
  <si>
    <t>Zhang, H. Q., Pak, B., Wang, Y. P., Zhou, X. Y., Zhang, Y. Q., and Zhang, L.: Evaluating Surface Water Cycle Simulated by the Australian Community Land Surface Model (CABLE) across Different Spatial and Temporal Domains, Journal of Hydrometeorology, 14, 1119-1138, 2013.</t>
  </si>
  <si>
    <t>Melton, J. R. and Arora, V. K.: Competition between plant functional types in the Canadian Terrestrial Ecosystem Model (CTEM) v. 2.0, Geosci. Model Dev., 9, 323-361, 2016.</t>
  </si>
  <si>
    <t>Stocker, B. D., Feissli, F., Strassmann, K. M., Spahni, R., and Joos, F.: Past and future carbon fluxes from land use change, shifting cultivation and wood harvest, Tellus Series B-Chemical and Physical Meteorology, 66, 2014.</t>
  </si>
  <si>
    <t>Woodward, F. I., Smith, T. M., and Emanuel, W. R.: A GLOBAL LAND PRIMARY PRODUCTIVITY AND PHYTOGEOGRAPHY MODEL, Global Biogeochemical Cycles, 9, 471-490, 1995.</t>
  </si>
  <si>
    <t xml:space="preserve">Fossil fuel combustion and cement production emissions:  Boden, T.A., G. Marland, and R.J. Andres. 2016. Global, Regional, and National Fossil-Fuel CO2 Emissions. Carbon Dioxide Information Analysis Center, Oak Ridge National Laboratory, U.S. Department of Energy, Oak Ridge, Tenn., U.S.A. doi 10.3334/CDIAC/00001_V2016 </t>
  </si>
  <si>
    <r>
      <t xml:space="preserve">2014 and 2015 estimates are preliminary and are based on energy statistics published by BP </t>
    </r>
    <r>
      <rPr>
        <sz val="12"/>
        <color rgb="FFFF0000"/>
        <rFont val="Calibri"/>
      </rPr>
      <t>(data in red in Column B)</t>
    </r>
    <r>
      <rPr>
        <sz val="12"/>
        <color theme="1"/>
        <rFont val="Calibri"/>
      </rPr>
      <t xml:space="preserve">. </t>
    </r>
    <r>
      <rPr>
        <sz val="12"/>
        <rFont val="Calibri"/>
      </rPr>
      <t>https://www.bp.com/content/dam/bp/pdf/energy-economics/statistical-review-2016/bp-statistical-review-of-world-energy-2016-full-report.pdf</t>
    </r>
  </si>
  <si>
    <t>and cement production data from the US Geological Survey. http://minerals.usgs.gov/minerals/pubs/commodity/cement/</t>
  </si>
  <si>
    <t>1959-2013 estimates for fossil fuel combustion and cement are from the Carbon Dioxide Information Analysis Center (CDIAC) at Oak Ridge National Laboratory, adjusted with revised China statistics from 1990.  http://cdiac.ornl.gov/trends/emis/meth_reg.html</t>
  </si>
  <si>
    <t>Tian, H., Liu, M., Z, h. C., Ren, W., Xu, X., Chen, G., Lu, C., and Tao, B.: The Dynamic Land Ecosystem Model (DLEM) for Simulating Terrestrial Processes and Interactions in the Context of Multifactor Global Change, Acta Geographica Sinica, 65, 1027-1047, 2010.</t>
  </si>
  <si>
    <t>Note: the data products include a pre-industrial steady state source of CO2 (of about 0.45 GtC/yr) and therefore are not directly comparable with the ocean model results</t>
  </si>
  <si>
    <t>Rödenbeck, C, Bakker, DCE, Metzl, N, Olsen, A, Sabine, C, Cassar, N, Reum, F, Keeling, RF, and Heimann, M 2014. Interannual sea-air CO2 flux variability from an observation-driven ocean mixed-layer scheme., Biogeosciences, 11, 4599-4613, 2014 doi:10.5194/bg-11-4599-2014.</t>
  </si>
  <si>
    <r>
      <t xml:space="preserve">and cement production data from the US Geological Survey </t>
    </r>
    <r>
      <rPr>
        <sz val="12"/>
        <color theme="8"/>
        <rFont val="Calibri"/>
      </rPr>
      <t>(data in blue in Column F)</t>
    </r>
    <r>
      <rPr>
        <sz val="12"/>
        <color indexed="8"/>
        <rFont val="Calibri"/>
        <family val="2"/>
      </rPr>
      <t>. http://minerals.usgs.gov/minerals/pubs/commodity/cement/</t>
    </r>
  </si>
  <si>
    <t xml:space="preserve">Please note: The methods used to estimate the historical fluxes presented below differ from the carbon budget presented for 1959-2015. The atmospheric growth and ocean sink do not account for year-to-year variability. </t>
  </si>
  <si>
    <t>Last updated on 10 November 2016.</t>
  </si>
  <si>
    <r>
      <rPr>
        <b/>
        <sz val="12"/>
        <color rgb="FFFF0000"/>
        <rFont val="Calibri"/>
      </rPr>
      <t>Version 1.0</t>
    </r>
    <r>
      <rPr>
        <sz val="12"/>
        <color rgb="FFFF0000"/>
        <rFont val="Calibri"/>
      </rPr>
      <t xml:space="preserve"> (Global_Carbon_Budget_2016v1.0.xlsx)</t>
    </r>
  </si>
  <si>
    <r>
      <t xml:space="preserve">Reference of the full Global Carbon Budget 2016: </t>
    </r>
    <r>
      <rPr>
        <sz val="12"/>
        <rFont val="Calibri"/>
      </rPr>
      <t xml:space="preserve">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doi:10.5194/essd-8-605-2016, 2016. http://www.earth-syst-sci-data.net/8/605/2016/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</si>
</sst>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
  </numFmts>
  <fonts count="31" x14ac:knownFonts="1">
    <font>
      <sz val="12"/>
      <color theme="1"/>
      <name val="宋体"/>
      <family val="2"/>
      <scheme val="minor"/>
    </font>
    <font>
      <u/>
      <sz val="12"/>
      <color theme="10"/>
      <name val="宋体"/>
      <family val="2"/>
      <scheme val="minor"/>
    </font>
    <font>
      <u/>
      <sz val="12"/>
      <color theme="11"/>
      <name val="宋体"/>
      <family val="2"/>
      <scheme val="minor"/>
    </font>
    <font>
      <sz val="10"/>
      <name val="Arial"/>
      <family val="2"/>
    </font>
    <font>
      <sz val="8"/>
      <name val="Verdana"/>
    </font>
    <font>
      <sz val="12"/>
      <color indexed="8"/>
      <name val="Calibri"/>
      <family val="2"/>
    </font>
    <font>
      <b/>
      <sz val="12"/>
      <color indexed="8"/>
      <name val="Calibri"/>
      <family val="2"/>
    </font>
    <font>
      <b/>
      <sz val="12"/>
      <name val="Calibri"/>
    </font>
    <font>
      <vertAlign val="subscript"/>
      <sz val="12"/>
      <color indexed="8"/>
      <name val="Calibri"/>
    </font>
    <font>
      <sz val="12"/>
      <name val="Calibri"/>
    </font>
    <font>
      <sz val="16"/>
      <color indexed="8"/>
      <name val="Calibri"/>
    </font>
    <font>
      <b/>
      <sz val="16"/>
      <color indexed="8"/>
      <name val="Calibri"/>
    </font>
    <font>
      <b/>
      <vertAlign val="subscript"/>
      <sz val="12"/>
      <color indexed="8"/>
      <name val="Calibri"/>
    </font>
    <font>
      <vertAlign val="subscript"/>
      <sz val="12"/>
      <name val="Calibri"/>
      <family val="2"/>
    </font>
    <font>
      <sz val="12"/>
      <color indexed="14"/>
      <name val="Calibri"/>
    </font>
    <font>
      <vertAlign val="subscript"/>
      <sz val="12"/>
      <color indexed="14"/>
      <name val="Calibri"/>
    </font>
    <font>
      <b/>
      <sz val="16"/>
      <color theme="5"/>
      <name val="Calibri"/>
    </font>
    <font>
      <sz val="12"/>
      <color theme="1"/>
      <name val="Calibri"/>
    </font>
    <font>
      <sz val="12"/>
      <color rgb="FF000000"/>
      <name val="Calibri"/>
      <family val="2"/>
    </font>
    <font>
      <sz val="12"/>
      <color rgb="FFFF0000"/>
      <name val="Calibri"/>
    </font>
    <font>
      <b/>
      <sz val="16"/>
      <name val="Calibri"/>
    </font>
    <font>
      <b/>
      <u/>
      <sz val="16"/>
      <color indexed="8"/>
      <name val="Calibri"/>
    </font>
    <font>
      <sz val="12"/>
      <color rgb="FFFF0000"/>
      <name val="宋体"/>
      <family val="2"/>
      <scheme val="minor"/>
    </font>
    <font>
      <b/>
      <sz val="12"/>
      <color theme="1"/>
      <name val="Calibri"/>
    </font>
    <font>
      <sz val="12"/>
      <color rgb="FF000000"/>
      <name val="宋体"/>
      <family val="2"/>
      <scheme val="minor"/>
    </font>
    <font>
      <b/>
      <sz val="12"/>
      <color rgb="FFFF0000"/>
      <name val="Calibri"/>
    </font>
    <font>
      <sz val="12"/>
      <name val="宋体"/>
      <scheme val="minor"/>
    </font>
    <font>
      <sz val="12"/>
      <color theme="8"/>
      <name val="Calibri"/>
    </font>
    <font>
      <sz val="12"/>
      <color theme="1" tint="0.499984740745262"/>
      <name val="Calibri"/>
    </font>
    <font>
      <sz val="12"/>
      <name val="Calibri"/>
      <family val="2"/>
    </font>
    <font>
      <sz val="9"/>
      <name val="宋体"/>
      <family val="3"/>
      <charset val="134"/>
      <scheme val="minor"/>
    </font>
  </fonts>
  <fills count="1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C0C0C0"/>
        <bgColor rgb="FF000000"/>
      </patternFill>
    </fill>
    <fill>
      <patternFill patternType="solid">
        <fgColor theme="9" tint="0.79998168889431442"/>
        <bgColor indexed="64"/>
      </patternFill>
    </fill>
  </fills>
  <borders count="10">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s>
  <cellStyleXfs count="7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2">
    <xf numFmtId="0" fontId="0" fillId="0" borderId="0" xfId="0"/>
    <xf numFmtId="0" fontId="5" fillId="0" borderId="0" xfId="0" applyFont="1"/>
    <xf numFmtId="0" fontId="6" fillId="0" borderId="0" xfId="0" applyFont="1"/>
    <xf numFmtId="0" fontId="5" fillId="0" borderId="0" xfId="0" applyFont="1" applyAlignment="1">
      <alignment horizontal="left"/>
    </xf>
    <xf numFmtId="0" fontId="5"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0" borderId="2" xfId="0" applyFont="1" applyBorder="1" applyAlignment="1">
      <alignment horizontal="right"/>
    </xf>
    <xf numFmtId="0" fontId="5" fillId="0" borderId="2" xfId="0" applyFont="1" applyBorder="1"/>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Alignment="1">
      <alignment wrapText="1"/>
    </xf>
    <xf numFmtId="0" fontId="5" fillId="0" borderId="0" xfId="0" applyFont="1" applyAlignment="1">
      <alignment horizontal="left" vertical="top" wrapText="1"/>
    </xf>
    <xf numFmtId="0" fontId="6" fillId="0" borderId="0" xfId="0" applyFont="1" applyAlignment="1">
      <alignment wrapText="1"/>
    </xf>
    <xf numFmtId="1" fontId="5" fillId="0" borderId="0" xfId="0" applyNumberFormat="1" applyFont="1"/>
    <xf numFmtId="0" fontId="5" fillId="0" borderId="6" xfId="0" applyFont="1" applyBorder="1" applyAlignment="1">
      <alignment horizontal="center" vertical="center" wrapText="1"/>
    </xf>
    <xf numFmtId="2" fontId="5" fillId="0" borderId="0" xfId="0" applyNumberFormat="1" applyFont="1"/>
    <xf numFmtId="0" fontId="9" fillId="0" borderId="0" xfId="3" applyFont="1"/>
    <xf numFmtId="0" fontId="5" fillId="0" borderId="0" xfId="0" applyFont="1" applyAlignment="1">
      <alignment vertical="top"/>
    </xf>
    <xf numFmtId="2" fontId="9" fillId="0" borderId="0" xfId="3" applyNumberFormat="1" applyFont="1"/>
    <xf numFmtId="2" fontId="9" fillId="0" borderId="0" xfId="0" applyNumberFormat="1" applyFont="1"/>
    <xf numFmtId="0" fontId="9" fillId="0" borderId="0" xfId="0" applyFont="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Font="1" applyFill="1" applyAlignment="1">
      <alignment wrapText="1"/>
    </xf>
    <xf numFmtId="0" fontId="5" fillId="7" borderId="0" xfId="0" applyFont="1" applyFill="1" applyAlignment="1">
      <alignment wrapText="1"/>
    </xf>
    <xf numFmtId="0" fontId="7" fillId="7" borderId="0" xfId="0" applyFont="1" applyFill="1"/>
    <xf numFmtId="2" fontId="5" fillId="4" borderId="0" xfId="0" applyNumberFormat="1" applyFont="1" applyFill="1"/>
    <xf numFmtId="0" fontId="9" fillId="5" borderId="0" xfId="0" applyFont="1" applyFill="1"/>
    <xf numFmtId="2" fontId="5" fillId="6" borderId="0" xfId="0" applyNumberFormat="1" applyFont="1" applyFill="1" applyAlignment="1">
      <alignment wrapText="1"/>
    </xf>
    <xf numFmtId="2" fontId="5" fillId="7"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7" borderId="0" xfId="0" applyFont="1" applyFill="1" applyAlignment="1">
      <alignment horizontal="left"/>
    </xf>
    <xf numFmtId="0" fontId="9" fillId="6" borderId="0" xfId="0" applyFont="1" applyFill="1"/>
    <xf numFmtId="0" fontId="5" fillId="7" borderId="0" xfId="0" applyFont="1" applyFill="1" applyAlignment="1">
      <alignment horizontal="left" vertical="top" wrapText="1"/>
    </xf>
    <xf numFmtId="0" fontId="5" fillId="7" borderId="0" xfId="0" applyFont="1" applyFill="1" applyAlignment="1">
      <alignment vertical="top" wrapText="1"/>
    </xf>
    <xf numFmtId="2" fontId="5" fillId="0" borderId="0" xfId="0" applyNumberFormat="1" applyFont="1" applyAlignment="1">
      <alignment horizontal="right"/>
    </xf>
    <xf numFmtId="2" fontId="5" fillId="0" borderId="0" xfId="0" applyNumberFormat="1" applyFont="1" applyAlignment="1">
      <alignment vertical="top" wrapText="1"/>
    </xf>
    <xf numFmtId="0" fontId="14" fillId="0" borderId="0" xfId="0" applyFont="1"/>
    <xf numFmtId="0" fontId="14" fillId="4" borderId="0" xfId="0" applyFont="1" applyFill="1"/>
    <xf numFmtId="0" fontId="9" fillId="7" borderId="0" xfId="1" applyFont="1" applyFill="1" applyBorder="1"/>
    <xf numFmtId="0" fontId="5" fillId="9" borderId="0" xfId="0" applyFont="1" applyFill="1"/>
    <xf numFmtId="0" fontId="7" fillId="7" borderId="0" xfId="1" applyFont="1" applyFill="1" applyBorder="1"/>
    <xf numFmtId="0" fontId="6" fillId="6" borderId="0" xfId="0" applyFont="1" applyFill="1"/>
    <xf numFmtId="0" fontId="6" fillId="8" borderId="0" xfId="0" applyFont="1" applyFill="1"/>
    <xf numFmtId="0" fontId="5" fillId="8" borderId="0" xfId="0" applyFont="1" applyFill="1"/>
    <xf numFmtId="0" fontId="7" fillId="10" borderId="0" xfId="0" applyFont="1" applyFill="1"/>
    <xf numFmtId="0" fontId="5" fillId="0" borderId="7" xfId="0" applyFont="1" applyBorder="1"/>
    <xf numFmtId="0" fontId="5" fillId="0" borderId="1" xfId="0" applyFont="1" applyBorder="1"/>
    <xf numFmtId="1" fontId="5" fillId="0" borderId="5" xfId="0" applyNumberFormat="1" applyFont="1" applyBorder="1"/>
    <xf numFmtId="1" fontId="5" fillId="0" borderId="2" xfId="0" applyNumberFormat="1" applyFont="1" applyBorder="1"/>
    <xf numFmtId="1" fontId="6" fillId="0" borderId="2" xfId="0" applyNumberFormat="1" applyFont="1" applyBorder="1"/>
    <xf numFmtId="0" fontId="6" fillId="0" borderId="2" xfId="0" applyFont="1" applyBorder="1" applyAlignment="1">
      <alignment horizontal="right"/>
    </xf>
    <xf numFmtId="2" fontId="5" fillId="0" borderId="2" xfId="0" applyNumberFormat="1" applyFont="1" applyBorder="1"/>
    <xf numFmtId="1" fontId="5" fillId="0" borderId="7" xfId="0" applyNumberFormat="1" applyFont="1" applyBorder="1"/>
    <xf numFmtId="2" fontId="5" fillId="0" borderId="6"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9" fillId="0" borderId="0" xfId="3" applyFont="1" applyAlignment="1">
      <alignment wrapText="1"/>
    </xf>
    <xf numFmtId="2" fontId="5" fillId="0" borderId="0" xfId="0" applyNumberFormat="1" applyFont="1" applyAlignment="1">
      <alignment horizontal="left"/>
    </xf>
    <xf numFmtId="2" fontId="5" fillId="0" borderId="0" xfId="0" applyNumberFormat="1" applyFont="1" applyAlignment="1">
      <alignment wrapText="1"/>
    </xf>
    <xf numFmtId="0" fontId="17" fillId="0" borderId="0" xfId="0" applyFont="1"/>
    <xf numFmtId="176" fontId="5" fillId="0" borderId="0" xfId="0" applyNumberFormat="1" applyFont="1" applyAlignment="1">
      <alignment wrapText="1"/>
    </xf>
    <xf numFmtId="0" fontId="18" fillId="11" borderId="0" xfId="0" applyFont="1" applyFill="1"/>
    <xf numFmtId="2" fontId="19" fillId="0" borderId="0" xfId="0" applyNumberFormat="1" applyFont="1"/>
    <xf numFmtId="0" fontId="5" fillId="10" borderId="0" xfId="0" applyFont="1" applyFill="1"/>
    <xf numFmtId="0" fontId="9" fillId="10" borderId="0" xfId="0" applyFont="1" applyFill="1"/>
    <xf numFmtId="0" fontId="5" fillId="10" borderId="0" xfId="0" applyFont="1" applyFill="1" applyAlignment="1">
      <alignment horizontal="left" vertical="top" wrapText="1"/>
    </xf>
    <xf numFmtId="177" fontId="17" fillId="0" borderId="0" xfId="0" applyNumberFormat="1" applyFont="1"/>
    <xf numFmtId="0" fontId="9" fillId="7" borderId="0" xfId="0" applyFont="1" applyFill="1" applyAlignment="1">
      <alignment vertical="center"/>
    </xf>
    <xf numFmtId="2" fontId="0" fillId="0" borderId="0" xfId="0" applyNumberFormat="1"/>
    <xf numFmtId="0" fontId="9" fillId="10" borderId="0" xfId="0" applyFont="1" applyFill="1" applyAlignment="1">
      <alignment vertical="top" wrapText="1"/>
    </xf>
    <xf numFmtId="1" fontId="9" fillId="0" borderId="0" xfId="3" applyNumberFormat="1" applyFont="1"/>
    <xf numFmtId="0" fontId="17" fillId="7" borderId="0" xfId="0" applyFont="1" applyFill="1"/>
    <xf numFmtId="0" fontId="7" fillId="0" borderId="0" xfId="3" applyFont="1"/>
    <xf numFmtId="176" fontId="9" fillId="0" borderId="0" xfId="3" applyNumberFormat="1" applyFont="1" applyAlignment="1">
      <alignment horizontal="left"/>
    </xf>
    <xf numFmtId="0" fontId="9" fillId="0" borderId="9" xfId="0" applyFont="1" applyBorder="1"/>
    <xf numFmtId="0" fontId="5" fillId="0" borderId="3" xfId="0" applyFont="1" applyBorder="1"/>
    <xf numFmtId="0" fontId="5" fillId="0" borderId="4" xfId="0" applyFont="1" applyBorder="1"/>
    <xf numFmtId="0" fontId="6" fillId="0" borderId="4" xfId="0" applyFont="1" applyBorder="1"/>
    <xf numFmtId="2" fontId="17" fillId="0" borderId="0" xfId="0" applyNumberFormat="1" applyFont="1"/>
    <xf numFmtId="0" fontId="23" fillId="0" borderId="0" xfId="0" applyFont="1" applyAlignment="1">
      <alignment horizontal="left" vertical="top"/>
    </xf>
    <xf numFmtId="0" fontId="9" fillId="0" borderId="0" xfId="3" applyFont="1" applyAlignment="1">
      <alignment horizontal="left"/>
    </xf>
    <xf numFmtId="0" fontId="7" fillId="6" borderId="0" xfId="0" applyFont="1" applyFill="1"/>
    <xf numFmtId="0" fontId="7" fillId="8" borderId="0" xfId="0" applyFont="1" applyFill="1"/>
    <xf numFmtId="0" fontId="6" fillId="10" borderId="0" xfId="0" applyFont="1" applyFill="1"/>
    <xf numFmtId="0" fontId="9" fillId="10" borderId="0" xfId="0" applyFont="1" applyFill="1" applyAlignment="1">
      <alignment horizontal="left" wrapText="1"/>
    </xf>
    <xf numFmtId="2" fontId="5" fillId="0" borderId="0" xfId="0" applyNumberFormat="1" applyFont="1" applyAlignment="1">
      <alignment vertical="top"/>
    </xf>
    <xf numFmtId="2" fontId="5" fillId="10" borderId="0" xfId="0" applyNumberFormat="1" applyFont="1" applyFill="1"/>
    <xf numFmtId="177" fontId="17" fillId="0" borderId="8" xfId="0" applyNumberFormat="1" applyFont="1" applyBorder="1"/>
    <xf numFmtId="0" fontId="11" fillId="2" borderId="0" xfId="0" quotePrefix="1" applyFont="1" applyFill="1" applyAlignment="1">
      <alignment horizontal="left" vertical="center" wrapText="1"/>
    </xf>
    <xf numFmtId="0" fontId="0" fillId="2" borderId="0" xfId="0" applyFill="1" applyAlignment="1">
      <alignment horizontal="left"/>
    </xf>
    <xf numFmtId="0" fontId="0" fillId="0" borderId="0" xfId="0" applyAlignment="1">
      <alignment horizontal="left"/>
    </xf>
    <xf numFmtId="0" fontId="11" fillId="2" borderId="0" xfId="0" applyFont="1" applyFill="1" applyAlignment="1">
      <alignment horizontal="left" vertical="center" wrapText="1"/>
    </xf>
    <xf numFmtId="0" fontId="7" fillId="2" borderId="0" xfId="0" applyFont="1" applyFill="1" applyAlignment="1">
      <alignment horizontal="left" vertical="center" wrapText="1"/>
    </xf>
    <xf numFmtId="0" fontId="7" fillId="2" borderId="0" xfId="0" applyFont="1" applyFill="1" applyAlignment="1">
      <alignment horizontal="left" vertical="center"/>
    </xf>
    <xf numFmtId="0" fontId="6" fillId="2" borderId="0" xfId="0" applyFont="1" applyFill="1" applyAlignment="1">
      <alignment horizontal="left"/>
    </xf>
    <xf numFmtId="0" fontId="5" fillId="2" borderId="0" xfId="0" applyFont="1" applyFill="1" applyAlignment="1">
      <alignment horizontal="left"/>
    </xf>
    <xf numFmtId="0" fontId="5" fillId="2" borderId="0" xfId="0" applyFont="1" applyFill="1" applyAlignment="1">
      <alignment horizontal="left" wrapText="1"/>
    </xf>
    <xf numFmtId="0" fontId="5" fillId="2" borderId="0" xfId="0" applyFont="1" applyFill="1" applyAlignment="1">
      <alignment horizontal="left" vertical="center"/>
    </xf>
    <xf numFmtId="0" fontId="19" fillId="2" borderId="0" xfId="0" applyFont="1" applyFill="1" applyAlignment="1">
      <alignment horizontal="left" vertical="center"/>
    </xf>
    <xf numFmtId="0" fontId="0" fillId="12" borderId="0" xfId="0" applyFill="1" applyAlignment="1">
      <alignment horizontal="left"/>
    </xf>
    <xf numFmtId="0" fontId="0" fillId="0" borderId="0" xfId="0" applyAlignment="1">
      <alignment horizontal="left" vertical="center"/>
    </xf>
    <xf numFmtId="177" fontId="5" fillId="0" borderId="0" xfId="0" applyNumberFormat="1" applyFont="1"/>
    <xf numFmtId="0" fontId="24" fillId="0" borderId="0" xfId="0" applyFont="1"/>
    <xf numFmtId="177" fontId="24" fillId="0" borderId="0" xfId="0" applyNumberFormat="1" applyFont="1"/>
    <xf numFmtId="0" fontId="5" fillId="0" borderId="0" xfId="0" applyFont="1" applyAlignment="1">
      <alignment vertical="top" wrapText="1"/>
    </xf>
    <xf numFmtId="2" fontId="22" fillId="0" borderId="0" xfId="0" applyNumberFormat="1" applyFont="1"/>
    <xf numFmtId="2" fontId="19" fillId="0" borderId="0" xfId="0" applyNumberFormat="1" applyFont="1" applyAlignment="1">
      <alignment wrapText="1"/>
    </xf>
    <xf numFmtId="1" fontId="19" fillId="0" borderId="0" xfId="0" applyNumberFormat="1" applyFont="1"/>
    <xf numFmtId="2" fontId="24" fillId="0" borderId="0" xfId="0" applyNumberFormat="1" applyFont="1"/>
    <xf numFmtId="2" fontId="26" fillId="0" borderId="0" xfId="0" applyNumberFormat="1" applyFont="1"/>
    <xf numFmtId="0" fontId="17" fillId="0" borderId="8" xfId="0" applyFont="1" applyBorder="1"/>
    <xf numFmtId="0" fontId="9" fillId="8" borderId="0" xfId="0" applyFont="1" applyFill="1"/>
    <xf numFmtId="2" fontId="18" fillId="0" borderId="0" xfId="0" applyNumberFormat="1" applyFont="1"/>
    <xf numFmtId="15" fontId="5" fillId="0" borderId="0" xfId="0" applyNumberFormat="1" applyFont="1"/>
    <xf numFmtId="176" fontId="5" fillId="0" borderId="0" xfId="0" applyNumberFormat="1" applyFont="1"/>
    <xf numFmtId="2" fontId="17" fillId="0" borderId="0" xfId="0" applyNumberFormat="1" applyFont="1" applyAlignment="1">
      <alignment horizontal="left" vertical="center" wrapText="1"/>
    </xf>
    <xf numFmtId="2" fontId="17" fillId="0" borderId="0" xfId="0" applyNumberFormat="1" applyFont="1" applyAlignment="1">
      <alignment horizontal="left" vertical="center"/>
    </xf>
    <xf numFmtId="2" fontId="24" fillId="0" borderId="0" xfId="0" applyNumberFormat="1" applyFont="1" applyAlignment="1">
      <alignment horizontal="center"/>
    </xf>
    <xf numFmtId="0" fontId="26" fillId="0" borderId="0" xfId="0" applyFont="1" applyAlignment="1">
      <alignment horizontal="left"/>
    </xf>
    <xf numFmtId="1" fontId="17" fillId="0" borderId="0" xfId="0" applyNumberFormat="1" applyFont="1"/>
    <xf numFmtId="1" fontId="27" fillId="0" borderId="0" xfId="0" applyNumberFormat="1" applyFont="1"/>
    <xf numFmtId="1" fontId="28" fillId="0" borderId="0" xfId="0" applyNumberFormat="1" applyFont="1"/>
    <xf numFmtId="0" fontId="29" fillId="7" borderId="0" xfId="1" applyFont="1" applyFill="1" applyBorder="1"/>
    <xf numFmtId="2" fontId="5" fillId="0" borderId="0" xfId="0" applyNumberFormat="1" applyFont="1" applyAlignment="1">
      <alignment horizontal="left" wrapText="1" indent="4"/>
    </xf>
  </cellXfs>
  <cellStyles count="763">
    <cellStyle name="Normal 2" xfId="3" xr:uid="{00000000-0005-0000-0000-0000FA020000}"/>
    <cellStyle name="常规" xfId="0" builtinId="0"/>
    <cellStyle name="超链接" xfId="1" builtinId="8" hidden="1"/>
    <cellStyle name="已访问的超链接" xfId="2"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2" builtinId="9" hidden="1"/>
    <cellStyle name="已访问的超链接" xfId="63" builtinId="9" hidden="1"/>
    <cellStyle name="已访问的超链接" xfId="64" builtinId="9" hidden="1"/>
    <cellStyle name="已访问的超链接" xfId="65" builtinId="9" hidden="1"/>
    <cellStyle name="已访问的超链接" xfId="66" builtinId="9" hidden="1"/>
    <cellStyle name="已访问的超链接" xfId="67" builtinId="9" hidden="1"/>
    <cellStyle name="已访问的超链接" xfId="68" builtinId="9" hidden="1"/>
    <cellStyle name="已访问的超链接" xfId="69" builtinId="9" hidden="1"/>
    <cellStyle name="已访问的超链接" xfId="70" builtinId="9" hidden="1"/>
    <cellStyle name="已访问的超链接" xfId="71" builtinId="9" hidden="1"/>
    <cellStyle name="已访问的超链接" xfId="72" builtinId="9" hidden="1"/>
    <cellStyle name="已访问的超链接" xfId="73" builtinId="9" hidden="1"/>
    <cellStyle name="已访问的超链接" xfId="74" builtinId="9" hidden="1"/>
    <cellStyle name="已访问的超链接" xfId="75" builtinId="9" hidden="1"/>
    <cellStyle name="已访问的超链接" xfId="76" builtinId="9" hidden="1"/>
    <cellStyle name="已访问的超链接" xfId="77" builtinId="9" hidden="1"/>
    <cellStyle name="已访问的超链接" xfId="78" builtinId="9" hidden="1"/>
    <cellStyle name="已访问的超链接" xfId="79" builtinId="9" hidden="1"/>
    <cellStyle name="已访问的超链接" xfId="80" builtinId="9" hidden="1"/>
    <cellStyle name="已访问的超链接" xfId="81" builtinId="9" hidden="1"/>
    <cellStyle name="已访问的超链接" xfId="82" builtinId="9" hidden="1"/>
    <cellStyle name="已访问的超链接" xfId="83" builtinId="9" hidden="1"/>
    <cellStyle name="已访问的超链接" xfId="84" builtinId="9" hidden="1"/>
    <cellStyle name="已访问的超链接" xfId="85" builtinId="9" hidden="1"/>
    <cellStyle name="已访问的超链接" xfId="86" builtinId="9" hidden="1"/>
    <cellStyle name="已访问的超链接" xfId="87" builtinId="9" hidden="1"/>
    <cellStyle name="已访问的超链接" xfId="88" builtinId="9" hidden="1"/>
    <cellStyle name="已访问的超链接" xfId="89" builtinId="9" hidden="1"/>
    <cellStyle name="已访问的超链接" xfId="90" builtinId="9" hidden="1"/>
    <cellStyle name="已访问的超链接" xfId="91" builtinId="9" hidden="1"/>
    <cellStyle name="已访问的超链接" xfId="92" builtinId="9" hidden="1"/>
    <cellStyle name="已访问的超链接" xfId="93" builtinId="9" hidden="1"/>
    <cellStyle name="已访问的超链接" xfId="94" builtinId="9" hidden="1"/>
    <cellStyle name="已访问的超链接" xfId="95" builtinId="9" hidden="1"/>
    <cellStyle name="已访问的超链接" xfId="96" builtinId="9" hidden="1"/>
    <cellStyle name="已访问的超链接" xfId="97" builtinId="9" hidden="1"/>
    <cellStyle name="已访问的超链接" xfId="98" builtinId="9" hidden="1"/>
    <cellStyle name="已访问的超链接" xfId="99" builtinId="9" hidden="1"/>
    <cellStyle name="已访问的超链接" xfId="100" builtinId="9" hidden="1"/>
    <cellStyle name="已访问的超链接" xfId="101" builtinId="9" hidden="1"/>
    <cellStyle name="已访问的超链接" xfId="102" builtinId="9" hidden="1"/>
    <cellStyle name="已访问的超链接" xfId="103" builtinId="9" hidden="1"/>
    <cellStyle name="已访问的超链接" xfId="104" builtinId="9" hidden="1"/>
    <cellStyle name="已访问的超链接" xfId="105" builtinId="9" hidden="1"/>
    <cellStyle name="已访问的超链接" xfId="106" builtinId="9" hidden="1"/>
    <cellStyle name="已访问的超链接" xfId="107" builtinId="9" hidden="1"/>
    <cellStyle name="已访问的超链接" xfId="108" builtinId="9" hidden="1"/>
    <cellStyle name="已访问的超链接" xfId="109" builtinId="9" hidden="1"/>
    <cellStyle name="已访问的超链接" xfId="110" builtinId="9" hidden="1"/>
    <cellStyle name="已访问的超链接" xfId="111" builtinId="9" hidden="1"/>
    <cellStyle name="已访问的超链接" xfId="112" builtinId="9" hidden="1"/>
    <cellStyle name="已访问的超链接" xfId="113" builtinId="9" hidden="1"/>
    <cellStyle name="已访问的超链接" xfId="114" builtinId="9" hidden="1"/>
    <cellStyle name="已访问的超链接" xfId="115" builtinId="9" hidden="1"/>
    <cellStyle name="已访问的超链接" xfId="116" builtinId="9" hidden="1"/>
    <cellStyle name="已访问的超链接" xfId="117" builtinId="9" hidden="1"/>
    <cellStyle name="已访问的超链接" xfId="118" builtinId="9" hidden="1"/>
    <cellStyle name="已访问的超链接" xfId="119" builtinId="9" hidden="1"/>
    <cellStyle name="已访问的超链接" xfId="120" builtinId="9" hidden="1"/>
    <cellStyle name="已访问的超链接" xfId="121" builtinId="9" hidden="1"/>
    <cellStyle name="已访问的超链接" xfId="122" builtinId="9" hidden="1"/>
    <cellStyle name="已访问的超链接" xfId="123" builtinId="9" hidden="1"/>
    <cellStyle name="已访问的超链接" xfId="124" builtinId="9" hidden="1"/>
    <cellStyle name="已访问的超链接" xfId="125" builtinId="9" hidden="1"/>
    <cellStyle name="已访问的超链接" xfId="126" builtinId="9" hidden="1"/>
    <cellStyle name="已访问的超链接" xfId="127" builtinId="9" hidden="1"/>
    <cellStyle name="已访问的超链接" xfId="128" builtinId="9" hidden="1"/>
    <cellStyle name="已访问的超链接" xfId="129" builtinId="9" hidden="1"/>
    <cellStyle name="已访问的超链接" xfId="130" builtinId="9" hidden="1"/>
    <cellStyle name="已访问的超链接" xfId="131" builtinId="9" hidden="1"/>
    <cellStyle name="已访问的超链接" xfId="132" builtinId="9" hidden="1"/>
    <cellStyle name="已访问的超链接" xfId="133" builtinId="9" hidden="1"/>
    <cellStyle name="已访问的超链接" xfId="134" builtinId="9" hidden="1"/>
    <cellStyle name="已访问的超链接" xfId="135" builtinId="9" hidden="1"/>
    <cellStyle name="已访问的超链接" xfId="136" builtinId="9" hidden="1"/>
    <cellStyle name="已访问的超链接" xfId="137" builtinId="9" hidden="1"/>
    <cellStyle name="已访问的超链接" xfId="138" builtinId="9" hidden="1"/>
    <cellStyle name="已访问的超链接" xfId="139" builtinId="9" hidden="1"/>
    <cellStyle name="已访问的超链接" xfId="140" builtinId="9" hidden="1"/>
    <cellStyle name="已访问的超链接" xfId="141" builtinId="9" hidden="1"/>
    <cellStyle name="已访问的超链接" xfId="142" builtinId="9" hidden="1"/>
    <cellStyle name="已访问的超链接" xfId="143" builtinId="9" hidden="1"/>
    <cellStyle name="已访问的超链接" xfId="144" builtinId="9" hidden="1"/>
    <cellStyle name="已访问的超链接" xfId="145" builtinId="9" hidden="1"/>
    <cellStyle name="已访问的超链接" xfId="146" builtinId="9" hidden="1"/>
    <cellStyle name="已访问的超链接" xfId="147" builtinId="9" hidden="1"/>
    <cellStyle name="已访问的超链接" xfId="148" builtinId="9" hidden="1"/>
    <cellStyle name="已访问的超链接" xfId="149" builtinId="9" hidden="1"/>
    <cellStyle name="已访问的超链接" xfId="150" builtinId="9" hidden="1"/>
    <cellStyle name="已访问的超链接" xfId="151" builtinId="9" hidden="1"/>
    <cellStyle name="已访问的超链接" xfId="152" builtinId="9" hidden="1"/>
    <cellStyle name="已访问的超链接" xfId="153" builtinId="9" hidden="1"/>
    <cellStyle name="已访问的超链接" xfId="154" builtinId="9" hidden="1"/>
    <cellStyle name="已访问的超链接" xfId="155" builtinId="9" hidden="1"/>
    <cellStyle name="已访问的超链接" xfId="156" builtinId="9" hidden="1"/>
    <cellStyle name="已访问的超链接" xfId="157" builtinId="9" hidden="1"/>
    <cellStyle name="已访问的超链接" xfId="158" builtinId="9" hidden="1"/>
    <cellStyle name="已访问的超链接" xfId="159" builtinId="9" hidden="1"/>
    <cellStyle name="已访问的超链接" xfId="160" builtinId="9" hidden="1"/>
    <cellStyle name="已访问的超链接" xfId="161" builtinId="9" hidden="1"/>
    <cellStyle name="已访问的超链接" xfId="162" builtinId="9" hidden="1"/>
    <cellStyle name="已访问的超链接" xfId="163" builtinId="9" hidden="1"/>
    <cellStyle name="已访问的超链接" xfId="164" builtinId="9" hidden="1"/>
    <cellStyle name="已访问的超链接" xfId="165" builtinId="9" hidden="1"/>
    <cellStyle name="已访问的超链接" xfId="166" builtinId="9" hidden="1"/>
    <cellStyle name="已访问的超链接" xfId="167" builtinId="9" hidden="1"/>
    <cellStyle name="已访问的超链接" xfId="168" builtinId="9" hidden="1"/>
    <cellStyle name="已访问的超链接" xfId="169" builtinId="9" hidden="1"/>
    <cellStyle name="已访问的超链接" xfId="170" builtinId="9" hidden="1"/>
    <cellStyle name="已访问的超链接" xfId="171" builtinId="9" hidden="1"/>
    <cellStyle name="已访问的超链接" xfId="172" builtinId="9" hidden="1"/>
    <cellStyle name="已访问的超链接" xfId="173" builtinId="9" hidden="1"/>
    <cellStyle name="已访问的超链接" xfId="174" builtinId="9" hidden="1"/>
    <cellStyle name="已访问的超链接" xfId="175" builtinId="9" hidden="1"/>
    <cellStyle name="已访问的超链接" xfId="176" builtinId="9" hidden="1"/>
    <cellStyle name="已访问的超链接" xfId="177" builtinId="9" hidden="1"/>
    <cellStyle name="已访问的超链接" xfId="178" builtinId="9" hidden="1"/>
    <cellStyle name="已访问的超链接" xfId="179" builtinId="9" hidden="1"/>
    <cellStyle name="已访问的超链接" xfId="180" builtinId="9" hidden="1"/>
    <cellStyle name="已访问的超链接" xfId="181" builtinId="9" hidden="1"/>
    <cellStyle name="已访问的超链接" xfId="182" builtinId="9" hidden="1"/>
    <cellStyle name="已访问的超链接" xfId="183" builtinId="9" hidden="1"/>
    <cellStyle name="已访问的超链接" xfId="184" builtinId="9" hidden="1"/>
    <cellStyle name="已访问的超链接" xfId="185" builtinId="9" hidden="1"/>
    <cellStyle name="已访问的超链接" xfId="186" builtinId="9" hidden="1"/>
    <cellStyle name="已访问的超链接" xfId="187" builtinId="9" hidden="1"/>
    <cellStyle name="已访问的超链接" xfId="188" builtinId="9" hidden="1"/>
    <cellStyle name="已访问的超链接" xfId="189" builtinId="9" hidden="1"/>
    <cellStyle name="已访问的超链接" xfId="190" builtinId="9" hidden="1"/>
    <cellStyle name="已访问的超链接" xfId="191" builtinId="9" hidden="1"/>
    <cellStyle name="已访问的超链接" xfId="192" builtinId="9" hidden="1"/>
    <cellStyle name="已访问的超链接" xfId="193" builtinId="9" hidden="1"/>
    <cellStyle name="已访问的超链接" xfId="194" builtinId="9" hidden="1"/>
    <cellStyle name="已访问的超链接" xfId="195" builtinId="9" hidden="1"/>
    <cellStyle name="已访问的超链接" xfId="196" builtinId="9" hidden="1"/>
    <cellStyle name="已访问的超链接" xfId="197" builtinId="9" hidden="1"/>
    <cellStyle name="已访问的超链接" xfId="198" builtinId="9" hidden="1"/>
    <cellStyle name="已访问的超链接" xfId="199" builtinId="9" hidden="1"/>
    <cellStyle name="已访问的超链接" xfId="200" builtinId="9" hidden="1"/>
    <cellStyle name="已访问的超链接" xfId="201" builtinId="9" hidden="1"/>
    <cellStyle name="已访问的超链接" xfId="202" builtinId="9" hidden="1"/>
    <cellStyle name="已访问的超链接" xfId="203" builtinId="9" hidden="1"/>
    <cellStyle name="已访问的超链接" xfId="204" builtinId="9" hidden="1"/>
    <cellStyle name="已访问的超链接" xfId="205" builtinId="9" hidden="1"/>
    <cellStyle name="已访问的超链接" xfId="206" builtinId="9" hidden="1"/>
    <cellStyle name="已访问的超链接" xfId="207" builtinId="9" hidden="1"/>
    <cellStyle name="已访问的超链接" xfId="208" builtinId="9" hidden="1"/>
    <cellStyle name="已访问的超链接" xfId="209" builtinId="9" hidden="1"/>
    <cellStyle name="已访问的超链接" xfId="210" builtinId="9" hidden="1"/>
    <cellStyle name="已访问的超链接" xfId="211" builtinId="9" hidden="1"/>
    <cellStyle name="已访问的超链接" xfId="212" builtinId="9" hidden="1"/>
    <cellStyle name="已访问的超链接" xfId="213" builtinId="9" hidden="1"/>
    <cellStyle name="已访问的超链接" xfId="214" builtinId="9" hidden="1"/>
    <cellStyle name="已访问的超链接" xfId="215" builtinId="9" hidden="1"/>
    <cellStyle name="已访问的超链接" xfId="216" builtinId="9" hidden="1"/>
    <cellStyle name="已访问的超链接" xfId="217" builtinId="9" hidden="1"/>
    <cellStyle name="已访问的超链接" xfId="218" builtinId="9" hidden="1"/>
    <cellStyle name="已访问的超链接" xfId="219" builtinId="9" hidden="1"/>
    <cellStyle name="已访问的超链接" xfId="220" builtinId="9" hidden="1"/>
    <cellStyle name="已访问的超链接" xfId="221" builtinId="9" hidden="1"/>
    <cellStyle name="已访问的超链接" xfId="222" builtinId="9" hidden="1"/>
    <cellStyle name="已访问的超链接" xfId="223" builtinId="9" hidden="1"/>
    <cellStyle name="已访问的超链接" xfId="224" builtinId="9" hidden="1"/>
    <cellStyle name="已访问的超链接" xfId="225" builtinId="9" hidden="1"/>
    <cellStyle name="已访问的超链接" xfId="226" builtinId="9" hidden="1"/>
    <cellStyle name="已访问的超链接" xfId="227" builtinId="9" hidden="1"/>
    <cellStyle name="已访问的超链接" xfId="228" builtinId="9" hidden="1"/>
    <cellStyle name="已访问的超链接" xfId="229" builtinId="9" hidden="1"/>
    <cellStyle name="已访问的超链接" xfId="230" builtinId="9" hidden="1"/>
    <cellStyle name="已访问的超链接" xfId="231" builtinId="9" hidden="1"/>
    <cellStyle name="已访问的超链接" xfId="232" builtinId="9" hidden="1"/>
    <cellStyle name="已访问的超链接" xfId="233" builtinId="9" hidden="1"/>
    <cellStyle name="已访问的超链接" xfId="234" builtinId="9" hidden="1"/>
    <cellStyle name="已访问的超链接" xfId="235" builtinId="9" hidden="1"/>
    <cellStyle name="已访问的超链接" xfId="236" builtinId="9" hidden="1"/>
    <cellStyle name="已访问的超链接" xfId="237" builtinId="9" hidden="1"/>
    <cellStyle name="已访问的超链接" xfId="238" builtinId="9" hidden="1"/>
    <cellStyle name="已访问的超链接" xfId="239" builtinId="9" hidden="1"/>
    <cellStyle name="已访问的超链接" xfId="240" builtinId="9" hidden="1"/>
    <cellStyle name="已访问的超链接" xfId="241" builtinId="9" hidden="1"/>
    <cellStyle name="已访问的超链接" xfId="242" builtinId="9" hidden="1"/>
    <cellStyle name="已访问的超链接" xfId="243" builtinId="9" hidden="1"/>
    <cellStyle name="已访问的超链接" xfId="244" builtinId="9" hidden="1"/>
    <cellStyle name="已访问的超链接" xfId="245" builtinId="9" hidden="1"/>
    <cellStyle name="已访问的超链接" xfId="246" builtinId="9" hidden="1"/>
    <cellStyle name="已访问的超链接" xfId="247" builtinId="9" hidden="1"/>
    <cellStyle name="已访问的超链接" xfId="248" builtinId="9" hidden="1"/>
    <cellStyle name="已访问的超链接" xfId="249" builtinId="9" hidden="1"/>
    <cellStyle name="已访问的超链接" xfId="250" builtinId="9" hidden="1"/>
    <cellStyle name="已访问的超链接" xfId="251" builtinId="9" hidden="1"/>
    <cellStyle name="已访问的超链接" xfId="252" builtinId="9" hidden="1"/>
    <cellStyle name="已访问的超链接" xfId="253" builtinId="9" hidden="1"/>
    <cellStyle name="已访问的超链接" xfId="254" builtinId="9" hidden="1"/>
    <cellStyle name="已访问的超链接" xfId="255" builtinId="9" hidden="1"/>
    <cellStyle name="已访问的超链接" xfId="256" builtinId="9" hidden="1"/>
    <cellStyle name="已访问的超链接" xfId="257" builtinId="9" hidden="1"/>
    <cellStyle name="已访问的超链接" xfId="258" builtinId="9" hidden="1"/>
    <cellStyle name="已访问的超链接" xfId="259" builtinId="9" hidden="1"/>
    <cellStyle name="已访问的超链接" xfId="260" builtinId="9" hidden="1"/>
    <cellStyle name="已访问的超链接" xfId="261" builtinId="9" hidden="1"/>
    <cellStyle name="已访问的超链接" xfId="262" builtinId="9" hidden="1"/>
    <cellStyle name="已访问的超链接" xfId="263" builtinId="9" hidden="1"/>
    <cellStyle name="已访问的超链接" xfId="264" builtinId="9" hidden="1"/>
    <cellStyle name="已访问的超链接" xfId="265" builtinId="9" hidden="1"/>
    <cellStyle name="已访问的超链接" xfId="266" builtinId="9" hidden="1"/>
    <cellStyle name="已访问的超链接" xfId="267" builtinId="9" hidden="1"/>
    <cellStyle name="已访问的超链接" xfId="268" builtinId="9" hidden="1"/>
    <cellStyle name="已访问的超链接" xfId="269" builtinId="9" hidden="1"/>
    <cellStyle name="已访问的超链接" xfId="270" builtinId="9" hidden="1"/>
    <cellStyle name="已访问的超链接" xfId="271" builtinId="9" hidden="1"/>
    <cellStyle name="已访问的超链接" xfId="272" builtinId="9" hidden="1"/>
    <cellStyle name="已访问的超链接" xfId="273" builtinId="9" hidden="1"/>
    <cellStyle name="已访问的超链接" xfId="274" builtinId="9" hidden="1"/>
    <cellStyle name="已访问的超链接" xfId="275" builtinId="9" hidden="1"/>
    <cellStyle name="已访问的超链接" xfId="276" builtinId="9" hidden="1"/>
    <cellStyle name="已访问的超链接" xfId="277" builtinId="9" hidden="1"/>
    <cellStyle name="已访问的超链接" xfId="278" builtinId="9" hidden="1"/>
    <cellStyle name="已访问的超链接" xfId="279" builtinId="9" hidden="1"/>
    <cellStyle name="已访问的超链接" xfId="280" builtinId="9" hidden="1"/>
    <cellStyle name="已访问的超链接" xfId="281" builtinId="9" hidden="1"/>
    <cellStyle name="已访问的超链接" xfId="282" builtinId="9" hidden="1"/>
    <cellStyle name="已访问的超链接" xfId="283" builtinId="9" hidden="1"/>
    <cellStyle name="已访问的超链接" xfId="284" builtinId="9" hidden="1"/>
    <cellStyle name="已访问的超链接" xfId="285" builtinId="9" hidden="1"/>
    <cellStyle name="已访问的超链接" xfId="286" builtinId="9" hidden="1"/>
    <cellStyle name="已访问的超链接" xfId="287" builtinId="9" hidden="1"/>
    <cellStyle name="已访问的超链接" xfId="288" builtinId="9" hidden="1"/>
    <cellStyle name="已访问的超链接" xfId="289" builtinId="9" hidden="1"/>
    <cellStyle name="已访问的超链接" xfId="290" builtinId="9" hidden="1"/>
    <cellStyle name="已访问的超链接" xfId="291" builtinId="9" hidden="1"/>
    <cellStyle name="已访问的超链接" xfId="292" builtinId="9" hidden="1"/>
    <cellStyle name="已访问的超链接" xfId="293" builtinId="9" hidden="1"/>
    <cellStyle name="已访问的超链接" xfId="294" builtinId="9" hidden="1"/>
    <cellStyle name="已访问的超链接" xfId="295" builtinId="9" hidden="1"/>
    <cellStyle name="已访问的超链接" xfId="296" builtinId="9" hidden="1"/>
    <cellStyle name="已访问的超链接" xfId="297" builtinId="9" hidden="1"/>
    <cellStyle name="已访问的超链接" xfId="298" builtinId="9" hidden="1"/>
    <cellStyle name="已访问的超链接" xfId="299" builtinId="9" hidden="1"/>
    <cellStyle name="已访问的超链接" xfId="300" builtinId="9" hidden="1"/>
    <cellStyle name="已访问的超链接" xfId="301" builtinId="9" hidden="1"/>
    <cellStyle name="已访问的超链接" xfId="302" builtinId="9" hidden="1"/>
    <cellStyle name="已访问的超链接" xfId="303" builtinId="9" hidden="1"/>
    <cellStyle name="已访问的超链接" xfId="304" builtinId="9" hidden="1"/>
    <cellStyle name="已访问的超链接" xfId="305" builtinId="9" hidden="1"/>
    <cellStyle name="已访问的超链接" xfId="306" builtinId="9" hidden="1"/>
    <cellStyle name="已访问的超链接" xfId="307" builtinId="9" hidden="1"/>
    <cellStyle name="已访问的超链接" xfId="308" builtinId="9" hidden="1"/>
    <cellStyle name="已访问的超链接" xfId="309" builtinId="9" hidden="1"/>
    <cellStyle name="已访问的超链接" xfId="310" builtinId="9" hidden="1"/>
    <cellStyle name="已访问的超链接" xfId="311" builtinId="9" hidden="1"/>
    <cellStyle name="已访问的超链接" xfId="312" builtinId="9" hidden="1"/>
    <cellStyle name="已访问的超链接" xfId="313" builtinId="9" hidden="1"/>
    <cellStyle name="已访问的超链接" xfId="314" builtinId="9" hidden="1"/>
    <cellStyle name="已访问的超链接" xfId="315" builtinId="9" hidden="1"/>
    <cellStyle name="已访问的超链接" xfId="316" builtinId="9" hidden="1"/>
    <cellStyle name="已访问的超链接" xfId="317" builtinId="9" hidden="1"/>
    <cellStyle name="已访问的超链接" xfId="318" builtinId="9" hidden="1"/>
    <cellStyle name="已访问的超链接" xfId="319" builtinId="9" hidden="1"/>
    <cellStyle name="已访问的超链接" xfId="320" builtinId="9" hidden="1"/>
    <cellStyle name="已访问的超链接" xfId="321" builtinId="9" hidden="1"/>
    <cellStyle name="已访问的超链接" xfId="322" builtinId="9" hidden="1"/>
    <cellStyle name="已访问的超链接" xfId="323" builtinId="9" hidden="1"/>
    <cellStyle name="已访问的超链接" xfId="324" builtinId="9" hidden="1"/>
    <cellStyle name="已访问的超链接" xfId="325" builtinId="9" hidden="1"/>
    <cellStyle name="已访问的超链接" xfId="326" builtinId="9" hidden="1"/>
    <cellStyle name="已访问的超链接" xfId="327" builtinId="9" hidden="1"/>
    <cellStyle name="已访问的超链接" xfId="328" builtinId="9" hidden="1"/>
    <cellStyle name="已访问的超链接" xfId="329" builtinId="9" hidden="1"/>
    <cellStyle name="已访问的超链接" xfId="330" builtinId="9" hidden="1"/>
    <cellStyle name="已访问的超链接" xfId="331" builtinId="9" hidden="1"/>
    <cellStyle name="已访问的超链接" xfId="332" builtinId="9" hidden="1"/>
    <cellStyle name="已访问的超链接" xfId="333" builtinId="9" hidden="1"/>
    <cellStyle name="已访问的超链接" xfId="334" builtinId="9" hidden="1"/>
    <cellStyle name="已访问的超链接" xfId="335" builtinId="9" hidden="1"/>
    <cellStyle name="已访问的超链接" xfId="336" builtinId="9" hidden="1"/>
    <cellStyle name="已访问的超链接" xfId="337" builtinId="9" hidden="1"/>
    <cellStyle name="已访问的超链接" xfId="338" builtinId="9" hidden="1"/>
    <cellStyle name="已访问的超链接" xfId="339" builtinId="9" hidden="1"/>
    <cellStyle name="已访问的超链接" xfId="340" builtinId="9" hidden="1"/>
    <cellStyle name="已访问的超链接" xfId="341" builtinId="9" hidden="1"/>
    <cellStyle name="已访问的超链接" xfId="342" builtinId="9" hidden="1"/>
    <cellStyle name="已访问的超链接" xfId="343" builtinId="9" hidden="1"/>
    <cellStyle name="已访问的超链接" xfId="344" builtinId="9" hidden="1"/>
    <cellStyle name="已访问的超链接" xfId="345" builtinId="9" hidden="1"/>
    <cellStyle name="已访问的超链接" xfId="346" builtinId="9" hidden="1"/>
    <cellStyle name="已访问的超链接" xfId="347" builtinId="9" hidden="1"/>
    <cellStyle name="已访问的超链接" xfId="348" builtinId="9" hidden="1"/>
    <cellStyle name="已访问的超链接" xfId="349" builtinId="9" hidden="1"/>
    <cellStyle name="已访问的超链接" xfId="350" builtinId="9" hidden="1"/>
    <cellStyle name="已访问的超链接" xfId="351" builtinId="9" hidden="1"/>
    <cellStyle name="已访问的超链接" xfId="352" builtinId="9" hidden="1"/>
    <cellStyle name="已访问的超链接" xfId="353" builtinId="9" hidden="1"/>
    <cellStyle name="已访问的超链接" xfId="354" builtinId="9" hidden="1"/>
    <cellStyle name="已访问的超链接" xfId="355" builtinId="9" hidden="1"/>
    <cellStyle name="已访问的超链接" xfId="356" builtinId="9" hidden="1"/>
    <cellStyle name="已访问的超链接" xfId="357" builtinId="9" hidden="1"/>
    <cellStyle name="已访问的超链接" xfId="358" builtinId="9" hidden="1"/>
    <cellStyle name="已访问的超链接" xfId="359" builtinId="9" hidden="1"/>
    <cellStyle name="已访问的超链接" xfId="360" builtinId="9" hidden="1"/>
    <cellStyle name="已访问的超链接" xfId="361" builtinId="9" hidden="1"/>
    <cellStyle name="已访问的超链接" xfId="362" builtinId="9" hidden="1"/>
    <cellStyle name="已访问的超链接" xfId="363" builtinId="9" hidden="1"/>
    <cellStyle name="已访问的超链接" xfId="364" builtinId="9" hidden="1"/>
    <cellStyle name="已访问的超链接" xfId="365" builtinId="9" hidden="1"/>
    <cellStyle name="已访问的超链接" xfId="366" builtinId="9" hidden="1"/>
    <cellStyle name="已访问的超链接" xfId="367" builtinId="9" hidden="1"/>
    <cellStyle name="已访问的超链接" xfId="368" builtinId="9" hidden="1"/>
    <cellStyle name="已访问的超链接" xfId="369" builtinId="9" hidden="1"/>
    <cellStyle name="已访问的超链接" xfId="370" builtinId="9" hidden="1"/>
    <cellStyle name="已访问的超链接" xfId="371" builtinId="9" hidden="1"/>
    <cellStyle name="已访问的超链接" xfId="372" builtinId="9" hidden="1"/>
    <cellStyle name="已访问的超链接" xfId="373" builtinId="9" hidden="1"/>
    <cellStyle name="已访问的超链接" xfId="374" builtinId="9" hidden="1"/>
    <cellStyle name="已访问的超链接" xfId="375" builtinId="9" hidden="1"/>
    <cellStyle name="已访问的超链接" xfId="376" builtinId="9" hidden="1"/>
    <cellStyle name="已访问的超链接" xfId="377" builtinId="9" hidden="1"/>
    <cellStyle name="已访问的超链接" xfId="378" builtinId="9" hidden="1"/>
    <cellStyle name="已访问的超链接" xfId="379" builtinId="9" hidden="1"/>
    <cellStyle name="已访问的超链接" xfId="380" builtinId="9" hidden="1"/>
    <cellStyle name="已访问的超链接" xfId="381" builtinId="9" hidden="1"/>
    <cellStyle name="已访问的超链接" xfId="382" builtinId="9" hidden="1"/>
    <cellStyle name="已访问的超链接" xfId="383" builtinId="9" hidden="1"/>
    <cellStyle name="已访问的超链接" xfId="384" builtinId="9" hidden="1"/>
    <cellStyle name="已访问的超链接" xfId="385" builtinId="9" hidden="1"/>
    <cellStyle name="已访问的超链接" xfId="386" builtinId="9" hidden="1"/>
    <cellStyle name="已访问的超链接" xfId="387" builtinId="9" hidden="1"/>
    <cellStyle name="已访问的超链接" xfId="388" builtinId="9" hidden="1"/>
    <cellStyle name="已访问的超链接" xfId="389" builtinId="9" hidden="1"/>
    <cellStyle name="已访问的超链接" xfId="390" builtinId="9" hidden="1"/>
    <cellStyle name="已访问的超链接" xfId="391" builtinId="9" hidden="1"/>
    <cellStyle name="已访问的超链接" xfId="392" builtinId="9" hidden="1"/>
    <cellStyle name="已访问的超链接" xfId="393" builtinId="9" hidden="1"/>
    <cellStyle name="已访问的超链接" xfId="394" builtinId="9" hidden="1"/>
    <cellStyle name="已访问的超链接" xfId="395" builtinId="9" hidden="1"/>
    <cellStyle name="已访问的超链接" xfId="396" builtinId="9" hidden="1"/>
    <cellStyle name="已访问的超链接" xfId="397" builtinId="9" hidden="1"/>
    <cellStyle name="已访问的超链接" xfId="398" builtinId="9" hidden="1"/>
    <cellStyle name="已访问的超链接" xfId="399" builtinId="9" hidden="1"/>
    <cellStyle name="已访问的超链接" xfId="400" builtinId="9" hidden="1"/>
    <cellStyle name="已访问的超链接" xfId="401" builtinId="9" hidden="1"/>
    <cellStyle name="已访问的超链接" xfId="402" builtinId="9" hidden="1"/>
    <cellStyle name="已访问的超链接" xfId="403" builtinId="9" hidden="1"/>
    <cellStyle name="已访问的超链接" xfId="404" builtinId="9" hidden="1"/>
    <cellStyle name="已访问的超链接" xfId="405" builtinId="9" hidden="1"/>
    <cellStyle name="已访问的超链接" xfId="406" builtinId="9" hidden="1"/>
    <cellStyle name="已访问的超链接" xfId="407" builtinId="9" hidden="1"/>
    <cellStyle name="已访问的超链接" xfId="408" builtinId="9" hidden="1"/>
    <cellStyle name="已访问的超链接" xfId="409" builtinId="9" hidden="1"/>
    <cellStyle name="已访问的超链接" xfId="410" builtinId="9" hidden="1"/>
    <cellStyle name="已访问的超链接" xfId="411" builtinId="9" hidden="1"/>
    <cellStyle name="已访问的超链接" xfId="412" builtinId="9" hidden="1"/>
    <cellStyle name="已访问的超链接" xfId="413" builtinId="9" hidden="1"/>
    <cellStyle name="已访问的超链接" xfId="414" builtinId="9" hidden="1"/>
    <cellStyle name="已访问的超链接" xfId="415" builtinId="9" hidden="1"/>
    <cellStyle name="已访问的超链接" xfId="416" builtinId="9" hidden="1"/>
    <cellStyle name="已访问的超链接" xfId="417" builtinId="9" hidden="1"/>
    <cellStyle name="已访问的超链接" xfId="418" builtinId="9" hidden="1"/>
    <cellStyle name="已访问的超链接" xfId="419" builtinId="9" hidden="1"/>
    <cellStyle name="已访问的超链接" xfId="420" builtinId="9" hidden="1"/>
    <cellStyle name="已访问的超链接" xfId="421" builtinId="9" hidden="1"/>
    <cellStyle name="已访问的超链接" xfId="422" builtinId="9" hidden="1"/>
    <cellStyle name="已访问的超链接" xfId="423" builtinId="9" hidden="1"/>
    <cellStyle name="已访问的超链接" xfId="424" builtinId="9" hidden="1"/>
    <cellStyle name="已访问的超链接" xfId="425" builtinId="9" hidden="1"/>
    <cellStyle name="已访问的超链接" xfId="426" builtinId="9" hidden="1"/>
    <cellStyle name="已访问的超链接" xfId="427" builtinId="9" hidden="1"/>
    <cellStyle name="已访问的超链接" xfId="428" builtinId="9" hidden="1"/>
    <cellStyle name="已访问的超链接" xfId="429" builtinId="9" hidden="1"/>
    <cellStyle name="已访问的超链接" xfId="430" builtinId="9" hidden="1"/>
    <cellStyle name="已访问的超链接" xfId="431" builtinId="9" hidden="1"/>
    <cellStyle name="已访问的超链接" xfId="432" builtinId="9" hidden="1"/>
    <cellStyle name="已访问的超链接" xfId="433" builtinId="9" hidden="1"/>
    <cellStyle name="已访问的超链接" xfId="434" builtinId="9" hidden="1"/>
    <cellStyle name="已访问的超链接" xfId="435" builtinId="9" hidden="1"/>
    <cellStyle name="已访问的超链接" xfId="436" builtinId="9" hidden="1"/>
    <cellStyle name="已访问的超链接" xfId="437" builtinId="9" hidden="1"/>
    <cellStyle name="已访问的超链接" xfId="438" builtinId="9" hidden="1"/>
    <cellStyle name="已访问的超链接" xfId="439" builtinId="9" hidden="1"/>
    <cellStyle name="已访问的超链接" xfId="440" builtinId="9" hidden="1"/>
    <cellStyle name="已访问的超链接" xfId="441" builtinId="9" hidden="1"/>
    <cellStyle name="已访问的超链接" xfId="442" builtinId="9" hidden="1"/>
    <cellStyle name="已访问的超链接" xfId="443" builtinId="9" hidden="1"/>
    <cellStyle name="已访问的超链接" xfId="444" builtinId="9" hidden="1"/>
    <cellStyle name="已访问的超链接" xfId="445" builtinId="9" hidden="1"/>
    <cellStyle name="已访问的超链接" xfId="446" builtinId="9" hidden="1"/>
    <cellStyle name="已访问的超链接" xfId="447" builtinId="9" hidden="1"/>
    <cellStyle name="已访问的超链接" xfId="448" builtinId="9" hidden="1"/>
    <cellStyle name="已访问的超链接" xfId="449" builtinId="9" hidden="1"/>
    <cellStyle name="已访问的超链接" xfId="450" builtinId="9" hidden="1"/>
    <cellStyle name="已访问的超链接" xfId="451" builtinId="9" hidden="1"/>
    <cellStyle name="已访问的超链接" xfId="452" builtinId="9" hidden="1"/>
    <cellStyle name="已访问的超链接" xfId="453" builtinId="9" hidden="1"/>
    <cellStyle name="已访问的超链接" xfId="454" builtinId="9" hidden="1"/>
    <cellStyle name="已访问的超链接" xfId="455" builtinId="9" hidden="1"/>
    <cellStyle name="已访问的超链接" xfId="456" builtinId="9" hidden="1"/>
    <cellStyle name="已访问的超链接" xfId="457" builtinId="9" hidden="1"/>
    <cellStyle name="已访问的超链接" xfId="458" builtinId="9" hidden="1"/>
    <cellStyle name="已访问的超链接" xfId="459" builtinId="9" hidden="1"/>
    <cellStyle name="已访问的超链接" xfId="460" builtinId="9" hidden="1"/>
    <cellStyle name="已访问的超链接" xfId="461" builtinId="9" hidden="1"/>
    <cellStyle name="已访问的超链接" xfId="462" builtinId="9" hidden="1"/>
    <cellStyle name="已访问的超链接" xfId="463" builtinId="9" hidden="1"/>
    <cellStyle name="已访问的超链接" xfId="464" builtinId="9" hidden="1"/>
    <cellStyle name="已访问的超链接" xfId="465" builtinId="9" hidden="1"/>
    <cellStyle name="已访问的超链接" xfId="466" builtinId="9" hidden="1"/>
    <cellStyle name="已访问的超链接" xfId="467" builtinId="9" hidden="1"/>
    <cellStyle name="已访问的超链接" xfId="468" builtinId="9" hidden="1"/>
    <cellStyle name="已访问的超链接" xfId="469" builtinId="9" hidden="1"/>
    <cellStyle name="已访问的超链接" xfId="470" builtinId="9" hidden="1"/>
    <cellStyle name="已访问的超链接" xfId="471" builtinId="9" hidden="1"/>
    <cellStyle name="已访问的超链接" xfId="472" builtinId="9" hidden="1"/>
    <cellStyle name="已访问的超链接" xfId="473" builtinId="9" hidden="1"/>
    <cellStyle name="已访问的超链接" xfId="474" builtinId="9" hidden="1"/>
    <cellStyle name="已访问的超链接" xfId="475" builtinId="9" hidden="1"/>
    <cellStyle name="已访问的超链接" xfId="476" builtinId="9" hidden="1"/>
    <cellStyle name="已访问的超链接" xfId="477" builtinId="9" hidden="1"/>
    <cellStyle name="已访问的超链接" xfId="478" builtinId="9" hidden="1"/>
    <cellStyle name="已访问的超链接" xfId="479" builtinId="9" hidden="1"/>
    <cellStyle name="已访问的超链接" xfId="480" builtinId="9" hidden="1"/>
    <cellStyle name="已访问的超链接" xfId="481" builtinId="9" hidden="1"/>
    <cellStyle name="已访问的超链接" xfId="482" builtinId="9" hidden="1"/>
    <cellStyle name="已访问的超链接" xfId="483" builtinId="9" hidden="1"/>
    <cellStyle name="已访问的超链接" xfId="484" builtinId="9" hidden="1"/>
    <cellStyle name="已访问的超链接" xfId="485" builtinId="9" hidden="1"/>
    <cellStyle name="已访问的超链接" xfId="486" builtinId="9" hidden="1"/>
    <cellStyle name="已访问的超链接" xfId="487" builtinId="9" hidden="1"/>
    <cellStyle name="已访问的超链接" xfId="488" builtinId="9" hidden="1"/>
    <cellStyle name="已访问的超链接" xfId="489" builtinId="9" hidden="1"/>
    <cellStyle name="已访问的超链接" xfId="490" builtinId="9" hidden="1"/>
    <cellStyle name="已访问的超链接" xfId="491" builtinId="9" hidden="1"/>
    <cellStyle name="已访问的超链接" xfId="492" builtinId="9" hidden="1"/>
    <cellStyle name="已访问的超链接" xfId="493" builtinId="9" hidden="1"/>
    <cellStyle name="已访问的超链接" xfId="494" builtinId="9" hidden="1"/>
    <cellStyle name="已访问的超链接" xfId="495" builtinId="9" hidden="1"/>
    <cellStyle name="已访问的超链接" xfId="496" builtinId="9" hidden="1"/>
    <cellStyle name="已访问的超链接" xfId="497" builtinId="9" hidden="1"/>
    <cellStyle name="已访问的超链接" xfId="498" builtinId="9" hidden="1"/>
    <cellStyle name="已访问的超链接" xfId="499" builtinId="9" hidden="1"/>
    <cellStyle name="已访问的超链接" xfId="500" builtinId="9" hidden="1"/>
    <cellStyle name="已访问的超链接" xfId="501" builtinId="9" hidden="1"/>
    <cellStyle name="已访问的超链接" xfId="502" builtinId="9" hidden="1"/>
    <cellStyle name="已访问的超链接" xfId="503" builtinId="9" hidden="1"/>
    <cellStyle name="已访问的超链接" xfId="504" builtinId="9" hidden="1"/>
    <cellStyle name="已访问的超链接" xfId="505" builtinId="9" hidden="1"/>
    <cellStyle name="已访问的超链接" xfId="506" builtinId="9" hidden="1"/>
    <cellStyle name="已访问的超链接" xfId="507" builtinId="9" hidden="1"/>
    <cellStyle name="已访问的超链接" xfId="508" builtinId="9" hidden="1"/>
    <cellStyle name="已访问的超链接" xfId="509" builtinId="9" hidden="1"/>
    <cellStyle name="已访问的超链接" xfId="510" builtinId="9" hidden="1"/>
    <cellStyle name="已访问的超链接" xfId="511" builtinId="9" hidden="1"/>
    <cellStyle name="已访问的超链接" xfId="512" builtinId="9" hidden="1"/>
    <cellStyle name="已访问的超链接" xfId="513" builtinId="9" hidden="1"/>
    <cellStyle name="已访问的超链接" xfId="514" builtinId="9" hidden="1"/>
    <cellStyle name="已访问的超链接" xfId="515" builtinId="9" hidden="1"/>
    <cellStyle name="已访问的超链接" xfId="516" builtinId="9" hidden="1"/>
    <cellStyle name="已访问的超链接" xfId="517" builtinId="9" hidden="1"/>
    <cellStyle name="已访问的超链接" xfId="518" builtinId="9" hidden="1"/>
    <cellStyle name="已访问的超链接" xfId="519" builtinId="9" hidden="1"/>
    <cellStyle name="已访问的超链接" xfId="520" builtinId="9" hidden="1"/>
    <cellStyle name="已访问的超链接" xfId="521" builtinId="9" hidden="1"/>
    <cellStyle name="已访问的超链接" xfId="522" builtinId="9" hidden="1"/>
    <cellStyle name="已访问的超链接" xfId="523" builtinId="9" hidden="1"/>
    <cellStyle name="已访问的超链接" xfId="524" builtinId="9" hidden="1"/>
    <cellStyle name="已访问的超链接" xfId="525" builtinId="9" hidden="1"/>
    <cellStyle name="已访问的超链接" xfId="526" builtinId="9" hidden="1"/>
    <cellStyle name="已访问的超链接" xfId="527" builtinId="9" hidden="1"/>
    <cellStyle name="已访问的超链接" xfId="528" builtinId="9" hidden="1"/>
    <cellStyle name="已访问的超链接" xfId="529" builtinId="9" hidden="1"/>
    <cellStyle name="已访问的超链接" xfId="530" builtinId="9" hidden="1"/>
    <cellStyle name="已访问的超链接" xfId="531" builtinId="9" hidden="1"/>
    <cellStyle name="已访问的超链接" xfId="532" builtinId="9" hidden="1"/>
    <cellStyle name="已访问的超链接" xfId="533" builtinId="9" hidden="1"/>
    <cellStyle name="已访问的超链接" xfId="534" builtinId="9" hidden="1"/>
    <cellStyle name="已访问的超链接" xfId="535" builtinId="9" hidden="1"/>
    <cellStyle name="已访问的超链接" xfId="536" builtinId="9" hidden="1"/>
    <cellStyle name="已访问的超链接" xfId="537" builtinId="9" hidden="1"/>
    <cellStyle name="已访问的超链接" xfId="538" builtinId="9" hidden="1"/>
    <cellStyle name="已访问的超链接" xfId="539" builtinId="9" hidden="1"/>
    <cellStyle name="已访问的超链接" xfId="540" builtinId="9" hidden="1"/>
    <cellStyle name="已访问的超链接" xfId="541" builtinId="9" hidden="1"/>
    <cellStyle name="已访问的超链接" xfId="542" builtinId="9" hidden="1"/>
    <cellStyle name="已访问的超链接" xfId="543" builtinId="9" hidden="1"/>
    <cellStyle name="已访问的超链接" xfId="544" builtinId="9" hidden="1"/>
    <cellStyle name="已访问的超链接" xfId="545" builtinId="9" hidden="1"/>
    <cellStyle name="已访问的超链接" xfId="546" builtinId="9" hidden="1"/>
    <cellStyle name="已访问的超链接" xfId="547" builtinId="9" hidden="1"/>
    <cellStyle name="已访问的超链接" xfId="548" builtinId="9" hidden="1"/>
    <cellStyle name="已访问的超链接" xfId="549" builtinId="9" hidden="1"/>
    <cellStyle name="已访问的超链接" xfId="550" builtinId="9" hidden="1"/>
    <cellStyle name="已访问的超链接" xfId="551" builtinId="9" hidden="1"/>
    <cellStyle name="已访问的超链接" xfId="552" builtinId="9" hidden="1"/>
    <cellStyle name="已访问的超链接" xfId="553" builtinId="9" hidden="1"/>
    <cellStyle name="已访问的超链接" xfId="554" builtinId="9" hidden="1"/>
    <cellStyle name="已访问的超链接" xfId="555" builtinId="9" hidden="1"/>
    <cellStyle name="已访问的超链接" xfId="556" builtinId="9" hidden="1"/>
    <cellStyle name="已访问的超链接" xfId="557" builtinId="9" hidden="1"/>
    <cellStyle name="已访问的超链接" xfId="558" builtinId="9" hidden="1"/>
    <cellStyle name="已访问的超链接" xfId="559" builtinId="9" hidden="1"/>
    <cellStyle name="已访问的超链接" xfId="560" builtinId="9" hidden="1"/>
    <cellStyle name="已访问的超链接" xfId="561" builtinId="9" hidden="1"/>
    <cellStyle name="已访问的超链接" xfId="562" builtinId="9" hidden="1"/>
    <cellStyle name="已访问的超链接" xfId="563" builtinId="9" hidden="1"/>
    <cellStyle name="已访问的超链接" xfId="564" builtinId="9" hidden="1"/>
    <cellStyle name="已访问的超链接" xfId="565" builtinId="9" hidden="1"/>
    <cellStyle name="已访问的超链接" xfId="566" builtinId="9" hidden="1"/>
    <cellStyle name="已访问的超链接" xfId="567" builtinId="9" hidden="1"/>
    <cellStyle name="已访问的超链接" xfId="568" builtinId="9" hidden="1"/>
    <cellStyle name="已访问的超链接" xfId="569" builtinId="9" hidden="1"/>
    <cellStyle name="已访问的超链接" xfId="570" builtinId="9" hidden="1"/>
    <cellStyle name="已访问的超链接" xfId="571" builtinId="9" hidden="1"/>
    <cellStyle name="已访问的超链接" xfId="572" builtinId="9" hidden="1"/>
    <cellStyle name="已访问的超链接" xfId="573" builtinId="9" hidden="1"/>
    <cellStyle name="已访问的超链接" xfId="574" builtinId="9" hidden="1"/>
    <cellStyle name="已访问的超链接" xfId="575" builtinId="9" hidden="1"/>
    <cellStyle name="已访问的超链接" xfId="576" builtinId="9" hidden="1"/>
    <cellStyle name="已访问的超链接" xfId="577" builtinId="9" hidden="1"/>
    <cellStyle name="已访问的超链接" xfId="578" builtinId="9" hidden="1"/>
    <cellStyle name="已访问的超链接" xfId="579" builtinId="9" hidden="1"/>
    <cellStyle name="已访问的超链接" xfId="580" builtinId="9" hidden="1"/>
    <cellStyle name="已访问的超链接" xfId="581" builtinId="9" hidden="1"/>
    <cellStyle name="已访问的超链接" xfId="582" builtinId="9" hidden="1"/>
    <cellStyle name="已访问的超链接" xfId="583" builtinId="9" hidden="1"/>
    <cellStyle name="已访问的超链接" xfId="584" builtinId="9" hidden="1"/>
    <cellStyle name="已访问的超链接" xfId="585" builtinId="9" hidden="1"/>
    <cellStyle name="已访问的超链接" xfId="586" builtinId="9" hidden="1"/>
    <cellStyle name="已访问的超链接" xfId="587" builtinId="9" hidden="1"/>
    <cellStyle name="已访问的超链接" xfId="588" builtinId="9" hidden="1"/>
    <cellStyle name="已访问的超链接" xfId="589" builtinId="9" hidden="1"/>
    <cellStyle name="已访问的超链接" xfId="590" builtinId="9" hidden="1"/>
    <cellStyle name="已访问的超链接" xfId="591" builtinId="9" hidden="1"/>
    <cellStyle name="已访问的超链接" xfId="592" builtinId="9" hidden="1"/>
    <cellStyle name="已访问的超链接" xfId="593" builtinId="9" hidden="1"/>
    <cellStyle name="已访问的超链接" xfId="594" builtinId="9" hidden="1"/>
    <cellStyle name="已访问的超链接" xfId="595" builtinId="9" hidden="1"/>
    <cellStyle name="已访问的超链接" xfId="596" builtinId="9" hidden="1"/>
    <cellStyle name="已访问的超链接" xfId="597" builtinId="9" hidden="1"/>
    <cellStyle name="已访问的超链接" xfId="598" builtinId="9" hidden="1"/>
    <cellStyle name="已访问的超链接" xfId="599" builtinId="9" hidden="1"/>
    <cellStyle name="已访问的超链接" xfId="600" builtinId="9" hidden="1"/>
    <cellStyle name="已访问的超链接" xfId="601" builtinId="9" hidden="1"/>
    <cellStyle name="已访问的超链接" xfId="602" builtinId="9" hidden="1"/>
    <cellStyle name="已访问的超链接" xfId="603" builtinId="9" hidden="1"/>
    <cellStyle name="已访问的超链接" xfId="604" builtinId="9" hidden="1"/>
    <cellStyle name="已访问的超链接" xfId="605" builtinId="9" hidden="1"/>
    <cellStyle name="已访问的超链接" xfId="606" builtinId="9" hidden="1"/>
    <cellStyle name="已访问的超链接" xfId="607" builtinId="9" hidden="1"/>
    <cellStyle name="已访问的超链接" xfId="608" builtinId="9" hidden="1"/>
    <cellStyle name="已访问的超链接" xfId="609" builtinId="9" hidden="1"/>
    <cellStyle name="已访问的超链接" xfId="610" builtinId="9" hidden="1"/>
    <cellStyle name="已访问的超链接" xfId="611" builtinId="9" hidden="1"/>
    <cellStyle name="已访问的超链接" xfId="612" builtinId="9" hidden="1"/>
    <cellStyle name="已访问的超链接" xfId="613" builtinId="9" hidden="1"/>
    <cellStyle name="已访问的超链接" xfId="614" builtinId="9" hidden="1"/>
    <cellStyle name="已访问的超链接" xfId="615" builtinId="9" hidden="1"/>
    <cellStyle name="已访问的超链接" xfId="616" builtinId="9" hidden="1"/>
    <cellStyle name="已访问的超链接" xfId="617" builtinId="9" hidden="1"/>
    <cellStyle name="已访问的超链接" xfId="618" builtinId="9" hidden="1"/>
    <cellStyle name="已访问的超链接" xfId="619" builtinId="9" hidden="1"/>
    <cellStyle name="已访问的超链接" xfId="620" builtinId="9" hidden="1"/>
    <cellStyle name="已访问的超链接" xfId="621" builtinId="9" hidden="1"/>
    <cellStyle name="已访问的超链接" xfId="622" builtinId="9" hidden="1"/>
    <cellStyle name="已访问的超链接" xfId="623" builtinId="9" hidden="1"/>
    <cellStyle name="已访问的超链接" xfId="624" builtinId="9" hidden="1"/>
    <cellStyle name="已访问的超链接" xfId="625" builtinId="9" hidden="1"/>
    <cellStyle name="已访问的超链接" xfId="626" builtinId="9" hidden="1"/>
    <cellStyle name="已访问的超链接" xfId="627" builtinId="9" hidden="1"/>
    <cellStyle name="已访问的超链接" xfId="628" builtinId="9" hidden="1"/>
    <cellStyle name="已访问的超链接" xfId="629" builtinId="9" hidden="1"/>
    <cellStyle name="已访问的超链接" xfId="630" builtinId="9" hidden="1"/>
    <cellStyle name="已访问的超链接" xfId="631" builtinId="9" hidden="1"/>
    <cellStyle name="已访问的超链接" xfId="632" builtinId="9" hidden="1"/>
    <cellStyle name="已访问的超链接" xfId="633" builtinId="9" hidden="1"/>
    <cellStyle name="已访问的超链接" xfId="634" builtinId="9" hidden="1"/>
    <cellStyle name="已访问的超链接" xfId="635" builtinId="9" hidden="1"/>
    <cellStyle name="已访问的超链接" xfId="636" builtinId="9" hidden="1"/>
    <cellStyle name="已访问的超链接" xfId="637" builtinId="9" hidden="1"/>
    <cellStyle name="已访问的超链接" xfId="638" builtinId="9" hidden="1"/>
    <cellStyle name="已访问的超链接" xfId="639" builtinId="9" hidden="1"/>
    <cellStyle name="已访问的超链接" xfId="640" builtinId="9" hidden="1"/>
    <cellStyle name="已访问的超链接" xfId="641" builtinId="9" hidden="1"/>
    <cellStyle name="已访问的超链接" xfId="642" builtinId="9" hidden="1"/>
    <cellStyle name="已访问的超链接" xfId="643" builtinId="9" hidden="1"/>
    <cellStyle name="已访问的超链接" xfId="644" builtinId="9" hidden="1"/>
    <cellStyle name="已访问的超链接" xfId="645" builtinId="9" hidden="1"/>
    <cellStyle name="已访问的超链接" xfId="646" builtinId="9" hidden="1"/>
    <cellStyle name="已访问的超链接" xfId="647" builtinId="9" hidden="1"/>
    <cellStyle name="已访问的超链接" xfId="648" builtinId="9" hidden="1"/>
    <cellStyle name="已访问的超链接" xfId="649" builtinId="9" hidden="1"/>
    <cellStyle name="已访问的超链接" xfId="650" builtinId="9" hidden="1"/>
    <cellStyle name="已访问的超链接" xfId="651" builtinId="9" hidden="1"/>
    <cellStyle name="已访问的超链接" xfId="652" builtinId="9" hidden="1"/>
    <cellStyle name="已访问的超链接" xfId="653" builtinId="9" hidden="1"/>
    <cellStyle name="已访问的超链接" xfId="654" builtinId="9" hidden="1"/>
    <cellStyle name="已访问的超链接" xfId="655" builtinId="9" hidden="1"/>
    <cellStyle name="已访问的超链接" xfId="656" builtinId="9" hidden="1"/>
    <cellStyle name="已访问的超链接" xfId="657" builtinId="9" hidden="1"/>
    <cellStyle name="已访问的超链接" xfId="658" builtinId="9" hidden="1"/>
    <cellStyle name="已访问的超链接" xfId="659" builtinId="9" hidden="1"/>
    <cellStyle name="已访问的超链接" xfId="660" builtinId="9" hidden="1"/>
    <cellStyle name="已访问的超链接" xfId="661" builtinId="9" hidden="1"/>
    <cellStyle name="已访问的超链接" xfId="662" builtinId="9" hidden="1"/>
    <cellStyle name="已访问的超链接" xfId="663" builtinId="9" hidden="1"/>
    <cellStyle name="已访问的超链接" xfId="664" builtinId="9" hidden="1"/>
    <cellStyle name="已访问的超链接" xfId="665" builtinId="9" hidden="1"/>
    <cellStyle name="已访问的超链接" xfId="666" builtinId="9" hidden="1"/>
    <cellStyle name="已访问的超链接" xfId="667" builtinId="9" hidden="1"/>
    <cellStyle name="已访问的超链接" xfId="668" builtinId="9" hidden="1"/>
    <cellStyle name="已访问的超链接" xfId="669" builtinId="9" hidden="1"/>
    <cellStyle name="已访问的超链接" xfId="670" builtinId="9" hidden="1"/>
    <cellStyle name="已访问的超链接" xfId="671" builtinId="9" hidden="1"/>
    <cellStyle name="已访问的超链接" xfId="672" builtinId="9" hidden="1"/>
    <cellStyle name="已访问的超链接" xfId="673" builtinId="9" hidden="1"/>
    <cellStyle name="已访问的超链接" xfId="674" builtinId="9" hidden="1"/>
    <cellStyle name="已访问的超链接" xfId="675" builtinId="9" hidden="1"/>
    <cellStyle name="已访问的超链接" xfId="676" builtinId="9" hidden="1"/>
    <cellStyle name="已访问的超链接" xfId="677" builtinId="9" hidden="1"/>
    <cellStyle name="已访问的超链接" xfId="678" builtinId="9" hidden="1"/>
    <cellStyle name="已访问的超链接" xfId="679" builtinId="9" hidden="1"/>
    <cellStyle name="已访问的超链接" xfId="680" builtinId="9" hidden="1"/>
    <cellStyle name="已访问的超链接" xfId="681" builtinId="9" hidden="1"/>
    <cellStyle name="已访问的超链接" xfId="682" builtinId="9" hidden="1"/>
    <cellStyle name="已访问的超链接" xfId="683" builtinId="9" hidden="1"/>
    <cellStyle name="已访问的超链接" xfId="684" builtinId="9" hidden="1"/>
    <cellStyle name="已访问的超链接" xfId="685" builtinId="9" hidden="1"/>
    <cellStyle name="已访问的超链接" xfId="686" builtinId="9" hidden="1"/>
    <cellStyle name="已访问的超链接" xfId="687" builtinId="9" hidden="1"/>
    <cellStyle name="已访问的超链接" xfId="688" builtinId="9" hidden="1"/>
    <cellStyle name="已访问的超链接" xfId="689" builtinId="9" hidden="1"/>
    <cellStyle name="已访问的超链接" xfId="690" builtinId="9" hidden="1"/>
    <cellStyle name="已访问的超链接" xfId="691" builtinId="9" hidden="1"/>
    <cellStyle name="已访问的超链接" xfId="692" builtinId="9" hidden="1"/>
    <cellStyle name="已访问的超链接" xfId="693" builtinId="9" hidden="1"/>
    <cellStyle name="已访问的超链接" xfId="694" builtinId="9" hidden="1"/>
    <cellStyle name="已访问的超链接" xfId="695" builtinId="9" hidden="1"/>
    <cellStyle name="已访问的超链接" xfId="696" builtinId="9" hidden="1"/>
    <cellStyle name="已访问的超链接" xfId="697" builtinId="9" hidden="1"/>
    <cellStyle name="已访问的超链接" xfId="698" builtinId="9" hidden="1"/>
    <cellStyle name="已访问的超链接" xfId="699" builtinId="9" hidden="1"/>
    <cellStyle name="已访问的超链接" xfId="700" builtinId="9" hidden="1"/>
    <cellStyle name="已访问的超链接" xfId="701" builtinId="9" hidden="1"/>
    <cellStyle name="已访问的超链接" xfId="702" builtinId="9" hidden="1"/>
    <cellStyle name="已访问的超链接" xfId="703" builtinId="9" hidden="1"/>
    <cellStyle name="已访问的超链接" xfId="704" builtinId="9" hidden="1"/>
    <cellStyle name="已访问的超链接" xfId="705" builtinId="9" hidden="1"/>
    <cellStyle name="已访问的超链接" xfId="706" builtinId="9" hidden="1"/>
    <cellStyle name="已访问的超链接" xfId="707" builtinId="9" hidden="1"/>
    <cellStyle name="已访问的超链接" xfId="708" builtinId="9" hidden="1"/>
    <cellStyle name="已访问的超链接" xfId="709" builtinId="9" hidden="1"/>
    <cellStyle name="已访问的超链接" xfId="710" builtinId="9" hidden="1"/>
    <cellStyle name="已访问的超链接" xfId="711" builtinId="9" hidden="1"/>
    <cellStyle name="已访问的超链接" xfId="712" builtinId="9" hidden="1"/>
    <cellStyle name="已访问的超链接" xfId="713" builtinId="9" hidden="1"/>
    <cellStyle name="已访问的超链接" xfId="714" builtinId="9" hidden="1"/>
    <cellStyle name="已访问的超链接" xfId="715" builtinId="9" hidden="1"/>
    <cellStyle name="已访问的超链接" xfId="716" builtinId="9" hidden="1"/>
    <cellStyle name="已访问的超链接" xfId="717" builtinId="9" hidden="1"/>
    <cellStyle name="已访问的超链接" xfId="718" builtinId="9" hidden="1"/>
    <cellStyle name="已访问的超链接" xfId="719" builtinId="9" hidden="1"/>
    <cellStyle name="已访问的超链接" xfId="720" builtinId="9" hidden="1"/>
    <cellStyle name="已访问的超链接" xfId="721" builtinId="9" hidden="1"/>
    <cellStyle name="已访问的超链接" xfId="722" builtinId="9" hidden="1"/>
    <cellStyle name="已访问的超链接" xfId="723" builtinId="9" hidden="1"/>
    <cellStyle name="已访问的超链接" xfId="724" builtinId="9" hidden="1"/>
    <cellStyle name="已访问的超链接" xfId="725" builtinId="9" hidden="1"/>
    <cellStyle name="已访问的超链接" xfId="726" builtinId="9" hidden="1"/>
    <cellStyle name="已访问的超链接" xfId="727" builtinId="9" hidden="1"/>
    <cellStyle name="已访问的超链接" xfId="728" builtinId="9" hidden="1"/>
    <cellStyle name="已访问的超链接" xfId="729" builtinId="9" hidden="1"/>
    <cellStyle name="已访问的超链接" xfId="730" builtinId="9" hidden="1"/>
    <cellStyle name="已访问的超链接" xfId="731" builtinId="9" hidden="1"/>
    <cellStyle name="已访问的超链接" xfId="732" builtinId="9" hidden="1"/>
    <cellStyle name="已访问的超链接" xfId="733" builtinId="9" hidden="1"/>
    <cellStyle name="已访问的超链接" xfId="734" builtinId="9" hidden="1"/>
    <cellStyle name="已访问的超链接" xfId="735" builtinId="9" hidden="1"/>
    <cellStyle name="已访问的超链接" xfId="736" builtinId="9" hidden="1"/>
    <cellStyle name="已访问的超链接" xfId="737" builtinId="9" hidden="1"/>
    <cellStyle name="已访问的超链接" xfId="738" builtinId="9" hidden="1"/>
    <cellStyle name="已访问的超链接" xfId="739" builtinId="9" hidden="1"/>
    <cellStyle name="已访问的超链接" xfId="740" builtinId="9" hidden="1"/>
    <cellStyle name="已访问的超链接" xfId="741" builtinId="9" hidden="1"/>
    <cellStyle name="已访问的超链接" xfId="742" builtinId="9" hidden="1"/>
    <cellStyle name="已访问的超链接" xfId="743" builtinId="9" hidden="1"/>
    <cellStyle name="已访问的超链接" xfId="744" builtinId="9" hidden="1"/>
    <cellStyle name="已访问的超链接" xfId="745" builtinId="9" hidden="1"/>
    <cellStyle name="已访问的超链接" xfId="746" builtinId="9" hidden="1"/>
    <cellStyle name="已访问的超链接" xfId="747" builtinId="9" hidden="1"/>
    <cellStyle name="已访问的超链接" xfId="748" builtinId="9" hidden="1"/>
    <cellStyle name="已访问的超链接" xfId="749" builtinId="9" hidden="1"/>
    <cellStyle name="已访问的超链接" xfId="750" builtinId="9" hidden="1"/>
    <cellStyle name="已访问的超链接" xfId="751" builtinId="9" hidden="1"/>
    <cellStyle name="已访问的超链接" xfId="752" builtinId="9" hidden="1"/>
    <cellStyle name="已访问的超链接" xfId="753" builtinId="9" hidden="1"/>
    <cellStyle name="已访问的超链接" xfId="754" builtinId="9" hidden="1"/>
    <cellStyle name="已访问的超链接" xfId="755" builtinId="9" hidden="1"/>
    <cellStyle name="已访问的超链接" xfId="756" builtinId="9" hidden="1"/>
    <cellStyle name="已访问的超链接" xfId="757" builtinId="9" hidden="1"/>
    <cellStyle name="已访问的超链接" xfId="758" builtinId="9" hidden="1"/>
    <cellStyle name="已访问的超链接" xfId="759" builtinId="9" hidden="1"/>
    <cellStyle name="已访问的超链接" xfId="760" builtinId="9" hidden="1"/>
    <cellStyle name="已访问的超链接" xfId="761" builtinId="9" hidden="1"/>
    <cellStyle name="已访问的超链接" xfId="762" builtinId="9" hidden="1"/>
  </cellStyles>
  <dxfs count="1">
    <dxf>
      <font>
        <color rgb="FF9C0006"/>
      </font>
      <fill>
        <patternFill>
          <bgColor rgb="FFFFC7CE"/>
        </patternFill>
      </fill>
    </dxf>
  </dxfs>
  <tableStyles count="0" defaultTableStyle="TableStyleMedium9" defaultPivotStyle="PivotStyleMedium4"/>
  <colors>
    <mruColors>
      <color rgb="FFCCFFFF"/>
      <color rgb="FFCCECFF"/>
      <color rgb="FF66CCFF"/>
      <color rgb="FFFFCC99"/>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4"/>
  <sheetViews>
    <sheetView workbookViewId="0">
      <selection activeCell="A4" sqref="A4"/>
    </sheetView>
  </sheetViews>
  <sheetFormatPr defaultColWidth="11" defaultRowHeight="15" x14ac:dyDescent="0.25"/>
  <cols>
    <col min="1" max="1" width="204.83203125" style="108" customWidth="1"/>
    <col min="2" max="16384" width="11" style="98"/>
  </cols>
  <sheetData>
    <row r="1" spans="1:46" ht="50" customHeight="1" x14ac:dyDescent="0.25">
      <c r="A1" s="96" t="s">
        <v>123</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row>
    <row r="2" spans="1:46" ht="100" customHeight="1" x14ac:dyDescent="0.25">
      <c r="A2" s="99" t="s">
        <v>57</v>
      </c>
      <c r="B2" s="97"/>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row>
    <row r="3" spans="1:46" s="3" customFormat="1" ht="25" customHeight="1" x14ac:dyDescent="0.35">
      <c r="A3" s="97"/>
      <c r="B3" s="97"/>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row>
    <row r="4" spans="1:46" s="3" customFormat="1" ht="60.75" customHeight="1" x14ac:dyDescent="0.35">
      <c r="A4" s="100" t="s">
        <v>154</v>
      </c>
      <c r="B4" s="97"/>
      <c r="C4" s="97"/>
      <c r="D4" s="97"/>
      <c r="E4" s="97"/>
      <c r="F4" s="97"/>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row>
    <row r="5" spans="1:46" s="3" customFormat="1" ht="35" customHeight="1" x14ac:dyDescent="0.35">
      <c r="A5" s="101" t="s">
        <v>97</v>
      </c>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7"/>
    </row>
    <row r="6" spans="1:46" s="3" customFormat="1" ht="20" customHeight="1" x14ac:dyDescent="0.35">
      <c r="A6" s="102" t="s">
        <v>44</v>
      </c>
      <c r="B6" s="97"/>
      <c r="C6" s="97"/>
      <c r="D6" s="97"/>
      <c r="E6" s="97"/>
      <c r="F6" s="97"/>
      <c r="G6" s="97"/>
      <c r="H6" s="97"/>
      <c r="I6" s="97"/>
      <c r="J6" s="97"/>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7"/>
    </row>
    <row r="7" spans="1:46" s="3" customFormat="1" ht="20" customHeight="1" x14ac:dyDescent="0.35">
      <c r="A7" s="103" t="s">
        <v>124</v>
      </c>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row>
    <row r="8" spans="1:46" s="3" customFormat="1" ht="20" customHeight="1" x14ac:dyDescent="0.35">
      <c r="A8" s="103" t="s">
        <v>126</v>
      </c>
      <c r="B8" s="97"/>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97"/>
      <c r="AP8" s="97"/>
      <c r="AQ8" s="97"/>
      <c r="AR8" s="97"/>
      <c r="AS8" s="97"/>
      <c r="AT8" s="97"/>
    </row>
    <row r="9" spans="1:46" s="3" customFormat="1" ht="20" customHeight="1" x14ac:dyDescent="0.35">
      <c r="A9" s="103" t="s">
        <v>125</v>
      </c>
      <c r="B9" s="97"/>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row>
    <row r="10" spans="1:46" s="3" customFormat="1" ht="20" customHeight="1" x14ac:dyDescent="0.35">
      <c r="A10" s="103" t="s">
        <v>112</v>
      </c>
      <c r="B10" s="97"/>
      <c r="C10" s="97"/>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row>
    <row r="11" spans="1:46" s="3" customFormat="1" ht="20" customHeight="1" x14ac:dyDescent="0.35">
      <c r="A11" s="103" t="s">
        <v>99</v>
      </c>
      <c r="B11" s="97"/>
      <c r="C11" s="97"/>
      <c r="D11" s="97"/>
      <c r="E11" s="97"/>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row>
    <row r="12" spans="1:46" s="3" customFormat="1" ht="20" customHeight="1" x14ac:dyDescent="0.35">
      <c r="A12" s="103" t="s">
        <v>100</v>
      </c>
      <c r="B12" s="97"/>
      <c r="C12" s="97"/>
      <c r="D12" s="97"/>
      <c r="E12" s="97"/>
      <c r="F12" s="97"/>
      <c r="G12" s="97"/>
      <c r="H12" s="97"/>
      <c r="I12" s="97"/>
      <c r="J12" s="97"/>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row>
    <row r="13" spans="1:46" s="3" customFormat="1" ht="20" customHeight="1" x14ac:dyDescent="0.35">
      <c r="A13" s="103" t="s">
        <v>101</v>
      </c>
      <c r="B13" s="103"/>
      <c r="C13" s="103"/>
      <c r="D13" s="103"/>
      <c r="E13" s="103"/>
      <c r="F13" s="103"/>
      <c r="G13" s="103"/>
      <c r="H13" s="103"/>
      <c r="I13" s="103"/>
      <c r="J13" s="103"/>
      <c r="K13" s="103"/>
      <c r="L13" s="103"/>
      <c r="M13" s="103"/>
      <c r="N13" s="103"/>
      <c r="O13" s="103"/>
      <c r="P13" s="103"/>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row>
    <row r="14" spans="1:46" s="3" customFormat="1" ht="20" customHeight="1" x14ac:dyDescent="0.35">
      <c r="A14" s="104" t="s">
        <v>98</v>
      </c>
      <c r="B14" s="103"/>
      <c r="C14" s="103"/>
      <c r="D14" s="103"/>
      <c r="E14" s="103"/>
      <c r="F14" s="103"/>
      <c r="G14" s="103"/>
      <c r="H14" s="103"/>
      <c r="I14" s="103"/>
      <c r="J14" s="103"/>
      <c r="K14" s="103"/>
      <c r="L14" s="103"/>
      <c r="M14" s="103"/>
      <c r="N14" s="103"/>
      <c r="O14" s="103"/>
      <c r="P14" s="103"/>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row>
    <row r="15" spans="1:46" s="3" customFormat="1" ht="20" customHeight="1" x14ac:dyDescent="0.35">
      <c r="A15" s="103" t="s">
        <v>102</v>
      </c>
      <c r="B15" s="103"/>
      <c r="C15" s="103"/>
      <c r="D15" s="103"/>
      <c r="E15" s="103"/>
      <c r="F15" s="103"/>
      <c r="G15" s="103"/>
      <c r="H15" s="103"/>
      <c r="I15" s="103"/>
      <c r="J15" s="103"/>
      <c r="K15" s="103"/>
      <c r="L15" s="103"/>
      <c r="M15" s="103"/>
      <c r="N15" s="103"/>
      <c r="O15" s="103"/>
      <c r="P15" s="103"/>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row>
    <row r="16" spans="1:46" s="3" customFormat="1" ht="20" customHeight="1" x14ac:dyDescent="0.35">
      <c r="A16" s="103" t="s">
        <v>103</v>
      </c>
      <c r="B16" s="103"/>
      <c r="C16" s="103"/>
      <c r="D16" s="103"/>
      <c r="E16" s="103"/>
      <c r="F16" s="103"/>
      <c r="G16" s="103"/>
      <c r="H16" s="103"/>
      <c r="I16" s="103"/>
      <c r="J16" s="103"/>
      <c r="K16" s="103"/>
      <c r="L16" s="103"/>
      <c r="M16" s="103"/>
      <c r="N16" s="103"/>
      <c r="O16" s="103"/>
      <c r="P16" s="103"/>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row>
    <row r="17" spans="1:46" s="3" customFormat="1" ht="20" customHeight="1" x14ac:dyDescent="0.35">
      <c r="A17" s="103" t="s">
        <v>104</v>
      </c>
      <c r="B17" s="103"/>
      <c r="C17" s="103"/>
      <c r="D17" s="103"/>
      <c r="E17" s="103"/>
      <c r="F17" s="103"/>
      <c r="G17" s="103"/>
      <c r="H17" s="103"/>
      <c r="I17" s="103"/>
      <c r="J17" s="103"/>
      <c r="K17" s="103"/>
      <c r="L17" s="103"/>
      <c r="M17" s="103"/>
      <c r="N17" s="103"/>
      <c r="O17" s="103"/>
      <c r="P17" s="103"/>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row>
    <row r="18" spans="1:46" ht="20" customHeight="1" x14ac:dyDescent="0.35">
      <c r="A18" s="103" t="s">
        <v>105</v>
      </c>
      <c r="B18" s="97"/>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row>
    <row r="19" spans="1:46" ht="20" customHeight="1" x14ac:dyDescent="0.25">
      <c r="A19" s="105"/>
      <c r="B19" s="97"/>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row>
    <row r="20" spans="1:46" ht="20" customHeight="1" x14ac:dyDescent="0.25">
      <c r="A20" s="105" t="s">
        <v>21</v>
      </c>
      <c r="B20" s="97"/>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row>
    <row r="21" spans="1:46" ht="20" customHeight="1" x14ac:dyDescent="0.25">
      <c r="A21" s="105"/>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row>
    <row r="22" spans="1:46" ht="20" customHeight="1" x14ac:dyDescent="0.25">
      <c r="A22" s="106" t="s">
        <v>152</v>
      </c>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row>
    <row r="23" spans="1:46" ht="20" customHeight="1" x14ac:dyDescent="0.25">
      <c r="A23" s="106" t="s">
        <v>153</v>
      </c>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row>
    <row r="24" spans="1:46" ht="15.5" x14ac:dyDescent="0.25">
      <c r="A24" s="106"/>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N156"/>
  <sheetViews>
    <sheetView zoomScaleNormal="125" zoomScalePageLayoutView="125" workbookViewId="0">
      <pane xSplit="1" ySplit="22" topLeftCell="B53" activePane="bottomRight" state="frozen"/>
      <selection pane="topRight" activeCell="B1" sqref="B1"/>
      <selection pane="bottomLeft" activeCell="A3" sqref="A3"/>
      <selection pane="bottomRight" activeCell="B79" sqref="B79"/>
    </sheetView>
  </sheetViews>
  <sheetFormatPr defaultColWidth="11" defaultRowHeight="17" customHeight="1" x14ac:dyDescent="0.35"/>
  <cols>
    <col min="1" max="1" width="14.83203125" style="1" customWidth="1"/>
    <col min="2" max="2" width="13.5" style="11" customWidth="1"/>
    <col min="3" max="6" width="13.5" style="1" customWidth="1"/>
    <col min="7" max="7" width="29" style="1" customWidth="1"/>
    <col min="8" max="16384" width="11" style="1"/>
  </cols>
  <sheetData>
    <row r="1" spans="2:14" ht="17" customHeight="1" x14ac:dyDescent="0.45">
      <c r="B1" s="46" t="s">
        <v>51</v>
      </c>
      <c r="C1" s="46"/>
      <c r="D1" s="23"/>
      <c r="E1" s="23"/>
      <c r="F1" s="23"/>
      <c r="G1" s="23"/>
      <c r="H1" s="23"/>
      <c r="I1" s="23"/>
      <c r="J1" s="23"/>
      <c r="K1" s="23"/>
      <c r="L1" s="23"/>
      <c r="M1" s="23"/>
      <c r="N1" s="23"/>
    </row>
    <row r="2" spans="2:14" s="45" customFormat="1" ht="17" customHeight="1" x14ac:dyDescent="0.35">
      <c r="B2" s="46" t="s">
        <v>89</v>
      </c>
      <c r="C2" s="46"/>
      <c r="D2" s="46"/>
      <c r="E2" s="46"/>
      <c r="F2" s="46"/>
      <c r="G2" s="46"/>
      <c r="H2" s="46"/>
      <c r="I2" s="46"/>
      <c r="J2" s="46"/>
      <c r="K2" s="46"/>
      <c r="L2" s="46"/>
      <c r="M2" s="46"/>
      <c r="N2" s="46"/>
    </row>
    <row r="3" spans="2:14" s="45" customFormat="1" ht="17" customHeight="1" x14ac:dyDescent="0.35">
      <c r="B3" s="23" t="s">
        <v>15</v>
      </c>
      <c r="C3" s="23"/>
      <c r="D3" s="46"/>
      <c r="E3" s="46"/>
      <c r="F3" s="46"/>
      <c r="G3" s="46"/>
      <c r="H3" s="46"/>
      <c r="I3" s="46"/>
      <c r="J3" s="46"/>
      <c r="K3" s="46"/>
      <c r="L3" s="46"/>
      <c r="M3" s="46"/>
      <c r="N3" s="46"/>
    </row>
    <row r="4" spans="2:14" ht="17" customHeight="1" x14ac:dyDescent="0.35">
      <c r="B4" s="27" t="s">
        <v>45</v>
      </c>
      <c r="C4" s="26"/>
      <c r="D4" s="26"/>
      <c r="E4" s="26"/>
      <c r="F4" s="26"/>
      <c r="G4" s="26"/>
      <c r="H4" s="26"/>
      <c r="I4" s="26"/>
      <c r="J4" s="26"/>
      <c r="K4" s="26"/>
      <c r="L4" s="26"/>
      <c r="M4" s="26"/>
      <c r="N4" s="26"/>
    </row>
    <row r="5" spans="2:14" ht="17" customHeight="1" x14ac:dyDescent="0.35">
      <c r="B5" s="32"/>
      <c r="C5" s="32" t="s">
        <v>133</v>
      </c>
      <c r="D5" s="26"/>
      <c r="E5" s="26"/>
      <c r="F5" s="26"/>
      <c r="G5" s="26"/>
      <c r="H5" s="26"/>
      <c r="I5" s="26"/>
      <c r="J5" s="26"/>
      <c r="K5" s="26"/>
      <c r="L5" s="26"/>
      <c r="M5" s="26"/>
      <c r="N5" s="26"/>
    </row>
    <row r="6" spans="2:14" ht="17" customHeight="1" x14ac:dyDescent="0.35">
      <c r="B6" s="47"/>
      <c r="C6" s="130" t="s">
        <v>146</v>
      </c>
      <c r="D6" s="26"/>
      <c r="E6" s="26"/>
      <c r="F6" s="26"/>
      <c r="G6" s="26"/>
      <c r="H6" s="26"/>
      <c r="I6" s="26"/>
      <c r="J6" s="26"/>
      <c r="K6" s="26"/>
      <c r="L6" s="26"/>
      <c r="M6" s="26"/>
      <c r="N6" s="26"/>
    </row>
    <row r="7" spans="2:14" ht="17" customHeight="1" x14ac:dyDescent="0.35">
      <c r="B7" s="79"/>
      <c r="C7" s="79" t="s">
        <v>144</v>
      </c>
      <c r="D7" s="26"/>
      <c r="E7" s="29"/>
      <c r="F7" s="26"/>
      <c r="G7" s="26"/>
      <c r="H7" s="26"/>
      <c r="I7" s="26"/>
      <c r="J7" s="26"/>
      <c r="K7" s="26"/>
      <c r="L7" s="26"/>
      <c r="M7" s="26"/>
      <c r="N7" s="26"/>
    </row>
    <row r="8" spans="2:14" ht="17" customHeight="1" x14ac:dyDescent="0.35">
      <c r="B8" s="26"/>
      <c r="C8" s="26"/>
      <c r="D8" s="26" t="s">
        <v>145</v>
      </c>
      <c r="E8" s="26"/>
      <c r="F8" s="26"/>
      <c r="G8" s="26"/>
      <c r="H8" s="26"/>
      <c r="I8" s="26"/>
      <c r="J8" s="26"/>
      <c r="K8" s="26"/>
      <c r="L8" s="26"/>
      <c r="M8" s="26"/>
      <c r="N8" s="26"/>
    </row>
    <row r="9" spans="2:14" ht="17" customHeight="1" x14ac:dyDescent="0.35">
      <c r="B9" s="48" t="s">
        <v>49</v>
      </c>
      <c r="C9" s="48"/>
      <c r="D9" s="48"/>
      <c r="E9" s="48"/>
      <c r="F9" s="48"/>
      <c r="G9" s="48"/>
      <c r="H9" s="48"/>
      <c r="I9" s="48"/>
      <c r="J9" s="48"/>
      <c r="K9" s="48"/>
      <c r="L9" s="48"/>
      <c r="M9" s="48"/>
      <c r="N9" s="48"/>
    </row>
    <row r="10" spans="2:14" ht="17" customHeight="1" x14ac:dyDescent="0.35">
      <c r="B10" s="48"/>
      <c r="C10" s="48" t="s">
        <v>87</v>
      </c>
      <c r="D10" s="48"/>
      <c r="E10" s="48"/>
      <c r="F10" s="48"/>
      <c r="G10" s="48"/>
      <c r="H10" s="48"/>
      <c r="I10" s="48"/>
      <c r="J10" s="48"/>
      <c r="K10" s="48"/>
      <c r="L10" s="48"/>
      <c r="M10" s="48"/>
      <c r="N10" s="48"/>
    </row>
    <row r="11" spans="2:14" ht="17" customHeight="1" x14ac:dyDescent="0.35">
      <c r="B11" s="48"/>
      <c r="C11" s="48" t="s">
        <v>62</v>
      </c>
      <c r="D11" s="48"/>
      <c r="E11" s="48"/>
      <c r="F11" s="48"/>
      <c r="G11" s="48"/>
      <c r="H11" s="48"/>
      <c r="I11" s="48"/>
      <c r="J11" s="48"/>
      <c r="K11" s="48"/>
      <c r="L11" s="48"/>
      <c r="M11" s="48"/>
      <c r="N11" s="48"/>
    </row>
    <row r="12" spans="2:14" ht="17" customHeight="1" x14ac:dyDescent="0.35">
      <c r="B12" s="48"/>
      <c r="C12" s="48" t="s">
        <v>129</v>
      </c>
      <c r="D12" s="48"/>
      <c r="E12" s="48"/>
      <c r="F12" s="48"/>
      <c r="G12" s="48"/>
      <c r="H12" s="48"/>
      <c r="I12" s="48"/>
      <c r="J12" s="48"/>
      <c r="K12" s="48"/>
      <c r="L12" s="48"/>
      <c r="M12" s="48"/>
      <c r="N12" s="48"/>
    </row>
    <row r="13" spans="2:14" ht="17" customHeight="1" x14ac:dyDescent="0.35">
      <c r="B13" s="49" t="s">
        <v>127</v>
      </c>
      <c r="C13" s="26"/>
      <c r="D13" s="26"/>
      <c r="E13" s="26"/>
      <c r="F13" s="26"/>
      <c r="G13" s="26"/>
      <c r="H13" s="26"/>
      <c r="I13" s="26"/>
      <c r="J13" s="26"/>
      <c r="K13" s="26"/>
      <c r="L13" s="26"/>
      <c r="M13" s="26"/>
      <c r="N13" s="26"/>
    </row>
    <row r="14" spans="2:14" ht="17" customHeight="1" x14ac:dyDescent="0.35">
      <c r="B14" s="26"/>
      <c r="C14" s="27" t="s">
        <v>63</v>
      </c>
      <c r="D14" s="26"/>
      <c r="E14" s="26"/>
      <c r="F14" s="26"/>
      <c r="G14" s="26"/>
      <c r="H14" s="26"/>
      <c r="I14" s="26"/>
      <c r="J14" s="26"/>
      <c r="K14" s="26"/>
      <c r="L14" s="26"/>
      <c r="M14" s="26"/>
      <c r="N14" s="26"/>
    </row>
    <row r="15" spans="2:14" ht="17" customHeight="1" x14ac:dyDescent="0.35">
      <c r="B15" s="26"/>
      <c r="C15" s="26" t="s">
        <v>14</v>
      </c>
      <c r="D15" s="26"/>
      <c r="E15" s="26"/>
      <c r="F15" s="26"/>
      <c r="G15" s="26"/>
      <c r="H15" s="26"/>
      <c r="I15" s="26"/>
      <c r="J15" s="26"/>
      <c r="K15" s="26"/>
      <c r="L15" s="26"/>
      <c r="M15" s="26"/>
      <c r="N15" s="26"/>
    </row>
    <row r="16" spans="2:14" ht="17" customHeight="1" x14ac:dyDescent="0.35">
      <c r="B16" s="26"/>
      <c r="C16" s="26" t="s">
        <v>128</v>
      </c>
      <c r="D16" s="26"/>
      <c r="E16" s="26"/>
      <c r="F16" s="26"/>
      <c r="G16" s="26"/>
      <c r="H16" s="26"/>
      <c r="I16" s="26"/>
      <c r="J16" s="26"/>
      <c r="K16" s="26"/>
      <c r="L16" s="26"/>
      <c r="M16" s="26"/>
      <c r="N16" s="26"/>
    </row>
    <row r="17" spans="1:14" ht="17" customHeight="1" x14ac:dyDescent="0.35">
      <c r="B17" s="89" t="s">
        <v>130</v>
      </c>
      <c r="C17" s="50"/>
      <c r="D17" s="50"/>
      <c r="E17" s="50"/>
      <c r="F17" s="50"/>
      <c r="G17" s="50"/>
      <c r="H17" s="50"/>
      <c r="I17" s="50"/>
      <c r="J17" s="50"/>
      <c r="K17" s="50"/>
      <c r="L17" s="50"/>
      <c r="M17" s="50"/>
      <c r="N17" s="50"/>
    </row>
    <row r="18" spans="1:14" ht="17" customHeight="1" x14ac:dyDescent="0.35">
      <c r="B18" s="90" t="s">
        <v>115</v>
      </c>
      <c r="C18" s="52"/>
      <c r="D18" s="51"/>
      <c r="E18" s="51"/>
      <c r="F18" s="51"/>
      <c r="G18" s="51"/>
      <c r="H18" s="51"/>
      <c r="I18" s="51"/>
      <c r="J18" s="51"/>
      <c r="K18" s="51"/>
      <c r="L18" s="51"/>
      <c r="M18" s="51"/>
      <c r="N18" s="51"/>
    </row>
    <row r="19" spans="1:14" ht="17" customHeight="1" x14ac:dyDescent="0.35">
      <c r="B19" s="90"/>
      <c r="C19" s="52" t="s">
        <v>131</v>
      </c>
      <c r="D19" s="90"/>
      <c r="E19" s="51"/>
      <c r="F19" s="51"/>
      <c r="G19" s="51"/>
      <c r="H19" s="51"/>
      <c r="I19" s="51"/>
      <c r="J19" s="51"/>
      <c r="K19" s="51"/>
      <c r="L19" s="51"/>
      <c r="M19" s="51"/>
      <c r="N19" s="51"/>
    </row>
    <row r="20" spans="1:14" ht="17" customHeight="1" x14ac:dyDescent="0.35">
      <c r="B20" s="90"/>
      <c r="C20" s="119" t="s">
        <v>132</v>
      </c>
      <c r="D20" s="51"/>
      <c r="E20" s="51"/>
      <c r="F20" s="51"/>
      <c r="G20" s="51"/>
      <c r="H20" s="51"/>
      <c r="I20" s="51"/>
      <c r="J20" s="51"/>
      <c r="K20" s="51"/>
      <c r="L20" s="51"/>
      <c r="M20" s="51"/>
      <c r="N20" s="51"/>
    </row>
    <row r="21" spans="1:14" ht="17" customHeight="1" x14ac:dyDescent="0.35">
      <c r="H21" s="121"/>
    </row>
    <row r="22" spans="1:14" ht="17" customHeight="1" x14ac:dyDescent="0.35">
      <c r="A22" s="1" t="s">
        <v>37</v>
      </c>
      <c r="B22" s="16" t="s">
        <v>27</v>
      </c>
      <c r="C22" s="1" t="s">
        <v>31</v>
      </c>
      <c r="D22" s="20" t="s">
        <v>30</v>
      </c>
      <c r="E22" s="1" t="s">
        <v>23</v>
      </c>
      <c r="F22" s="1" t="s">
        <v>29</v>
      </c>
      <c r="G22"/>
      <c r="H22" s="110"/>
      <c r="I22" s="110"/>
    </row>
    <row r="23" spans="1:14" ht="17" customHeight="1" x14ac:dyDescent="0.35">
      <c r="A23" s="1">
        <v>1959</v>
      </c>
      <c r="B23" s="16">
        <v>2.4540000000000002</v>
      </c>
      <c r="C23" s="76">
        <f>'Land-Use Change Emissions'!B18</f>
        <v>1.4727759</v>
      </c>
      <c r="D23" s="20">
        <v>2.0352000000000001</v>
      </c>
      <c r="E23" s="16">
        <f>'Ocean Sink'!B26</f>
        <v>0.923444287588431</v>
      </c>
      <c r="F23" s="16">
        <f>B23+C23-D23-E23</f>
        <v>0.96813161241156886</v>
      </c>
      <c r="H23" s="111"/>
      <c r="I23" s="16"/>
    </row>
    <row r="24" spans="1:14" ht="17" customHeight="1" x14ac:dyDescent="0.35">
      <c r="A24" s="1">
        <v>1960</v>
      </c>
      <c r="B24" s="16">
        <v>2.569</v>
      </c>
      <c r="C24" s="76">
        <f>'Land-Use Change Emissions'!B19</f>
        <v>1.4606344999999998</v>
      </c>
      <c r="D24" s="20">
        <v>1.5052000000000001</v>
      </c>
      <c r="E24" s="16">
        <f>'Ocean Sink'!B27</f>
        <v>0.93076019375726737</v>
      </c>
      <c r="F24" s="16">
        <f t="shared" ref="F24:F77" si="0">B24+C24-D24-E24</f>
        <v>1.5936743062427325</v>
      </c>
      <c r="H24" s="111"/>
      <c r="I24" s="16"/>
    </row>
    <row r="25" spans="1:14" ht="17" customHeight="1" x14ac:dyDescent="0.35">
      <c r="A25" s="1">
        <v>1961</v>
      </c>
      <c r="B25" s="16">
        <v>2.58</v>
      </c>
      <c r="C25" s="76">
        <f>'Land-Use Change Emissions'!B20</f>
        <v>1.5302309999999999</v>
      </c>
      <c r="D25" s="20">
        <v>1.6536000000000002</v>
      </c>
      <c r="E25" s="16">
        <f>'Ocean Sink'!B28</f>
        <v>0.80289288631109212</v>
      </c>
      <c r="F25" s="16">
        <f t="shared" si="0"/>
        <v>1.6537381136889078</v>
      </c>
      <c r="H25" s="111"/>
      <c r="I25" s="16"/>
    </row>
    <row r="26" spans="1:14" ht="17" customHeight="1" x14ac:dyDescent="0.35">
      <c r="A26" s="1">
        <v>1962</v>
      </c>
      <c r="B26" s="16">
        <v>2.6859999999999999</v>
      </c>
      <c r="C26" s="76">
        <f>'Land-Use Change Emissions'!B21</f>
        <v>1.5198038</v>
      </c>
      <c r="D26" s="20">
        <v>1.1872000000000003</v>
      </c>
      <c r="E26" s="16">
        <f>'Ocean Sink'!B29</f>
        <v>0.86554488940964347</v>
      </c>
      <c r="F26" s="16">
        <f t="shared" si="0"/>
        <v>2.1530589105903561</v>
      </c>
      <c r="H26" s="111"/>
      <c r="I26" s="16"/>
    </row>
    <row r="27" spans="1:14" ht="17" customHeight="1" x14ac:dyDescent="0.35">
      <c r="A27" s="1">
        <v>1963</v>
      </c>
      <c r="B27" s="16">
        <v>2.8330000000000002</v>
      </c>
      <c r="C27" s="76">
        <f>'Land-Use Change Emissions'!B22</f>
        <v>1.5262845</v>
      </c>
      <c r="D27" s="20">
        <v>1.2083999999999999</v>
      </c>
      <c r="E27" s="16">
        <f>'Ocean Sink'!B30</f>
        <v>1.0332482885684975</v>
      </c>
      <c r="F27" s="16">
        <f t="shared" si="0"/>
        <v>2.1176362114315026</v>
      </c>
      <c r="H27" s="111"/>
      <c r="I27" s="16"/>
    </row>
    <row r="28" spans="1:14" ht="17" customHeight="1" x14ac:dyDescent="0.35">
      <c r="A28" s="1">
        <v>1964</v>
      </c>
      <c r="B28" s="16">
        <v>2.9950000000000001</v>
      </c>
      <c r="C28" s="76">
        <f>'Land-Use Change Emissions'!B23</f>
        <v>1.5173336999999998</v>
      </c>
      <c r="D28" s="20">
        <v>1.0387999999999999</v>
      </c>
      <c r="E28" s="16">
        <f>'Ocean Sink'!B31</f>
        <v>1.287387153945682</v>
      </c>
      <c r="F28" s="16">
        <f t="shared" si="0"/>
        <v>2.1861465460543181</v>
      </c>
      <c r="H28" s="111"/>
      <c r="I28" s="16"/>
    </row>
    <row r="29" spans="1:14" ht="17" customHeight="1" x14ac:dyDescent="0.35">
      <c r="A29" s="1">
        <v>1965</v>
      </c>
      <c r="B29" s="16">
        <v>3.13</v>
      </c>
      <c r="C29" s="76">
        <f>'Land-Use Change Emissions'!B24</f>
        <v>1.5484721000000001</v>
      </c>
      <c r="D29" s="20">
        <v>2.3320000000000003</v>
      </c>
      <c r="E29" s="16">
        <f>'Ocean Sink'!B32</f>
        <v>1.5115831486101476</v>
      </c>
      <c r="F29" s="16">
        <f t="shared" si="0"/>
        <v>0.83488895138985253</v>
      </c>
      <c r="H29" s="111"/>
      <c r="I29" s="16"/>
    </row>
    <row r="30" spans="1:14" ht="17" customHeight="1" x14ac:dyDescent="0.35">
      <c r="A30" s="1">
        <v>1966</v>
      </c>
      <c r="B30" s="16">
        <v>3.2879999999999998</v>
      </c>
      <c r="C30" s="76">
        <f>'Land-Use Change Emissions'!B25</f>
        <v>1.5508256</v>
      </c>
      <c r="D30" s="20">
        <v>2.3320000000000003</v>
      </c>
      <c r="E30" s="16">
        <f>'Ocean Sink'!B33</f>
        <v>1.4953708313321457</v>
      </c>
      <c r="F30" s="16">
        <f t="shared" si="0"/>
        <v>1.0114547686678539</v>
      </c>
      <c r="H30" s="111"/>
      <c r="I30" s="16"/>
    </row>
    <row r="31" spans="1:14" ht="17" customHeight="1" x14ac:dyDescent="0.35">
      <c r="A31" s="1">
        <v>1967</v>
      </c>
      <c r="B31" s="16">
        <v>3.3929999999999998</v>
      </c>
      <c r="C31" s="76">
        <f>'Land-Use Change Emissions'!B26</f>
        <v>1.5948990000000001</v>
      </c>
      <c r="D31" s="20">
        <v>1.2932000000000001</v>
      </c>
      <c r="E31" s="16">
        <f>'Ocean Sink'!B34</f>
        <v>1.2480980888894899</v>
      </c>
      <c r="F31" s="16">
        <f t="shared" si="0"/>
        <v>2.4466009111105098</v>
      </c>
      <c r="H31" s="111"/>
      <c r="I31" s="16"/>
    </row>
    <row r="32" spans="1:14" ht="17" customHeight="1" x14ac:dyDescent="0.35">
      <c r="A32" s="1">
        <v>1968</v>
      </c>
      <c r="B32" s="16">
        <v>3.5659999999999998</v>
      </c>
      <c r="C32" s="76">
        <f>'Land-Use Change Emissions'!B27</f>
        <v>1.5460563</v>
      </c>
      <c r="D32" s="20">
        <v>2.0988000000000002</v>
      </c>
      <c r="E32" s="16">
        <f>'Ocean Sink'!B35</f>
        <v>1.2317595930809837</v>
      </c>
      <c r="F32" s="16">
        <f t="shared" si="0"/>
        <v>1.781496706919016</v>
      </c>
      <c r="H32" s="111"/>
      <c r="I32" s="16"/>
    </row>
    <row r="33" spans="1:9" ht="17" customHeight="1" x14ac:dyDescent="0.35">
      <c r="A33" s="1">
        <v>1969</v>
      </c>
      <c r="B33" s="16">
        <v>3.78</v>
      </c>
      <c r="C33" s="76">
        <f>'Land-Use Change Emissions'!B28</f>
        <v>1.5427741000000001</v>
      </c>
      <c r="D33" s="20">
        <v>2.7984000000000004</v>
      </c>
      <c r="E33" s="16">
        <f>'Ocean Sink'!B36</f>
        <v>1.3218610885486826</v>
      </c>
      <c r="F33" s="16">
        <f t="shared" si="0"/>
        <v>1.2025130114513172</v>
      </c>
      <c r="H33" s="111"/>
      <c r="I33" s="16"/>
    </row>
    <row r="34" spans="1:9" ht="17" customHeight="1" x14ac:dyDescent="0.35">
      <c r="A34" s="1">
        <v>1970</v>
      </c>
      <c r="B34" s="16">
        <v>4.0529999999999999</v>
      </c>
      <c r="C34" s="76">
        <f>'Land-Use Change Emissions'!B29</f>
        <v>1.5310014000000001</v>
      </c>
      <c r="D34" s="20">
        <v>2.3956</v>
      </c>
      <c r="E34" s="16">
        <f>'Ocean Sink'!B37</f>
        <v>1.2089436019442998</v>
      </c>
      <c r="F34" s="16">
        <f t="shared" si="0"/>
        <v>1.9794577980557002</v>
      </c>
      <c r="H34" s="111"/>
      <c r="I34" s="16"/>
    </row>
    <row r="35" spans="1:9" ht="17" customHeight="1" x14ac:dyDescent="0.35">
      <c r="A35" s="1">
        <v>1971</v>
      </c>
      <c r="B35" s="16">
        <v>4.2080000000000002</v>
      </c>
      <c r="C35" s="76">
        <f>'Land-Use Change Emissions'!B30</f>
        <v>1.4047030999999999</v>
      </c>
      <c r="D35" s="20">
        <v>1.5476000000000001</v>
      </c>
      <c r="E35" s="16">
        <f>'Ocean Sink'!B38</f>
        <v>1.309715449861063</v>
      </c>
      <c r="F35" s="16">
        <f t="shared" si="0"/>
        <v>2.7553876501389372</v>
      </c>
      <c r="H35" s="111"/>
      <c r="I35" s="16"/>
    </row>
    <row r="36" spans="1:9" ht="17" customHeight="1" x14ac:dyDescent="0.35">
      <c r="A36" s="1">
        <v>1972</v>
      </c>
      <c r="B36" s="16">
        <v>4.3760000000000003</v>
      </c>
      <c r="C36" s="76">
        <f>'Land-Use Change Emissions'!B31</f>
        <v>1.3261335999999999</v>
      </c>
      <c r="D36" s="20">
        <v>3.1164000000000001</v>
      </c>
      <c r="E36" s="16">
        <f>'Ocean Sink'!B39</f>
        <v>1.6019372915261787</v>
      </c>
      <c r="F36" s="16">
        <f t="shared" si="0"/>
        <v>0.98379630847382105</v>
      </c>
      <c r="H36" s="111"/>
      <c r="I36" s="16"/>
    </row>
    <row r="37" spans="1:9" ht="17" customHeight="1" x14ac:dyDescent="0.35">
      <c r="A37" s="1">
        <v>1973</v>
      </c>
      <c r="B37" s="16">
        <v>4.6139999999999999</v>
      </c>
      <c r="C37" s="76">
        <f>'Land-Use Change Emissions'!B32</f>
        <v>1.3175873000000002</v>
      </c>
      <c r="D37" s="20">
        <v>3.0952000000000002</v>
      </c>
      <c r="E37" s="16">
        <f>'Ocean Sink'!B40</f>
        <v>1.5516013799685189</v>
      </c>
      <c r="F37" s="16">
        <f t="shared" si="0"/>
        <v>1.2847859200314813</v>
      </c>
      <c r="H37" s="111"/>
      <c r="I37" s="16"/>
    </row>
    <row r="38" spans="1:9" ht="17" customHeight="1" x14ac:dyDescent="0.35">
      <c r="A38" s="1">
        <v>1974</v>
      </c>
      <c r="B38" s="16">
        <v>4.6230000000000002</v>
      </c>
      <c r="C38" s="76">
        <f>'Land-Use Change Emissions'!B33</f>
        <v>1.2897675</v>
      </c>
      <c r="D38" s="20">
        <v>1.4416000000000002</v>
      </c>
      <c r="E38" s="16">
        <f>'Ocean Sink'!B41</f>
        <v>1.4921207211741989</v>
      </c>
      <c r="F38" s="16">
        <f t="shared" si="0"/>
        <v>2.979046778825801</v>
      </c>
      <c r="H38" s="111"/>
      <c r="I38" s="16"/>
    </row>
    <row r="39" spans="1:9" ht="17" customHeight="1" x14ac:dyDescent="0.35">
      <c r="A39" s="1">
        <v>1975</v>
      </c>
      <c r="B39" s="16">
        <v>4.5960000000000001</v>
      </c>
      <c r="C39" s="76">
        <f>'Land-Use Change Emissions'!B34</f>
        <v>1.3024157999999999</v>
      </c>
      <c r="D39" s="20">
        <v>2.6076000000000001</v>
      </c>
      <c r="E39" s="16">
        <f>'Ocean Sink'!B42</f>
        <v>1.5371813144471242</v>
      </c>
      <c r="F39" s="16">
        <f t="shared" si="0"/>
        <v>1.753634485552876</v>
      </c>
      <c r="H39" s="111"/>
      <c r="I39" s="16"/>
    </row>
    <row r="40" spans="1:9" ht="17" customHeight="1" x14ac:dyDescent="0.35">
      <c r="A40" s="1">
        <v>1976</v>
      </c>
      <c r="B40" s="16">
        <v>4.8639999999999999</v>
      </c>
      <c r="C40" s="76">
        <f>'Land-Use Change Emissions'!B35</f>
        <v>1.3194059</v>
      </c>
      <c r="D40" s="20">
        <v>2.0564</v>
      </c>
      <c r="E40" s="16">
        <f>'Ocean Sink'!B43</f>
        <v>1.6482940430695214</v>
      </c>
      <c r="F40" s="16">
        <f t="shared" si="0"/>
        <v>2.4787118569304791</v>
      </c>
      <c r="H40" s="111"/>
      <c r="I40" s="16"/>
    </row>
    <row r="41" spans="1:9" ht="17" customHeight="1" x14ac:dyDescent="0.35">
      <c r="A41" s="1">
        <v>1977</v>
      </c>
      <c r="B41" s="16">
        <v>5.016</v>
      </c>
      <c r="C41" s="76">
        <f>'Land-Use Change Emissions'!B36</f>
        <v>1.3512792000000002</v>
      </c>
      <c r="D41" s="20">
        <v>4.0704000000000002</v>
      </c>
      <c r="E41" s="16">
        <f>'Ocean Sink'!B44</f>
        <v>1.7047415532325854</v>
      </c>
      <c r="F41" s="16">
        <f t="shared" si="0"/>
        <v>0.59213764676741487</v>
      </c>
      <c r="H41" s="111"/>
      <c r="I41" s="16"/>
    </row>
    <row r="42" spans="1:9" ht="17" customHeight="1" x14ac:dyDescent="0.35">
      <c r="A42" s="1">
        <v>1978</v>
      </c>
      <c r="B42" s="16">
        <v>5.0739999999999998</v>
      </c>
      <c r="C42" s="76">
        <f>'Land-Use Change Emissions'!B37</f>
        <v>1.2985151000000001</v>
      </c>
      <c r="D42" s="20">
        <v>2.7348000000000003</v>
      </c>
      <c r="E42" s="16">
        <f>'Ocean Sink'!B45</f>
        <v>1.7159677341358022</v>
      </c>
      <c r="F42" s="16">
        <f t="shared" si="0"/>
        <v>1.9217473658641977</v>
      </c>
      <c r="H42" s="111"/>
      <c r="I42" s="16"/>
    </row>
    <row r="43" spans="1:9" ht="17" customHeight="1" x14ac:dyDescent="0.35">
      <c r="A43" s="1">
        <v>1979</v>
      </c>
      <c r="B43" s="16">
        <v>5.3570000000000002</v>
      </c>
      <c r="C43" s="76">
        <f>'Land-Use Change Emissions'!B38</f>
        <v>1.2515592999999998</v>
      </c>
      <c r="D43" s="20">
        <v>4.5368000000000004</v>
      </c>
      <c r="E43" s="16">
        <f>'Ocean Sink'!B46</f>
        <v>1.5461002521457483</v>
      </c>
      <c r="F43" s="16">
        <f t="shared" si="0"/>
        <v>0.52565904785425088</v>
      </c>
      <c r="H43" s="111"/>
      <c r="I43" s="16"/>
    </row>
    <row r="44" spans="1:9" ht="17" customHeight="1" x14ac:dyDescent="0.35">
      <c r="A44" s="1">
        <v>1980</v>
      </c>
      <c r="B44" s="16">
        <v>5.3010000000000002</v>
      </c>
      <c r="C44" s="76">
        <f>'Land-Use Change Emissions'!B39</f>
        <v>1.2433824</v>
      </c>
      <c r="D44" s="20">
        <v>3.6252</v>
      </c>
      <c r="E44" s="16">
        <f>'Ocean Sink'!B47</f>
        <v>1.7669833617535475</v>
      </c>
      <c r="F44" s="16">
        <f t="shared" si="0"/>
        <v>1.1521990382464524</v>
      </c>
      <c r="H44" s="111"/>
      <c r="I44" s="16"/>
    </row>
    <row r="45" spans="1:9" ht="17" customHeight="1" x14ac:dyDescent="0.35">
      <c r="A45" s="1">
        <v>1981</v>
      </c>
      <c r="B45" s="16">
        <v>5.1379999999999999</v>
      </c>
      <c r="C45" s="76">
        <f>'Land-Use Change Emissions'!B40</f>
        <v>1.2520548999999999</v>
      </c>
      <c r="D45" s="20">
        <v>2.4379999999999997</v>
      </c>
      <c r="E45" s="16">
        <f>'Ocean Sink'!B48</f>
        <v>1.8101949275625098</v>
      </c>
      <c r="F45" s="16">
        <f t="shared" si="0"/>
        <v>2.1418599724374907</v>
      </c>
      <c r="H45" s="111"/>
      <c r="I45" s="16"/>
    </row>
    <row r="46" spans="1:9" ht="17" customHeight="1" x14ac:dyDescent="0.35">
      <c r="A46" s="1">
        <v>1982</v>
      </c>
      <c r="B46" s="16">
        <v>5.0940000000000003</v>
      </c>
      <c r="C46" s="76">
        <f>'Land-Use Change Emissions'!B41</f>
        <v>1.2573835999999998</v>
      </c>
      <c r="D46" s="20">
        <v>2.12</v>
      </c>
      <c r="E46" s="16">
        <f>'Ocean Sink'!B49</f>
        <v>1.9254162396204024</v>
      </c>
      <c r="F46" s="16">
        <f t="shared" si="0"/>
        <v>2.3059673603795976</v>
      </c>
      <c r="H46" s="111"/>
      <c r="I46" s="16"/>
    </row>
    <row r="47" spans="1:9" ht="17" customHeight="1" x14ac:dyDescent="0.35">
      <c r="A47" s="1">
        <v>1983</v>
      </c>
      <c r="B47" s="16">
        <v>5.0750000000000002</v>
      </c>
      <c r="C47" s="76">
        <f>'Land-Use Change Emissions'!B42</f>
        <v>1.4321564</v>
      </c>
      <c r="D47" s="20">
        <v>3.9008000000000003</v>
      </c>
      <c r="E47" s="16">
        <f>'Ocean Sink'!B50</f>
        <v>2.1129704837084615</v>
      </c>
      <c r="F47" s="16">
        <f t="shared" si="0"/>
        <v>0.49338591629153861</v>
      </c>
      <c r="H47" s="111"/>
      <c r="I47" s="16"/>
    </row>
    <row r="48" spans="1:9" ht="17" customHeight="1" x14ac:dyDescent="0.35">
      <c r="A48" s="1">
        <v>1984</v>
      </c>
      <c r="B48" s="16">
        <v>5.258</v>
      </c>
      <c r="C48" s="76">
        <f>'Land-Use Change Emissions'!B43</f>
        <v>1.46034</v>
      </c>
      <c r="D48" s="20">
        <v>2.6288</v>
      </c>
      <c r="E48" s="16">
        <f>'Ocean Sink'!B51</f>
        <v>1.9827265021320284</v>
      </c>
      <c r="F48" s="16">
        <f t="shared" si="0"/>
        <v>2.1068134978679711</v>
      </c>
      <c r="H48" s="111"/>
      <c r="I48" s="16"/>
    </row>
    <row r="49" spans="1:9" ht="17" customHeight="1" x14ac:dyDescent="0.35">
      <c r="A49" s="1">
        <v>1985</v>
      </c>
      <c r="B49" s="16">
        <v>5.4169999999999998</v>
      </c>
      <c r="C49" s="76">
        <f>'Land-Use Change Emissions'!B44</f>
        <v>1.4988355999999998</v>
      </c>
      <c r="D49" s="20">
        <v>3.4556</v>
      </c>
      <c r="E49" s="16">
        <f>'Ocean Sink'!B52</f>
        <v>1.9930022231673792</v>
      </c>
      <c r="F49" s="16">
        <f t="shared" si="0"/>
        <v>1.4672333768326202</v>
      </c>
      <c r="H49" s="111"/>
      <c r="I49" s="16"/>
    </row>
    <row r="50" spans="1:9" ht="17" customHeight="1" x14ac:dyDescent="0.35">
      <c r="A50" s="1">
        <v>1986</v>
      </c>
      <c r="B50" s="16">
        <v>5.5830000000000002</v>
      </c>
      <c r="C50" s="76">
        <f>'Land-Use Change Emissions'!B45</f>
        <v>1.5291869999999999</v>
      </c>
      <c r="D50" s="20">
        <v>2.1836000000000002</v>
      </c>
      <c r="E50" s="16">
        <f>'Ocean Sink'!B53</f>
        <v>2.0390808345200719</v>
      </c>
      <c r="F50" s="16">
        <f t="shared" si="0"/>
        <v>2.8895061654799283</v>
      </c>
      <c r="H50" s="111"/>
      <c r="I50" s="16"/>
    </row>
    <row r="51" spans="1:9" ht="17" customHeight="1" x14ac:dyDescent="0.35">
      <c r="A51" s="1">
        <v>1987</v>
      </c>
      <c r="B51" s="16">
        <v>5.7249999999999996</v>
      </c>
      <c r="C51" s="76">
        <f>'Land-Use Change Emissions'!B46</f>
        <v>1.5147714999999999</v>
      </c>
      <c r="D51" s="20">
        <v>5.7027999999999999</v>
      </c>
      <c r="E51" s="16">
        <f>'Ocean Sink'!B54</f>
        <v>2.0204934889234125</v>
      </c>
      <c r="F51" s="16">
        <f t="shared" si="0"/>
        <v>-0.48352198892341258</v>
      </c>
      <c r="H51" s="111"/>
      <c r="I51" s="16"/>
    </row>
    <row r="52" spans="1:9" ht="17" customHeight="1" x14ac:dyDescent="0.35">
      <c r="A52" s="1">
        <v>1988</v>
      </c>
      <c r="B52" s="16">
        <v>5.9359999999999999</v>
      </c>
      <c r="C52" s="76">
        <f>'Land-Use Change Emissions'!B47</f>
        <v>1.5141772999999998</v>
      </c>
      <c r="D52" s="20">
        <v>4.7700000000000005</v>
      </c>
      <c r="E52" s="16">
        <f>'Ocean Sink'!B55</f>
        <v>1.8742990841024647</v>
      </c>
      <c r="F52" s="16">
        <f t="shared" si="0"/>
        <v>0.80587821589753483</v>
      </c>
      <c r="H52" s="111"/>
      <c r="I52" s="16"/>
    </row>
    <row r="53" spans="1:9" ht="17" customHeight="1" x14ac:dyDescent="0.35">
      <c r="A53" s="1">
        <v>1989</v>
      </c>
      <c r="B53" s="16">
        <v>6.0659999999999998</v>
      </c>
      <c r="C53" s="76">
        <f>'Land-Use Change Emissions'!B48</f>
        <v>1.5312021000000002</v>
      </c>
      <c r="D53" s="20">
        <v>2.9255999999999998</v>
      </c>
      <c r="E53" s="16">
        <f>'Ocean Sink'!B56</f>
        <v>1.9680687494054485</v>
      </c>
      <c r="F53" s="16">
        <f t="shared" si="0"/>
        <v>2.7035333505945527</v>
      </c>
      <c r="H53" s="111"/>
      <c r="I53" s="16"/>
    </row>
    <row r="54" spans="1:9" ht="17" customHeight="1" x14ac:dyDescent="0.35">
      <c r="A54" s="1">
        <v>1990</v>
      </c>
      <c r="B54" s="16">
        <v>6.0862425481965152</v>
      </c>
      <c r="C54" s="76">
        <f>'Land-Use Change Emissions'!B49</f>
        <v>1.4442218</v>
      </c>
      <c r="D54" s="20">
        <v>2.5015999999999998</v>
      </c>
      <c r="E54" s="16">
        <f>'Ocean Sink'!B57</f>
        <v>2.0338387268571099</v>
      </c>
      <c r="F54" s="16">
        <f t="shared" si="0"/>
        <v>2.9950256213394058</v>
      </c>
      <c r="H54" s="111"/>
      <c r="I54" s="16"/>
    </row>
    <row r="55" spans="1:9" ht="17" customHeight="1" x14ac:dyDescent="0.35">
      <c r="A55" s="1">
        <v>1991</v>
      </c>
      <c r="B55" s="16">
        <v>6.1658511657491628</v>
      </c>
      <c r="C55" s="76">
        <f>'Land-Use Change Emissions'!B50</f>
        <v>1.6358689</v>
      </c>
      <c r="D55" s="20">
        <v>1.5476000000000001</v>
      </c>
      <c r="E55" s="16">
        <f>'Ocean Sink'!B58</f>
        <v>2.1300765104733457</v>
      </c>
      <c r="F55" s="16">
        <f t="shared" si="0"/>
        <v>4.1240435552758168</v>
      </c>
      <c r="H55" s="111"/>
      <c r="I55" s="16"/>
    </row>
    <row r="56" spans="1:9" ht="17" customHeight="1" x14ac:dyDescent="0.35">
      <c r="A56" s="1">
        <v>1992</v>
      </c>
      <c r="B56" s="16">
        <v>6.1153281718827621</v>
      </c>
      <c r="C56" s="76">
        <f>'Land-Use Change Emissions'!B51</f>
        <v>1.6820379000000001</v>
      </c>
      <c r="D56" s="20">
        <v>1.484</v>
      </c>
      <c r="E56" s="16">
        <f>'Ocean Sink'!B59</f>
        <v>2.375833252209413</v>
      </c>
      <c r="F56" s="16">
        <f t="shared" si="0"/>
        <v>3.9375328196733492</v>
      </c>
      <c r="H56" s="111"/>
      <c r="I56" s="16"/>
    </row>
    <row r="57" spans="1:9" ht="17" customHeight="1" x14ac:dyDescent="0.35">
      <c r="A57" s="1">
        <v>1993</v>
      </c>
      <c r="B57" s="16">
        <v>6.124182677057135</v>
      </c>
      <c r="C57" s="76">
        <f>'Land-Use Change Emissions'!B52</f>
        <v>1.5457908000000002</v>
      </c>
      <c r="D57" s="20">
        <v>2.5864000000000003</v>
      </c>
      <c r="E57" s="16">
        <f>'Ocean Sink'!B60</f>
        <v>2.4170027995101893</v>
      </c>
      <c r="F57" s="16">
        <f t="shared" si="0"/>
        <v>2.6665706775469462</v>
      </c>
      <c r="H57" s="111"/>
      <c r="I57" s="16"/>
    </row>
    <row r="58" spans="1:9" ht="17" customHeight="1" x14ac:dyDescent="0.35">
      <c r="A58" s="1">
        <v>1994</v>
      </c>
      <c r="B58" s="16">
        <v>6.2259641353748831</v>
      </c>
      <c r="C58" s="76">
        <f>'Land-Use Change Emissions'!B53</f>
        <v>1.5028060999999999</v>
      </c>
      <c r="D58" s="20">
        <v>3.5615999999999999</v>
      </c>
      <c r="E58" s="16">
        <f>'Ocean Sink'!B61</f>
        <v>2.2090182245812255</v>
      </c>
      <c r="F58" s="16">
        <f t="shared" si="0"/>
        <v>1.9581520107936572</v>
      </c>
      <c r="H58" s="111"/>
      <c r="I58" s="16"/>
    </row>
    <row r="59" spans="1:9" ht="17" customHeight="1" x14ac:dyDescent="0.35">
      <c r="A59" s="1">
        <v>1995</v>
      </c>
      <c r="B59" s="16">
        <v>6.3232562765397518</v>
      </c>
      <c r="C59" s="76">
        <f>'Land-Use Change Emissions'!B54</f>
        <v>1.4851805999999999</v>
      </c>
      <c r="D59" s="20">
        <v>4.1340000000000003</v>
      </c>
      <c r="E59" s="16">
        <f>'Ocean Sink'!B62</f>
        <v>2.1086067540870874</v>
      </c>
      <c r="F59" s="16">
        <f t="shared" si="0"/>
        <v>1.5658301224526636</v>
      </c>
      <c r="H59" s="111"/>
      <c r="I59" s="16"/>
    </row>
    <row r="60" spans="1:9" ht="17" customHeight="1" x14ac:dyDescent="0.35">
      <c r="A60" s="1">
        <v>1996</v>
      </c>
      <c r="B60" s="16">
        <v>6.475108904947013</v>
      </c>
      <c r="C60" s="76">
        <f>'Land-Use Change Emissions'!B55</f>
        <v>1.4693037</v>
      </c>
      <c r="D60" s="20">
        <v>2.2684000000000002</v>
      </c>
      <c r="E60" s="16">
        <f>'Ocean Sink'!B63</f>
        <v>2.0330997743665247</v>
      </c>
      <c r="F60" s="16">
        <f t="shared" si="0"/>
        <v>3.6429128305804888</v>
      </c>
      <c r="H60" s="111"/>
      <c r="I60" s="16"/>
    </row>
    <row r="61" spans="1:9" ht="17" customHeight="1" x14ac:dyDescent="0.35">
      <c r="A61" s="1">
        <v>1997</v>
      </c>
      <c r="B61" s="16">
        <v>6.5688639043398815</v>
      </c>
      <c r="C61" s="113">
        <f>'Land-Use Change Emissions'!B56</f>
        <v>2.1819918714285711</v>
      </c>
      <c r="D61" s="20">
        <v>4.1976000000000004</v>
      </c>
      <c r="E61" s="16">
        <f>'Ocean Sink'!B64</f>
        <v>2.1477880410035342</v>
      </c>
      <c r="F61" s="70">
        <f t="shared" si="0"/>
        <v>2.4054677347649189</v>
      </c>
      <c r="H61" s="111"/>
      <c r="I61" s="16"/>
    </row>
    <row r="62" spans="1:9" ht="17" customHeight="1" x14ac:dyDescent="0.35">
      <c r="A62" s="1">
        <v>1998</v>
      </c>
      <c r="B62" s="16">
        <v>6.5929484004320145</v>
      </c>
      <c r="C62" s="113">
        <f>'Land-Use Change Emissions'!B57</f>
        <v>1.5403119714285713</v>
      </c>
      <c r="D62" s="20">
        <v>5.9572000000000003</v>
      </c>
      <c r="E62" s="16">
        <f>'Ocean Sink'!B65</f>
        <v>2.3319168070179161</v>
      </c>
      <c r="F62" s="70">
        <f t="shared" si="0"/>
        <v>-0.15585643515732972</v>
      </c>
      <c r="H62" s="111"/>
      <c r="I62" s="16"/>
    </row>
    <row r="63" spans="1:9" ht="17" customHeight="1" x14ac:dyDescent="0.35">
      <c r="A63" s="1">
        <v>1999</v>
      </c>
      <c r="B63" s="16">
        <v>6.6235526070091977</v>
      </c>
      <c r="C63" s="113">
        <f>'Land-Use Change Emissions'!B58</f>
        <v>1.3026411714285713</v>
      </c>
      <c r="D63" s="20">
        <v>2.8620000000000005</v>
      </c>
      <c r="E63" s="16">
        <f>'Ocean Sink'!B66</f>
        <v>2.2128191098936569</v>
      </c>
      <c r="F63" s="70">
        <f t="shared" si="0"/>
        <v>2.8513746685441119</v>
      </c>
      <c r="H63" s="111"/>
      <c r="I63" s="16"/>
    </row>
    <row r="64" spans="1:9" ht="17" customHeight="1" x14ac:dyDescent="0.35">
      <c r="A64" s="1">
        <v>2000</v>
      </c>
      <c r="B64" s="16">
        <v>6.7850993888601332</v>
      </c>
      <c r="C64" s="113">
        <f>'Land-Use Change Emissions'!B59</f>
        <v>1.2006105714285715</v>
      </c>
      <c r="D64" s="20">
        <v>2.6288</v>
      </c>
      <c r="E64" s="16">
        <f>'Ocean Sink'!B67</f>
        <v>2.0984965311905417</v>
      </c>
      <c r="F64" s="70">
        <f t="shared" si="0"/>
        <v>3.2584134290981628</v>
      </c>
      <c r="H64" s="111"/>
      <c r="I64" s="16"/>
    </row>
    <row r="65" spans="1:9" ht="17" customHeight="1" x14ac:dyDescent="0.35">
      <c r="A65" s="1">
        <v>2001</v>
      </c>
      <c r="B65" s="16">
        <v>6.974110972518222</v>
      </c>
      <c r="C65" s="113">
        <f>'Land-Use Change Emissions'!B60</f>
        <v>0.96121967142857134</v>
      </c>
      <c r="D65" s="20">
        <v>3.9008000000000003</v>
      </c>
      <c r="E65" s="16">
        <f>'Ocean Sink'!B68</f>
        <v>1.9977042982352049</v>
      </c>
      <c r="F65" s="70">
        <f t="shared" si="0"/>
        <v>2.0368263457115878</v>
      </c>
      <c r="H65" s="111"/>
      <c r="I65" s="16"/>
    </row>
    <row r="66" spans="1:9" ht="17" customHeight="1" x14ac:dyDescent="0.35">
      <c r="A66" s="1">
        <v>2002</v>
      </c>
      <c r="B66" s="16">
        <v>7.0736442061464446</v>
      </c>
      <c r="C66" s="113">
        <f>'Land-Use Change Emissions'!B61</f>
        <v>1.0700041714285713</v>
      </c>
      <c r="D66" s="20">
        <v>5.0456000000000003</v>
      </c>
      <c r="E66" s="16">
        <f>'Ocean Sink'!B69</f>
        <v>2.2643369201838519</v>
      </c>
      <c r="F66" s="70">
        <f t="shared" si="0"/>
        <v>0.83371145739116326</v>
      </c>
      <c r="H66" s="111"/>
      <c r="I66" s="16"/>
    </row>
    <row r="67" spans="1:9" ht="17" customHeight="1" x14ac:dyDescent="0.35">
      <c r="A67" s="1">
        <v>2003</v>
      </c>
      <c r="B67" s="16">
        <v>7.4734794091148524</v>
      </c>
      <c r="C67" s="113">
        <f>'Land-Use Change Emissions'!B62</f>
        <v>0.90049627142857158</v>
      </c>
      <c r="D67" s="20">
        <v>4.8335999999999997</v>
      </c>
      <c r="E67" s="16">
        <f>'Ocean Sink'!B70</f>
        <v>2.3847521326147816</v>
      </c>
      <c r="F67" s="70">
        <f t="shared" si="0"/>
        <v>1.1556235479286427</v>
      </c>
      <c r="G67" s="16"/>
      <c r="H67" s="111"/>
      <c r="I67" s="16"/>
    </row>
    <row r="68" spans="1:9" ht="17" customHeight="1" x14ac:dyDescent="0.35">
      <c r="A68" s="1">
        <v>2004</v>
      </c>
      <c r="B68" s="16">
        <v>7.8548624076716953</v>
      </c>
      <c r="C68" s="113">
        <f>'Land-Use Change Emissions'!B63</f>
        <v>1.0375844714285714</v>
      </c>
      <c r="D68" s="20">
        <v>3.3072000000000004</v>
      </c>
      <c r="E68" s="16">
        <f>'Ocean Sink'!B71</f>
        <v>2.2722496120269242</v>
      </c>
      <c r="F68" s="70">
        <f t="shared" si="0"/>
        <v>3.3129972670733419</v>
      </c>
      <c r="H68" s="111"/>
      <c r="I68" s="16"/>
    </row>
    <row r="69" spans="1:9" ht="17" customHeight="1" x14ac:dyDescent="0.35">
      <c r="A69" s="1">
        <v>2005</v>
      </c>
      <c r="B69" s="16">
        <v>8.2333777931780059</v>
      </c>
      <c r="C69" s="113">
        <f>'Land-Use Change Emissions'!B64</f>
        <v>1.0250360714285716</v>
      </c>
      <c r="D69" s="20">
        <v>5.1516000000000002</v>
      </c>
      <c r="E69" s="16">
        <f>'Ocean Sink'!B72</f>
        <v>2.2942995548705625</v>
      </c>
      <c r="F69" s="70">
        <f t="shared" si="0"/>
        <v>1.8125143097360148</v>
      </c>
      <c r="H69" s="111"/>
      <c r="I69" s="16"/>
    </row>
    <row r="70" spans="1:9" ht="17" customHeight="1" x14ac:dyDescent="0.35">
      <c r="A70" s="1">
        <v>2006</v>
      </c>
      <c r="B70" s="16">
        <v>8.5261079492303526</v>
      </c>
      <c r="C70" s="113">
        <f>'Land-Use Change Emissions'!B65</f>
        <v>1.0919811714285714</v>
      </c>
      <c r="D70" s="20">
        <v>3.7524000000000002</v>
      </c>
      <c r="E70" s="16">
        <f>'Ocean Sink'!B73</f>
        <v>2.4526909455008914</v>
      </c>
      <c r="F70" s="70">
        <f t="shared" si="0"/>
        <v>3.4129981751580329</v>
      </c>
      <c r="H70" s="111"/>
      <c r="I70" s="16"/>
    </row>
    <row r="71" spans="1:9" ht="17" customHeight="1" x14ac:dyDescent="0.35">
      <c r="A71" s="1">
        <v>2007</v>
      </c>
      <c r="B71" s="16">
        <v>8.7755530323061759</v>
      </c>
      <c r="C71" s="113">
        <f>'Land-Use Change Emissions'!B66</f>
        <v>0.9656268714285714</v>
      </c>
      <c r="D71" s="20">
        <v>4.4307999999999996</v>
      </c>
      <c r="E71" s="16">
        <f>'Ocean Sink'!B74</f>
        <v>2.4858930413146356</v>
      </c>
      <c r="F71" s="70">
        <f t="shared" si="0"/>
        <v>2.8244868624201112</v>
      </c>
      <c r="H71" s="111"/>
      <c r="I71" s="16"/>
    </row>
    <row r="72" spans="1:9" ht="17" customHeight="1" x14ac:dyDescent="0.35">
      <c r="A72" s="1">
        <v>2008</v>
      </c>
      <c r="B72" s="16">
        <v>8.9638335384000101</v>
      </c>
      <c r="C72" s="113">
        <f>'Land-Use Change Emissions'!B67</f>
        <v>0.66793327142857151</v>
      </c>
      <c r="D72" s="20">
        <v>3.7736000000000001</v>
      </c>
      <c r="E72" s="16">
        <f>'Ocean Sink'!B75</f>
        <v>2.4742059583071851</v>
      </c>
      <c r="F72" s="70">
        <f t="shared" si="0"/>
        <v>3.3839608515213966</v>
      </c>
      <c r="H72" s="111"/>
      <c r="I72" s="16"/>
    </row>
    <row r="73" spans="1:9" ht="17" customHeight="1" x14ac:dyDescent="0.35">
      <c r="A73" s="1">
        <v>2009</v>
      </c>
      <c r="B73" s="16">
        <v>8.8718674344424731</v>
      </c>
      <c r="C73" s="113">
        <f>'Land-Use Change Emissions'!B68</f>
        <v>0.75440617142857147</v>
      </c>
      <c r="D73" s="20">
        <v>3.4344000000000006</v>
      </c>
      <c r="E73" s="16">
        <f>'Ocean Sink'!B76</f>
        <v>2.5166686136375485</v>
      </c>
      <c r="F73" s="70">
        <f t="shared" si="0"/>
        <v>3.6752049922334966</v>
      </c>
      <c r="H73" s="111"/>
      <c r="I73" s="16"/>
    </row>
    <row r="74" spans="1:9" ht="17" customHeight="1" x14ac:dyDescent="0.35">
      <c r="A74" s="1">
        <v>2010</v>
      </c>
      <c r="B74" s="16">
        <v>9.20741144112705</v>
      </c>
      <c r="C74" s="113">
        <f>'Land-Use Change Emissions'!B69</f>
        <v>0.88457407142857147</v>
      </c>
      <c r="D74" s="20">
        <v>5.1728000000000005</v>
      </c>
      <c r="E74" s="16">
        <f>'Ocean Sink'!B77</f>
        <v>2.4890020396463437</v>
      </c>
      <c r="F74" s="70">
        <f t="shared" si="0"/>
        <v>2.4301834729092779</v>
      </c>
      <c r="H74" s="111"/>
      <c r="I74" s="16"/>
    </row>
    <row r="75" spans="1:9" ht="17" customHeight="1" x14ac:dyDescent="0.35">
      <c r="A75" s="1">
        <v>2011</v>
      </c>
      <c r="B75" s="86">
        <v>9.5434228527129914</v>
      </c>
      <c r="C75" s="113">
        <f>'Land-Use Change Emissions'!B70</f>
        <v>0.91310127142857145</v>
      </c>
      <c r="D75" s="20">
        <v>3.5828000000000002</v>
      </c>
      <c r="E75" s="16">
        <f>'Ocean Sink'!B78</f>
        <v>2.6465345604257782</v>
      </c>
      <c r="F75" s="70">
        <f t="shared" si="0"/>
        <v>4.2271895637157844</v>
      </c>
      <c r="H75" s="111"/>
    </row>
    <row r="76" spans="1:9" ht="17" customHeight="1" x14ac:dyDescent="0.35">
      <c r="A76" s="1">
        <v>2012</v>
      </c>
      <c r="B76" s="86">
        <v>9.6866316906117351</v>
      </c>
      <c r="C76" s="113">
        <f>'Land-Use Change Emissions'!B71</f>
        <v>0.9701012714285715</v>
      </c>
      <c r="D76" s="20">
        <v>4.9820000000000002</v>
      </c>
      <c r="E76" s="16">
        <f>'Ocean Sink'!B79</f>
        <v>2.741612620113119</v>
      </c>
      <c r="F76" s="70">
        <f t="shared" si="0"/>
        <v>2.9331203419271876</v>
      </c>
      <c r="H76" s="111"/>
    </row>
    <row r="77" spans="1:9" ht="17" customHeight="1" x14ac:dyDescent="0.35">
      <c r="A77" s="1">
        <v>2013</v>
      </c>
      <c r="B77" s="20">
        <v>9.8215609190320663</v>
      </c>
      <c r="C77" s="113">
        <f>'Land-Use Change Emissions'!B72</f>
        <v>0.91810127142857145</v>
      </c>
      <c r="D77" s="20">
        <v>5.2364000000000006</v>
      </c>
      <c r="E77" s="16">
        <f>'Ocean Sink'!B80</f>
        <v>2.7515413609327068</v>
      </c>
      <c r="F77" s="70">
        <f t="shared" si="0"/>
        <v>2.751720829527931</v>
      </c>
      <c r="H77" s="111"/>
    </row>
    <row r="78" spans="1:9" ht="17" customHeight="1" x14ac:dyDescent="0.35">
      <c r="A78" s="1">
        <v>2014</v>
      </c>
      <c r="B78" s="114">
        <v>9.8909478177573664</v>
      </c>
      <c r="C78" s="113">
        <f>'Land-Use Change Emissions'!B73</f>
        <v>1.0951012714285715</v>
      </c>
      <c r="D78" s="20">
        <v>4.2187999999999999</v>
      </c>
      <c r="E78" s="16">
        <f>'Ocean Sink'!B81</f>
        <v>2.8843755874831092</v>
      </c>
      <c r="F78" s="70">
        <f>B78+C78-D78-E78</f>
        <v>3.8828735017028291</v>
      </c>
    </row>
    <row r="79" spans="1:9" ht="17" customHeight="1" x14ac:dyDescent="0.35">
      <c r="A79" s="1">
        <v>2015</v>
      </c>
      <c r="B79" s="114">
        <v>9.8967060457050309</v>
      </c>
      <c r="C79" s="113">
        <f>'Land-Use Change Emissions'!B74</f>
        <v>1.3171012714285715</v>
      </c>
      <c r="D79" s="16">
        <v>6.2964000000000011</v>
      </c>
      <c r="E79" s="16">
        <f>'Ocean Sink'!B82</f>
        <v>3.0329829420403862</v>
      </c>
      <c r="F79" s="70">
        <f>B79+C79-D79-E79</f>
        <v>1.8844243750932148</v>
      </c>
      <c r="G79" s="16"/>
    </row>
    <row r="80" spans="1:9" ht="17" customHeight="1" x14ac:dyDescent="0.35">
      <c r="B80" s="131"/>
      <c r="E80" s="16"/>
    </row>
    <row r="81" spans="4:6" customFormat="1" ht="17" customHeight="1" x14ac:dyDescent="0.25">
      <c r="D81" s="76"/>
      <c r="F81" s="76"/>
    </row>
    <row r="82" spans="4:6" customFormat="1" ht="17" customHeight="1" x14ac:dyDescent="0.25"/>
    <row r="83" spans="4:6" customFormat="1" ht="17" customHeight="1" x14ac:dyDescent="0.25"/>
    <row r="84" spans="4:6" customFormat="1" ht="17" customHeight="1" x14ac:dyDescent="0.25"/>
    <row r="85" spans="4:6" customFormat="1" ht="17" customHeight="1" x14ac:dyDescent="0.25"/>
    <row r="86" spans="4:6" customFormat="1" ht="17" customHeight="1" x14ac:dyDescent="0.25"/>
    <row r="87" spans="4:6" customFormat="1" ht="17" customHeight="1" x14ac:dyDescent="0.25"/>
    <row r="88" spans="4:6" customFormat="1" ht="17" customHeight="1" x14ac:dyDescent="0.25"/>
    <row r="89" spans="4:6" customFormat="1" ht="17" customHeight="1" x14ac:dyDescent="0.25"/>
    <row r="90" spans="4:6" customFormat="1" ht="17" customHeight="1" x14ac:dyDescent="0.25"/>
    <row r="91" spans="4:6" customFormat="1" ht="17" customHeight="1" x14ac:dyDescent="0.25"/>
    <row r="92" spans="4:6" customFormat="1" ht="17" customHeight="1" x14ac:dyDescent="0.25"/>
    <row r="93" spans="4:6" customFormat="1" ht="17" customHeight="1" x14ac:dyDescent="0.25"/>
    <row r="94" spans="4:6" customFormat="1" ht="17" customHeight="1" x14ac:dyDescent="0.25"/>
    <row r="95" spans="4:6" customFormat="1" ht="17" customHeight="1" x14ac:dyDescent="0.25"/>
    <row r="96" spans="4:6" customFormat="1" ht="17" customHeight="1" x14ac:dyDescent="0.25"/>
    <row r="97" customFormat="1" ht="17" customHeight="1" x14ac:dyDescent="0.25"/>
    <row r="98" customFormat="1" ht="17" customHeight="1" x14ac:dyDescent="0.25"/>
    <row r="99" customFormat="1" ht="17" customHeight="1" x14ac:dyDescent="0.25"/>
    <row r="100" customFormat="1" ht="17" customHeight="1" x14ac:dyDescent="0.25"/>
    <row r="101" customFormat="1" ht="17" customHeight="1" x14ac:dyDescent="0.25"/>
    <row r="102" customFormat="1" ht="17" customHeight="1" x14ac:dyDescent="0.25"/>
    <row r="103" customFormat="1" ht="17" customHeight="1" x14ac:dyDescent="0.25"/>
    <row r="104" customFormat="1" ht="17" customHeight="1" x14ac:dyDescent="0.25"/>
    <row r="105" customFormat="1" ht="17" customHeight="1" x14ac:dyDescent="0.25"/>
    <row r="106" customFormat="1" ht="17" customHeight="1" x14ac:dyDescent="0.25"/>
    <row r="107" customFormat="1" ht="17" customHeight="1" x14ac:dyDescent="0.25"/>
    <row r="108" customFormat="1" ht="17" customHeight="1" x14ac:dyDescent="0.25"/>
    <row r="109" customFormat="1" ht="17" customHeight="1" x14ac:dyDescent="0.25"/>
    <row r="110" customFormat="1" ht="17" customHeight="1" x14ac:dyDescent="0.25"/>
    <row r="111" customFormat="1" ht="17" customHeight="1" x14ac:dyDescent="0.25"/>
    <row r="112" customFormat="1" ht="17" customHeight="1" x14ac:dyDescent="0.25"/>
    <row r="113" customFormat="1" ht="17" customHeight="1" x14ac:dyDescent="0.25"/>
    <row r="114" customFormat="1" ht="17" customHeight="1" x14ac:dyDescent="0.25"/>
    <row r="115" customFormat="1" ht="17" customHeight="1" x14ac:dyDescent="0.25"/>
    <row r="116" customFormat="1" ht="17" customHeight="1" x14ac:dyDescent="0.25"/>
    <row r="117" customFormat="1" ht="17" customHeight="1" x14ac:dyDescent="0.25"/>
    <row r="118" customFormat="1" ht="17" customHeight="1" x14ac:dyDescent="0.25"/>
    <row r="119" customFormat="1" ht="17" customHeight="1" x14ac:dyDescent="0.25"/>
    <row r="120" customFormat="1" ht="17" customHeight="1" x14ac:dyDescent="0.25"/>
    <row r="121" customFormat="1" ht="17" customHeight="1" x14ac:dyDescent="0.25"/>
    <row r="122" customFormat="1" ht="17" customHeight="1" x14ac:dyDescent="0.25"/>
    <row r="123" customFormat="1" ht="17" customHeight="1" x14ac:dyDescent="0.25"/>
    <row r="124" customFormat="1" ht="17" customHeight="1" x14ac:dyDescent="0.25"/>
    <row r="125" customFormat="1" ht="17" customHeight="1" x14ac:dyDescent="0.25"/>
    <row r="126" customFormat="1" ht="17" customHeight="1" x14ac:dyDescent="0.25"/>
    <row r="127" customFormat="1" ht="17" customHeight="1" x14ac:dyDescent="0.25"/>
    <row r="128" customFormat="1" ht="17" customHeight="1" x14ac:dyDescent="0.25"/>
    <row r="129" customFormat="1" ht="17" customHeight="1" x14ac:dyDescent="0.25"/>
    <row r="130" customFormat="1" ht="17" customHeight="1" x14ac:dyDescent="0.25"/>
    <row r="131" customFormat="1" ht="17" customHeight="1" x14ac:dyDescent="0.25"/>
    <row r="132" customFormat="1" ht="17" customHeight="1" x14ac:dyDescent="0.25"/>
    <row r="133" customFormat="1" ht="17" customHeight="1" x14ac:dyDescent="0.25"/>
    <row r="134" customFormat="1" ht="17" customHeight="1" x14ac:dyDescent="0.25"/>
    <row r="135" customFormat="1" ht="17" customHeight="1" x14ac:dyDescent="0.25"/>
    <row r="136" customFormat="1" ht="17" customHeight="1" x14ac:dyDescent="0.25"/>
    <row r="137" customFormat="1" ht="17" customHeight="1" x14ac:dyDescent="0.25"/>
    <row r="138" customFormat="1" ht="17" customHeight="1" x14ac:dyDescent="0.25"/>
    <row r="139" customFormat="1" ht="17" customHeight="1" x14ac:dyDescent="0.25"/>
    <row r="140" customFormat="1" ht="17" customHeight="1" x14ac:dyDescent="0.25"/>
    <row r="141" customFormat="1" ht="17" customHeight="1" x14ac:dyDescent="0.25"/>
    <row r="142" customFormat="1" ht="17" customHeight="1" x14ac:dyDescent="0.25"/>
    <row r="143" customFormat="1" ht="17" customHeight="1" x14ac:dyDescent="0.25"/>
    <row r="144" customFormat="1" ht="17" customHeight="1" x14ac:dyDescent="0.25"/>
    <row r="145" customFormat="1" ht="17" customHeight="1" x14ac:dyDescent="0.25"/>
    <row r="146" customFormat="1" ht="17" customHeight="1" x14ac:dyDescent="0.25"/>
    <row r="147" customFormat="1" ht="17" customHeight="1" x14ac:dyDescent="0.25"/>
    <row r="148" customFormat="1" ht="17" customHeight="1" x14ac:dyDescent="0.25"/>
    <row r="149" customFormat="1" ht="17" customHeight="1" x14ac:dyDescent="0.25"/>
    <row r="150" customFormat="1" ht="17" customHeight="1" x14ac:dyDescent="0.25"/>
    <row r="151" customFormat="1" ht="17" customHeight="1" x14ac:dyDescent="0.25"/>
    <row r="152" customFormat="1" ht="17" customHeight="1" x14ac:dyDescent="0.25"/>
    <row r="153" customFormat="1" ht="17" customHeight="1" x14ac:dyDescent="0.25"/>
    <row r="154" customFormat="1" ht="17" customHeight="1" x14ac:dyDescent="0.25"/>
    <row r="155" customFormat="1" ht="17" customHeight="1" x14ac:dyDescent="0.25"/>
    <row r="156" customFormat="1" ht="17" customHeight="1" x14ac:dyDescent="0.25"/>
  </sheetData>
  <phoneticPr fontId="4" type="noConversion"/>
  <conditionalFormatting sqref="D23:D77">
    <cfRule type="cellIs" dxfId="0" priority="1" operator="equal">
      <formula>"NaN"</formula>
    </cfRule>
  </conditionalFormatting>
  <hyperlinks>
    <hyperlink ref="B13"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78"/>
  <sheetViews>
    <sheetView zoomScaleNormal="125" zoomScalePageLayoutView="125" workbookViewId="0">
      <pane xSplit="1" ySplit="11" topLeftCell="B53" activePane="bottomRight" state="frozen"/>
      <selection pane="topRight" activeCell="B1" sqref="B1"/>
      <selection pane="bottomLeft" activeCell="A3" sqref="A3"/>
      <selection pane="bottomRight" activeCell="E71" sqref="E71"/>
    </sheetView>
  </sheetViews>
  <sheetFormatPr defaultColWidth="11" defaultRowHeight="17" customHeight="1" x14ac:dyDescent="0.35"/>
  <cols>
    <col min="1" max="1" width="13.5" style="1" customWidth="1"/>
    <col min="2" max="2" width="11.1640625" style="1" bestFit="1" customWidth="1"/>
    <col min="3" max="7" width="11" style="1"/>
    <col min="8" max="8" width="11" style="16"/>
    <col min="9" max="249" width="11" style="1"/>
    <col min="250" max="250" width="11" style="2"/>
    <col min="251" max="16384" width="11" style="1"/>
  </cols>
  <sheetData>
    <row r="1" spans="1:249" ht="17" customHeight="1" x14ac:dyDescent="0.35">
      <c r="B1" s="22" t="s">
        <v>16</v>
      </c>
      <c r="C1" s="23"/>
      <c r="D1" s="23"/>
      <c r="E1" s="23"/>
      <c r="F1" s="23"/>
      <c r="G1" s="23"/>
      <c r="H1" s="33"/>
      <c r="I1" s="23"/>
      <c r="J1" s="23"/>
      <c r="K1" s="23"/>
      <c r="L1" s="23"/>
      <c r="M1" s="23"/>
      <c r="N1" s="23"/>
      <c r="O1" s="23"/>
      <c r="P1" s="23"/>
      <c r="Q1" s="23"/>
    </row>
    <row r="2" spans="1:249" ht="17" customHeight="1" x14ac:dyDescent="0.45">
      <c r="A2" s="3"/>
      <c r="B2" s="34" t="s">
        <v>58</v>
      </c>
      <c r="C2" s="24"/>
      <c r="D2" s="24"/>
      <c r="E2" s="24"/>
      <c r="F2" s="24"/>
      <c r="G2" s="24"/>
      <c r="H2" s="24"/>
      <c r="I2" s="24"/>
      <c r="J2" s="24"/>
      <c r="K2" s="24"/>
      <c r="L2" s="24"/>
      <c r="M2" s="24"/>
      <c r="N2" s="24"/>
      <c r="O2" s="24"/>
      <c r="P2" s="24"/>
      <c r="Q2" s="24"/>
    </row>
    <row r="3" spans="1:249" ht="17" customHeight="1" x14ac:dyDescent="0.45">
      <c r="B3" s="25" t="s">
        <v>52</v>
      </c>
      <c r="C3" s="28"/>
      <c r="D3" s="28"/>
      <c r="E3" s="28"/>
      <c r="F3" s="28"/>
      <c r="G3" s="28"/>
      <c r="H3" s="35"/>
      <c r="I3" s="28"/>
      <c r="J3" s="28"/>
      <c r="K3" s="25"/>
      <c r="L3" s="25"/>
      <c r="M3" s="25"/>
      <c r="N3" s="25"/>
      <c r="O3" s="25"/>
      <c r="P3" s="25"/>
      <c r="Q3" s="25"/>
    </row>
    <row r="4" spans="1:249" ht="17" customHeight="1" x14ac:dyDescent="0.35">
      <c r="B4" s="32" t="s">
        <v>133</v>
      </c>
      <c r="C4" s="32"/>
      <c r="D4" s="32"/>
      <c r="E4" s="32"/>
      <c r="F4" s="32"/>
      <c r="G4" s="32"/>
      <c r="H4" s="38"/>
      <c r="I4" s="32"/>
      <c r="J4" s="26"/>
      <c r="K4" s="26"/>
      <c r="L4" s="26"/>
      <c r="M4" s="26"/>
      <c r="N4" s="26"/>
      <c r="O4" s="26"/>
      <c r="P4" s="26"/>
      <c r="Q4" s="26"/>
    </row>
    <row r="5" spans="1:249" ht="17" customHeight="1" x14ac:dyDescent="0.35">
      <c r="B5" s="30" t="s">
        <v>17</v>
      </c>
      <c r="C5" s="31"/>
      <c r="D5" s="31"/>
      <c r="E5" s="31"/>
      <c r="F5" s="31"/>
      <c r="G5" s="31"/>
      <c r="H5" s="36"/>
      <c r="I5" s="31"/>
      <c r="J5" s="31"/>
      <c r="K5" s="26"/>
      <c r="L5" s="26"/>
      <c r="M5" s="26"/>
      <c r="N5" s="26"/>
      <c r="O5" s="26"/>
      <c r="P5" s="26"/>
      <c r="Q5" s="26"/>
    </row>
    <row r="6" spans="1:249" ht="17" customHeight="1" x14ac:dyDescent="0.35">
      <c r="B6" s="130" t="s">
        <v>146</v>
      </c>
      <c r="C6" s="39"/>
      <c r="D6" s="39"/>
      <c r="E6" s="39"/>
      <c r="F6" s="39"/>
      <c r="G6" s="39"/>
      <c r="H6" s="39"/>
      <c r="I6" s="39"/>
      <c r="J6" s="39"/>
      <c r="K6" s="26"/>
      <c r="L6" s="26"/>
      <c r="M6" s="26"/>
      <c r="N6" s="26"/>
      <c r="O6" s="26"/>
      <c r="P6" s="26"/>
      <c r="Q6" s="26"/>
    </row>
    <row r="7" spans="1:249" ht="17" customHeight="1" x14ac:dyDescent="0.35">
      <c r="B7" s="79" t="s">
        <v>144</v>
      </c>
      <c r="C7" s="72"/>
      <c r="D7" s="72"/>
      <c r="E7" s="72"/>
      <c r="F7" s="72"/>
      <c r="G7" s="72"/>
      <c r="H7" s="72"/>
      <c r="I7" s="72"/>
      <c r="J7" s="72"/>
      <c r="K7" s="26"/>
      <c r="L7" s="26"/>
      <c r="M7" s="26"/>
      <c r="N7" s="26"/>
      <c r="O7" s="26"/>
      <c r="P7" s="26"/>
      <c r="Q7" s="26"/>
    </row>
    <row r="8" spans="1:249" ht="17" customHeight="1" x14ac:dyDescent="0.35">
      <c r="B8" s="26"/>
      <c r="C8" s="26" t="s">
        <v>150</v>
      </c>
      <c r="D8" s="26"/>
      <c r="E8" s="26"/>
      <c r="F8" s="26"/>
      <c r="G8" s="26"/>
      <c r="H8" s="37"/>
      <c r="I8" s="26"/>
      <c r="J8" s="26"/>
      <c r="K8" s="26"/>
      <c r="L8" s="26"/>
      <c r="M8" s="26"/>
      <c r="N8" s="26"/>
      <c r="O8" s="26"/>
      <c r="P8" s="26"/>
      <c r="Q8" s="26"/>
    </row>
    <row r="9" spans="1:249" ht="17" customHeight="1" x14ac:dyDescent="0.35">
      <c r="B9" s="26" t="s">
        <v>55</v>
      </c>
      <c r="C9" s="26"/>
      <c r="D9" s="26"/>
      <c r="E9" s="26"/>
      <c r="F9" s="26"/>
      <c r="G9" s="26"/>
      <c r="H9" s="37"/>
      <c r="I9" s="26"/>
      <c r="J9" s="26"/>
      <c r="K9" s="26"/>
      <c r="L9" s="26"/>
      <c r="M9" s="26"/>
      <c r="N9" s="26"/>
      <c r="O9" s="26"/>
      <c r="P9" s="26"/>
      <c r="Q9" s="26"/>
    </row>
    <row r="10" spans="1:249" s="7" customFormat="1" ht="17" customHeight="1" x14ac:dyDescent="0.35">
      <c r="A10" s="1" t="s">
        <v>40</v>
      </c>
      <c r="B10" s="1"/>
      <c r="C10" s="15"/>
      <c r="D10" s="15"/>
      <c r="E10" s="15"/>
      <c r="F10" s="15"/>
      <c r="G10" s="15"/>
      <c r="H10" s="62"/>
      <c r="I10" s="63"/>
      <c r="J10" s="1"/>
      <c r="K10" s="1"/>
      <c r="L10" s="1"/>
      <c r="M10" s="1"/>
      <c r="N10" s="1"/>
      <c r="O10" s="1"/>
      <c r="P10" s="4"/>
      <c r="Q10" s="4"/>
      <c r="R10" s="4"/>
      <c r="S10" s="4"/>
      <c r="T10" s="4"/>
      <c r="U10" s="4"/>
      <c r="V10" s="4"/>
      <c r="W10" s="4"/>
      <c r="X10" s="4"/>
      <c r="Y10" s="4"/>
      <c r="Z10" s="4"/>
      <c r="AA10" s="4"/>
      <c r="AB10" s="4"/>
      <c r="AC10" s="4"/>
      <c r="AD10" s="4"/>
      <c r="AE10" s="4"/>
      <c r="AF10" s="4"/>
      <c r="AG10" s="4"/>
      <c r="AH10" s="4"/>
      <c r="AI10" s="4"/>
      <c r="AJ10" s="4"/>
      <c r="AK10" s="4"/>
      <c r="AL10" s="5"/>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5"/>
      <c r="EB10" s="4"/>
      <c r="EC10" s="4"/>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X10" s="6"/>
      <c r="HY10" s="6"/>
      <c r="HZ10" s="6"/>
      <c r="IA10" s="6"/>
      <c r="IB10" s="6"/>
      <c r="IC10" s="6"/>
      <c r="ID10" s="6"/>
      <c r="IE10" s="6"/>
      <c r="IF10" s="6"/>
      <c r="IG10" s="6"/>
      <c r="IH10" s="6"/>
      <c r="II10" s="6"/>
      <c r="IJ10" s="6"/>
      <c r="IK10" s="6"/>
      <c r="IL10" s="6"/>
      <c r="IM10" s="6"/>
      <c r="IN10" s="6"/>
      <c r="IO10" s="8"/>
    </row>
    <row r="11" spans="1:249" s="7" customFormat="1" ht="17" customHeight="1" x14ac:dyDescent="0.35">
      <c r="A11" s="54" t="s">
        <v>37</v>
      </c>
      <c r="B11" s="67" t="s">
        <v>26</v>
      </c>
      <c r="C11" s="67" t="s">
        <v>67</v>
      </c>
      <c r="D11" s="67" t="s">
        <v>68</v>
      </c>
      <c r="E11" s="67" t="s">
        <v>25</v>
      </c>
      <c r="F11" s="67" t="s">
        <v>69</v>
      </c>
      <c r="G11" s="67" t="s">
        <v>70</v>
      </c>
      <c r="H11" s="67" t="s">
        <v>71</v>
      </c>
      <c r="I11" s="55"/>
      <c r="J11" s="1"/>
      <c r="K11" s="1"/>
      <c r="L11" s="1"/>
      <c r="M11" s="1"/>
      <c r="N11" s="1"/>
      <c r="O11" s="1"/>
      <c r="AL11" s="8"/>
      <c r="EA11" s="8"/>
      <c r="EB11" s="8"/>
      <c r="EC11" s="8"/>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X11" s="6"/>
      <c r="HY11" s="6"/>
      <c r="HZ11" s="6"/>
      <c r="IA11" s="6"/>
      <c r="IB11" s="6"/>
      <c r="IC11" s="6"/>
      <c r="ID11" s="6"/>
      <c r="IE11" s="6"/>
      <c r="IF11" s="6"/>
      <c r="IG11" s="6"/>
      <c r="IH11" s="6"/>
      <c r="II11" s="6"/>
      <c r="IJ11" s="6"/>
      <c r="IK11" s="6"/>
      <c r="IL11" s="6"/>
      <c r="IM11" s="6"/>
      <c r="IN11" s="6"/>
      <c r="IO11" s="8"/>
    </row>
    <row r="12" spans="1:249" s="7" customFormat="1" ht="17" customHeight="1" x14ac:dyDescent="0.35">
      <c r="A12" s="1">
        <v>1959</v>
      </c>
      <c r="B12" s="127">
        <v>2454</v>
      </c>
      <c r="C12" s="127">
        <v>1382</v>
      </c>
      <c r="D12" s="127">
        <v>789</v>
      </c>
      <c r="E12" s="127">
        <v>206</v>
      </c>
      <c r="F12" s="127">
        <v>40</v>
      </c>
      <c r="G12" s="127">
        <v>36</v>
      </c>
      <c r="H12" s="86">
        <v>0.82815426081251731</v>
      </c>
      <c r="I12" s="56"/>
      <c r="J12" s="60"/>
      <c r="P12" s="57"/>
      <c r="Q12" s="57"/>
      <c r="R12" s="57"/>
      <c r="S12" s="57"/>
      <c r="T12" s="57"/>
      <c r="U12" s="57"/>
      <c r="V12" s="57"/>
      <c r="W12" s="57"/>
      <c r="X12" s="57"/>
      <c r="Y12" s="57"/>
      <c r="Z12" s="57"/>
      <c r="AA12" s="57"/>
      <c r="AB12" s="57"/>
      <c r="AC12" s="57"/>
      <c r="AD12" s="57"/>
      <c r="AE12" s="57"/>
      <c r="AF12" s="57"/>
      <c r="AG12" s="57"/>
      <c r="AH12" s="57"/>
      <c r="AI12" s="57"/>
      <c r="AJ12" s="57"/>
      <c r="AK12" s="57"/>
      <c r="AL12" s="58"/>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8"/>
      <c r="EB12" s="58"/>
      <c r="EC12" s="6"/>
      <c r="EK12" s="6"/>
      <c r="EL12" s="6"/>
      <c r="EQ12" s="6"/>
      <c r="EU12" s="6"/>
      <c r="EW12" s="6"/>
      <c r="FD12" s="6"/>
      <c r="FG12" s="6"/>
      <c r="FH12" s="6"/>
      <c r="FI12" s="6"/>
      <c r="FJ12" s="6"/>
      <c r="FU12" s="6"/>
      <c r="FV12" s="6"/>
      <c r="FZ12" s="6"/>
      <c r="GA12" s="6"/>
      <c r="GD12" s="6"/>
      <c r="GF12" s="6"/>
      <c r="GG12" s="6"/>
      <c r="GN12" s="6"/>
      <c r="GR12" s="6"/>
      <c r="GS12" s="6"/>
      <c r="GT12" s="6"/>
      <c r="GX12" s="6"/>
      <c r="HA12" s="6"/>
      <c r="HH12" s="6"/>
      <c r="HP12" s="6"/>
      <c r="HQ12" s="6"/>
      <c r="HS12" s="6"/>
      <c r="HT12" s="6"/>
      <c r="HX12" s="6"/>
      <c r="ID12" s="6"/>
      <c r="IH12" s="6"/>
      <c r="IK12" s="6"/>
      <c r="IM12" s="6"/>
      <c r="IO12" s="8"/>
    </row>
    <row r="13" spans="1:249" s="7" customFormat="1" ht="17" customHeight="1" x14ac:dyDescent="0.35">
      <c r="A13" s="1">
        <v>1960</v>
      </c>
      <c r="B13" s="127">
        <v>2569</v>
      </c>
      <c r="C13" s="127">
        <v>1410</v>
      </c>
      <c r="D13" s="127">
        <v>849</v>
      </c>
      <c r="E13" s="127">
        <v>227</v>
      </c>
      <c r="F13" s="127">
        <v>43</v>
      </c>
      <c r="G13" s="127">
        <v>39</v>
      </c>
      <c r="H13" s="86">
        <v>0.85112901193309642</v>
      </c>
      <c r="I13" s="56"/>
      <c r="J13" s="60"/>
      <c r="P13" s="57"/>
      <c r="Q13" s="57"/>
      <c r="R13" s="57"/>
      <c r="S13" s="57"/>
      <c r="T13" s="57"/>
      <c r="U13" s="57"/>
      <c r="V13" s="57"/>
      <c r="W13" s="57"/>
      <c r="X13" s="57"/>
      <c r="Y13" s="57"/>
      <c r="Z13" s="57"/>
      <c r="AA13" s="57"/>
      <c r="AB13" s="57"/>
      <c r="AC13" s="57"/>
      <c r="AD13" s="57"/>
      <c r="AE13" s="57"/>
      <c r="AF13" s="57"/>
      <c r="AG13" s="57"/>
      <c r="AH13" s="57"/>
      <c r="AI13" s="57"/>
      <c r="AJ13" s="57"/>
      <c r="AK13" s="57"/>
      <c r="AL13" s="58"/>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8"/>
      <c r="EB13" s="58"/>
      <c r="EC13" s="6"/>
      <c r="EK13" s="6"/>
      <c r="EL13" s="6"/>
      <c r="EQ13" s="6"/>
      <c r="EU13" s="6"/>
      <c r="EW13" s="6"/>
      <c r="FD13" s="6"/>
      <c r="FG13" s="6"/>
      <c r="FH13" s="6"/>
      <c r="FI13" s="6"/>
      <c r="FJ13" s="6"/>
      <c r="FU13" s="6"/>
      <c r="FV13" s="6"/>
      <c r="FZ13" s="6"/>
      <c r="GA13" s="6"/>
      <c r="GD13" s="6"/>
      <c r="GF13" s="6"/>
      <c r="GG13" s="6"/>
      <c r="GN13" s="6"/>
      <c r="GR13" s="6"/>
      <c r="GS13" s="6"/>
      <c r="GT13" s="6"/>
      <c r="GX13" s="6"/>
      <c r="HA13" s="6"/>
      <c r="HH13" s="6"/>
      <c r="HP13" s="6"/>
      <c r="HQ13" s="6"/>
      <c r="HS13" s="6"/>
      <c r="HT13" s="6"/>
      <c r="HX13" s="6"/>
      <c r="ID13" s="6"/>
      <c r="IH13" s="6"/>
      <c r="IK13" s="6"/>
      <c r="IM13" s="6"/>
      <c r="IO13" s="8"/>
    </row>
    <row r="14" spans="1:249" s="7" customFormat="1" ht="17" customHeight="1" x14ac:dyDescent="0.35">
      <c r="A14" s="1">
        <v>1961</v>
      </c>
      <c r="B14" s="127">
        <v>2580</v>
      </c>
      <c r="C14" s="127">
        <v>1349</v>
      </c>
      <c r="D14" s="127">
        <v>904</v>
      </c>
      <c r="E14" s="127">
        <v>240</v>
      </c>
      <c r="F14" s="127">
        <v>45</v>
      </c>
      <c r="G14" s="127">
        <v>42</v>
      </c>
      <c r="H14" s="86">
        <v>0.83900442521274599</v>
      </c>
      <c r="I14" s="56"/>
      <c r="J14" s="60"/>
      <c r="P14" s="57"/>
      <c r="Q14" s="57"/>
      <c r="R14" s="57"/>
      <c r="S14" s="57"/>
      <c r="T14" s="57"/>
      <c r="U14" s="57"/>
      <c r="V14" s="57"/>
      <c r="W14" s="57"/>
      <c r="X14" s="57"/>
      <c r="Y14" s="57"/>
      <c r="Z14" s="57"/>
      <c r="AA14" s="57"/>
      <c r="AB14" s="57"/>
      <c r="AC14" s="57"/>
      <c r="AD14" s="57"/>
      <c r="AE14" s="57"/>
      <c r="AF14" s="57"/>
      <c r="AG14" s="57"/>
      <c r="AH14" s="57"/>
      <c r="AI14" s="57"/>
      <c r="AJ14" s="57"/>
      <c r="AK14" s="57"/>
      <c r="AL14" s="58"/>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8"/>
      <c r="EB14" s="58"/>
      <c r="EC14" s="6"/>
      <c r="EK14" s="6"/>
      <c r="EL14" s="6"/>
      <c r="EQ14" s="6"/>
      <c r="EU14" s="6"/>
      <c r="EW14" s="6"/>
      <c r="FD14" s="6"/>
      <c r="FG14" s="6"/>
      <c r="FH14" s="6"/>
      <c r="FI14" s="6"/>
      <c r="FJ14" s="6"/>
      <c r="FU14" s="6"/>
      <c r="FV14" s="6"/>
      <c r="FZ14" s="6"/>
      <c r="GA14" s="6"/>
      <c r="GD14" s="6"/>
      <c r="GF14" s="6"/>
      <c r="GG14" s="6"/>
      <c r="GN14" s="6"/>
      <c r="GR14" s="6"/>
      <c r="GS14" s="6"/>
      <c r="GT14" s="6"/>
      <c r="GX14" s="6"/>
      <c r="HA14" s="6"/>
      <c r="HH14" s="6"/>
      <c r="HP14" s="6"/>
      <c r="HQ14" s="6"/>
      <c r="HS14" s="6"/>
      <c r="HT14" s="6"/>
      <c r="HX14" s="6"/>
      <c r="ID14" s="6"/>
      <c r="IH14" s="6"/>
      <c r="IK14" s="6"/>
      <c r="IM14" s="6"/>
      <c r="IO14" s="8"/>
    </row>
    <row r="15" spans="1:249" s="7" customFormat="1" ht="17" customHeight="1" x14ac:dyDescent="0.35">
      <c r="A15" s="1">
        <v>1962</v>
      </c>
      <c r="B15" s="127">
        <v>2686</v>
      </c>
      <c r="C15" s="127">
        <v>1351</v>
      </c>
      <c r="D15" s="127">
        <v>980</v>
      </c>
      <c r="E15" s="127">
        <v>263</v>
      </c>
      <c r="F15" s="127">
        <v>49</v>
      </c>
      <c r="G15" s="127">
        <v>44</v>
      </c>
      <c r="H15" s="86">
        <v>0.85717357661721016</v>
      </c>
      <c r="I15" s="56"/>
      <c r="J15" s="60"/>
      <c r="P15" s="57"/>
      <c r="Q15" s="57"/>
      <c r="R15" s="57"/>
      <c r="S15" s="57"/>
      <c r="T15" s="57"/>
      <c r="U15" s="57"/>
      <c r="V15" s="57"/>
      <c r="W15" s="57"/>
      <c r="X15" s="57"/>
      <c r="Y15" s="57"/>
      <c r="Z15" s="57"/>
      <c r="AA15" s="57"/>
      <c r="AB15" s="57"/>
      <c r="AC15" s="57"/>
      <c r="AD15" s="57"/>
      <c r="AE15" s="57"/>
      <c r="AF15" s="57"/>
      <c r="AG15" s="57"/>
      <c r="AH15" s="57"/>
      <c r="AI15" s="57"/>
      <c r="AJ15" s="57"/>
      <c r="AK15" s="57"/>
      <c r="AL15" s="58"/>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8"/>
      <c r="EB15" s="58"/>
      <c r="EC15" s="6"/>
      <c r="EK15" s="6"/>
      <c r="EL15" s="6"/>
      <c r="EQ15" s="6"/>
      <c r="EU15" s="6"/>
      <c r="EW15" s="6"/>
      <c r="FD15" s="6"/>
      <c r="FG15" s="6"/>
      <c r="FH15" s="6"/>
      <c r="FI15" s="6"/>
      <c r="FJ15" s="6"/>
      <c r="FU15" s="6"/>
      <c r="FV15" s="6"/>
      <c r="FZ15" s="6"/>
      <c r="GA15" s="6"/>
      <c r="GD15" s="6"/>
      <c r="GF15" s="6"/>
      <c r="GG15" s="6"/>
      <c r="GN15" s="6"/>
      <c r="GR15" s="6"/>
      <c r="GS15" s="6"/>
      <c r="GT15" s="6"/>
      <c r="GX15" s="6"/>
      <c r="HA15" s="6"/>
      <c r="HH15" s="6"/>
      <c r="HP15" s="6"/>
      <c r="HQ15" s="6"/>
      <c r="HS15" s="6"/>
      <c r="HT15" s="6"/>
      <c r="HX15" s="6"/>
      <c r="ID15" s="6"/>
      <c r="IH15" s="6"/>
      <c r="IK15" s="6"/>
      <c r="IM15" s="6"/>
      <c r="IO15" s="8"/>
    </row>
    <row r="16" spans="1:249" s="7" customFormat="1" ht="17" customHeight="1" x14ac:dyDescent="0.35">
      <c r="A16" s="1">
        <v>1963</v>
      </c>
      <c r="B16" s="127">
        <v>2833</v>
      </c>
      <c r="C16" s="127">
        <v>1396</v>
      </c>
      <c r="D16" s="127">
        <v>1052</v>
      </c>
      <c r="E16" s="127">
        <v>286</v>
      </c>
      <c r="F16" s="127">
        <v>51</v>
      </c>
      <c r="G16" s="127">
        <v>47</v>
      </c>
      <c r="H16" s="86">
        <v>0.88695465580073551</v>
      </c>
      <c r="I16" s="56"/>
      <c r="J16" s="60"/>
      <c r="P16" s="57"/>
      <c r="Q16" s="57"/>
      <c r="R16" s="57"/>
      <c r="S16" s="57"/>
      <c r="T16" s="57"/>
      <c r="U16" s="57"/>
      <c r="V16" s="57"/>
      <c r="W16" s="57"/>
      <c r="X16" s="57"/>
      <c r="Y16" s="57"/>
      <c r="Z16" s="57"/>
      <c r="AA16" s="57"/>
      <c r="AB16" s="57"/>
      <c r="AC16" s="57"/>
      <c r="AD16" s="57"/>
      <c r="AE16" s="57"/>
      <c r="AF16" s="57"/>
      <c r="AG16" s="57"/>
      <c r="AH16" s="57"/>
      <c r="AI16" s="57"/>
      <c r="AJ16" s="57"/>
      <c r="AK16" s="57"/>
      <c r="AL16" s="58"/>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8"/>
      <c r="EB16" s="58"/>
      <c r="EC16" s="6"/>
      <c r="EK16" s="6"/>
      <c r="EL16" s="6"/>
      <c r="EQ16" s="6"/>
      <c r="EU16" s="6"/>
      <c r="EW16" s="6"/>
      <c r="FD16" s="6"/>
      <c r="FG16" s="6"/>
      <c r="FH16" s="6"/>
      <c r="FI16" s="6"/>
      <c r="FJ16" s="6"/>
      <c r="FU16" s="6"/>
      <c r="FV16" s="6"/>
      <c r="FZ16" s="6"/>
      <c r="GA16" s="6"/>
      <c r="GF16" s="6"/>
      <c r="GG16" s="6"/>
      <c r="GN16" s="6"/>
      <c r="GR16" s="6"/>
      <c r="GS16" s="6"/>
      <c r="GT16" s="6"/>
      <c r="GX16" s="6"/>
      <c r="HA16" s="6"/>
      <c r="HH16" s="6"/>
      <c r="HP16" s="6"/>
      <c r="HQ16" s="6"/>
      <c r="HS16" s="6"/>
      <c r="HT16" s="6"/>
      <c r="HX16" s="6"/>
      <c r="ID16" s="6"/>
      <c r="IH16" s="6"/>
      <c r="IK16" s="6"/>
      <c r="IM16" s="6"/>
      <c r="IO16" s="8"/>
    </row>
    <row r="17" spans="1:249" s="7" customFormat="1" ht="17" customHeight="1" x14ac:dyDescent="0.35">
      <c r="A17" s="1">
        <v>1964</v>
      </c>
      <c r="B17" s="127">
        <v>2995</v>
      </c>
      <c r="C17" s="127">
        <v>1435</v>
      </c>
      <c r="D17" s="127">
        <v>1137</v>
      </c>
      <c r="E17" s="127">
        <v>316</v>
      </c>
      <c r="F17" s="127">
        <v>57</v>
      </c>
      <c r="G17" s="127">
        <v>51</v>
      </c>
      <c r="H17" s="86">
        <v>0.91956112190154771</v>
      </c>
      <c r="I17" s="56"/>
      <c r="J17" s="60"/>
      <c r="P17" s="57"/>
      <c r="Q17" s="57"/>
      <c r="R17" s="57"/>
      <c r="S17" s="57"/>
      <c r="T17" s="57"/>
      <c r="U17" s="57"/>
      <c r="V17" s="57"/>
      <c r="W17" s="57"/>
      <c r="X17" s="57"/>
      <c r="Y17" s="57"/>
      <c r="Z17" s="57"/>
      <c r="AA17" s="57"/>
      <c r="AB17" s="57"/>
      <c r="AC17" s="57"/>
      <c r="AD17" s="57"/>
      <c r="AE17" s="57"/>
      <c r="AF17" s="57"/>
      <c r="AG17" s="57"/>
      <c r="AH17" s="57"/>
      <c r="AI17" s="57"/>
      <c r="AJ17" s="57"/>
      <c r="AK17" s="57"/>
      <c r="AL17" s="58"/>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8"/>
      <c r="EB17" s="58"/>
      <c r="EC17" s="6"/>
      <c r="EK17" s="6"/>
      <c r="EL17" s="6"/>
      <c r="EQ17" s="6"/>
      <c r="EU17" s="6"/>
      <c r="EW17" s="6"/>
      <c r="FD17" s="6"/>
      <c r="FG17" s="6"/>
      <c r="FH17" s="6"/>
      <c r="FI17" s="6"/>
      <c r="FJ17" s="6"/>
      <c r="FU17" s="6"/>
      <c r="FV17" s="6"/>
      <c r="FZ17" s="6"/>
      <c r="GA17" s="6"/>
      <c r="GD17" s="6"/>
      <c r="GF17" s="6"/>
      <c r="GG17" s="6"/>
      <c r="GN17" s="6"/>
      <c r="GR17" s="6"/>
      <c r="GS17" s="6"/>
      <c r="GT17" s="6"/>
      <c r="GX17" s="6"/>
      <c r="HA17" s="6"/>
      <c r="HH17" s="6"/>
      <c r="HP17" s="6"/>
      <c r="HQ17" s="6"/>
      <c r="HS17" s="6"/>
      <c r="HT17" s="6"/>
      <c r="HX17" s="6"/>
      <c r="ID17" s="6"/>
      <c r="IH17" s="6"/>
      <c r="IK17" s="6"/>
      <c r="IM17" s="6"/>
      <c r="IO17" s="8"/>
    </row>
    <row r="18" spans="1:249" s="7" customFormat="1" ht="17" customHeight="1" x14ac:dyDescent="0.35">
      <c r="A18" s="1">
        <v>1965</v>
      </c>
      <c r="B18" s="127">
        <v>3130</v>
      </c>
      <c r="C18" s="127">
        <v>1460</v>
      </c>
      <c r="D18" s="127">
        <v>1219</v>
      </c>
      <c r="E18" s="127">
        <v>337</v>
      </c>
      <c r="F18" s="127">
        <v>59</v>
      </c>
      <c r="G18" s="127">
        <v>55</v>
      </c>
      <c r="H18" s="86">
        <v>0.94206308392047744</v>
      </c>
      <c r="I18" s="56"/>
      <c r="J18" s="60"/>
      <c r="P18" s="57"/>
      <c r="Q18" s="57"/>
      <c r="R18" s="57"/>
      <c r="S18" s="57"/>
      <c r="T18" s="57"/>
      <c r="U18" s="57"/>
      <c r="V18" s="57"/>
      <c r="W18" s="57"/>
      <c r="X18" s="57"/>
      <c r="Y18" s="57"/>
      <c r="Z18" s="57"/>
      <c r="AA18" s="57"/>
      <c r="AB18" s="57"/>
      <c r="AC18" s="57"/>
      <c r="AD18" s="57"/>
      <c r="AE18" s="57"/>
      <c r="AF18" s="57"/>
      <c r="AG18" s="57"/>
      <c r="AH18" s="57"/>
      <c r="AI18" s="57"/>
      <c r="AJ18" s="57"/>
      <c r="AK18" s="57"/>
      <c r="AL18" s="58"/>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8"/>
      <c r="EB18" s="58"/>
      <c r="EC18" s="6"/>
      <c r="EK18" s="6"/>
      <c r="EL18" s="6"/>
      <c r="EQ18" s="6"/>
      <c r="EU18" s="6"/>
      <c r="EW18" s="6"/>
      <c r="FG18" s="6"/>
      <c r="FH18" s="6"/>
      <c r="FI18" s="6"/>
      <c r="FJ18" s="6"/>
      <c r="FU18" s="6"/>
      <c r="FV18" s="6"/>
      <c r="FZ18" s="6"/>
      <c r="GA18" s="6"/>
      <c r="GD18" s="6"/>
      <c r="GF18" s="6"/>
      <c r="GG18" s="6"/>
      <c r="GN18" s="6"/>
      <c r="GR18" s="6"/>
      <c r="GT18" s="6"/>
      <c r="GX18" s="6"/>
      <c r="HH18" s="6"/>
      <c r="HP18" s="6"/>
      <c r="HQ18" s="6"/>
      <c r="HS18" s="6"/>
      <c r="HT18" s="6"/>
      <c r="HY18" s="6"/>
      <c r="HZ18" s="6"/>
      <c r="ID18" s="6"/>
      <c r="IF18" s="6"/>
      <c r="IG18" s="6"/>
      <c r="IH18" s="6"/>
      <c r="IK18" s="6"/>
      <c r="IM18" s="6"/>
      <c r="IO18" s="8"/>
    </row>
    <row r="19" spans="1:249" s="7" customFormat="1" ht="17" customHeight="1" x14ac:dyDescent="0.35">
      <c r="A19" s="1">
        <v>1966</v>
      </c>
      <c r="B19" s="127">
        <v>3288</v>
      </c>
      <c r="C19" s="127">
        <v>1478</v>
      </c>
      <c r="D19" s="127">
        <v>1323</v>
      </c>
      <c r="E19" s="127">
        <v>364</v>
      </c>
      <c r="F19" s="127">
        <v>63</v>
      </c>
      <c r="G19" s="127">
        <v>60</v>
      </c>
      <c r="H19" s="86">
        <v>0.96971540937563971</v>
      </c>
      <c r="I19" s="56"/>
      <c r="J19" s="60"/>
      <c r="P19" s="57"/>
      <c r="Q19" s="57"/>
      <c r="R19" s="57"/>
      <c r="S19" s="57"/>
      <c r="T19" s="57"/>
      <c r="U19" s="57"/>
      <c r="V19" s="57"/>
      <c r="W19" s="57"/>
      <c r="X19" s="57"/>
      <c r="Y19" s="57"/>
      <c r="Z19" s="57"/>
      <c r="AA19" s="57"/>
      <c r="AB19" s="57"/>
      <c r="AC19" s="57"/>
      <c r="AD19" s="57"/>
      <c r="AE19" s="57"/>
      <c r="AF19" s="57"/>
      <c r="AG19" s="57"/>
      <c r="AH19" s="57"/>
      <c r="AI19" s="57"/>
      <c r="AJ19" s="57"/>
      <c r="AK19" s="57"/>
      <c r="AL19" s="58"/>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8"/>
      <c r="EB19" s="58"/>
      <c r="EK19" s="6"/>
      <c r="EL19" s="6"/>
      <c r="EQ19" s="6"/>
      <c r="EU19" s="6"/>
      <c r="EW19" s="6"/>
      <c r="FG19" s="6"/>
      <c r="FH19" s="6"/>
      <c r="FI19" s="6"/>
      <c r="FJ19" s="6"/>
      <c r="FU19" s="6"/>
      <c r="FV19" s="6"/>
      <c r="FZ19" s="6"/>
      <c r="GA19" s="6"/>
      <c r="GD19" s="6"/>
      <c r="GF19" s="6"/>
      <c r="GG19" s="6"/>
      <c r="GN19" s="6"/>
      <c r="GR19" s="6"/>
      <c r="GT19" s="6"/>
      <c r="GX19" s="6"/>
      <c r="HH19" s="6"/>
      <c r="HP19" s="6"/>
      <c r="HQ19" s="6"/>
      <c r="HS19" s="6"/>
      <c r="HT19" s="6"/>
      <c r="HY19" s="6"/>
      <c r="HZ19" s="6"/>
      <c r="ID19" s="6"/>
      <c r="IF19" s="6"/>
      <c r="IG19" s="6"/>
      <c r="IH19" s="6"/>
      <c r="IK19" s="6"/>
      <c r="IM19" s="6"/>
      <c r="IO19" s="8"/>
    </row>
    <row r="20" spans="1:249" s="7" customFormat="1" ht="17" customHeight="1" x14ac:dyDescent="0.35">
      <c r="A20" s="1">
        <v>1967</v>
      </c>
      <c r="B20" s="127">
        <v>3393</v>
      </c>
      <c r="C20" s="127">
        <v>1448</v>
      </c>
      <c r="D20" s="127">
        <v>1423</v>
      </c>
      <c r="E20" s="127">
        <v>392</v>
      </c>
      <c r="F20" s="127">
        <v>65</v>
      </c>
      <c r="G20" s="127">
        <v>66</v>
      </c>
      <c r="H20" s="86">
        <v>0.98025530304164821</v>
      </c>
      <c r="I20" s="56"/>
      <c r="J20" s="60"/>
      <c r="P20" s="57"/>
      <c r="Q20" s="57"/>
      <c r="R20" s="57"/>
      <c r="S20" s="57"/>
      <c r="T20" s="57"/>
      <c r="U20" s="57"/>
      <c r="V20" s="57"/>
      <c r="W20" s="57"/>
      <c r="X20" s="57"/>
      <c r="Y20" s="57"/>
      <c r="Z20" s="57"/>
      <c r="AA20" s="57"/>
      <c r="AB20" s="57"/>
      <c r="AC20" s="57"/>
      <c r="AD20" s="57"/>
      <c r="AE20" s="57"/>
      <c r="AF20" s="57"/>
      <c r="AG20" s="57"/>
      <c r="AH20" s="57"/>
      <c r="AI20" s="57"/>
      <c r="AJ20" s="57"/>
      <c r="AK20" s="57"/>
      <c r="AL20" s="58"/>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8"/>
      <c r="EB20" s="58"/>
      <c r="EK20" s="6"/>
      <c r="EL20" s="6"/>
      <c r="EQ20" s="6"/>
      <c r="EU20" s="6"/>
      <c r="EW20" s="6"/>
      <c r="FG20" s="6"/>
      <c r="FH20" s="6"/>
      <c r="FI20" s="6"/>
      <c r="FK20" s="6"/>
      <c r="FU20" s="6"/>
      <c r="FV20" s="6"/>
      <c r="FZ20" s="6"/>
      <c r="GA20" s="6"/>
      <c r="GD20" s="6"/>
      <c r="GF20" s="6"/>
      <c r="GG20" s="6"/>
      <c r="GN20" s="6"/>
      <c r="GR20" s="6"/>
      <c r="GT20" s="6"/>
      <c r="GX20" s="6"/>
      <c r="HH20" s="6"/>
      <c r="HP20" s="6"/>
      <c r="HQ20" s="6"/>
      <c r="HS20" s="6"/>
      <c r="HT20" s="6"/>
      <c r="HY20" s="6"/>
      <c r="HZ20" s="6"/>
      <c r="ID20" s="6"/>
      <c r="IF20" s="6"/>
      <c r="IG20" s="6"/>
      <c r="IH20" s="6"/>
      <c r="IK20" s="6"/>
      <c r="IM20" s="6"/>
      <c r="IO20" s="8"/>
    </row>
    <row r="21" spans="1:249" s="7" customFormat="1" ht="17" customHeight="1" x14ac:dyDescent="0.35">
      <c r="A21" s="1">
        <v>1968</v>
      </c>
      <c r="B21" s="127">
        <v>3566</v>
      </c>
      <c r="C21" s="127">
        <v>1448</v>
      </c>
      <c r="D21" s="127">
        <v>1551</v>
      </c>
      <c r="E21" s="127">
        <v>424</v>
      </c>
      <c r="F21" s="127">
        <v>70</v>
      </c>
      <c r="G21" s="127">
        <v>73</v>
      </c>
      <c r="H21" s="86">
        <v>1.0090643460726629</v>
      </c>
      <c r="I21" s="56"/>
      <c r="J21" s="60"/>
      <c r="P21" s="57"/>
      <c r="Q21" s="57"/>
      <c r="R21" s="57"/>
      <c r="S21" s="57"/>
      <c r="T21" s="57"/>
      <c r="U21" s="57"/>
      <c r="V21" s="57"/>
      <c r="W21" s="57"/>
      <c r="X21" s="57"/>
      <c r="Y21" s="57"/>
      <c r="Z21" s="57"/>
      <c r="AA21" s="57"/>
      <c r="AB21" s="57"/>
      <c r="AC21" s="57"/>
      <c r="AD21" s="57"/>
      <c r="AE21" s="57"/>
      <c r="AF21" s="57"/>
      <c r="AG21" s="57"/>
      <c r="AH21" s="57"/>
      <c r="AI21" s="57"/>
      <c r="AJ21" s="57"/>
      <c r="AK21" s="57"/>
      <c r="AL21" s="58"/>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8"/>
      <c r="EB21" s="58"/>
      <c r="EK21" s="6"/>
      <c r="EL21" s="6"/>
      <c r="EQ21" s="6"/>
      <c r="EU21" s="6"/>
      <c r="EW21" s="6"/>
      <c r="FG21" s="6"/>
      <c r="FH21" s="6"/>
      <c r="FI21" s="6"/>
      <c r="FK21" s="6"/>
      <c r="FU21" s="6"/>
      <c r="FV21" s="6"/>
      <c r="FZ21" s="6"/>
      <c r="GA21" s="6"/>
      <c r="GC21" s="6"/>
      <c r="GD21" s="6"/>
      <c r="GF21" s="6"/>
      <c r="GG21" s="6"/>
      <c r="GN21" s="6"/>
      <c r="GR21" s="6"/>
      <c r="GT21" s="6"/>
      <c r="GX21" s="6"/>
      <c r="HH21" s="6"/>
      <c r="HP21" s="6"/>
      <c r="HQ21" s="6"/>
      <c r="HS21" s="6"/>
      <c r="HT21" s="6"/>
      <c r="HY21" s="6"/>
      <c r="HZ21" s="6"/>
      <c r="ID21" s="6"/>
      <c r="IF21" s="6"/>
      <c r="IG21" s="6"/>
      <c r="IH21" s="6"/>
      <c r="IK21" s="6"/>
      <c r="IM21" s="6"/>
      <c r="IO21" s="8"/>
    </row>
    <row r="22" spans="1:249" s="7" customFormat="1" ht="17" customHeight="1" x14ac:dyDescent="0.35">
      <c r="A22" s="1">
        <v>1969</v>
      </c>
      <c r="B22" s="127">
        <v>3780</v>
      </c>
      <c r="C22" s="127">
        <v>1486</v>
      </c>
      <c r="D22" s="127">
        <v>1673</v>
      </c>
      <c r="E22" s="127">
        <v>467</v>
      </c>
      <c r="F22" s="127">
        <v>74</v>
      </c>
      <c r="G22" s="127">
        <v>80</v>
      </c>
      <c r="H22" s="86">
        <v>1.0477108934298571</v>
      </c>
      <c r="I22" s="56"/>
      <c r="J22" s="60"/>
      <c r="P22" s="57"/>
      <c r="Q22" s="57"/>
      <c r="R22" s="57"/>
      <c r="S22" s="57"/>
      <c r="T22" s="57"/>
      <c r="U22" s="57"/>
      <c r="V22" s="57"/>
      <c r="W22" s="57"/>
      <c r="X22" s="57"/>
      <c r="Y22" s="57"/>
      <c r="Z22" s="57"/>
      <c r="AA22" s="57"/>
      <c r="AB22" s="57"/>
      <c r="AC22" s="57"/>
      <c r="AD22" s="57"/>
      <c r="AE22" s="57"/>
      <c r="AF22" s="57"/>
      <c r="AG22" s="57"/>
      <c r="AH22" s="57"/>
      <c r="AI22" s="57"/>
      <c r="AJ22" s="57"/>
      <c r="AK22" s="57"/>
      <c r="AL22" s="58"/>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8"/>
      <c r="EB22" s="58"/>
      <c r="EK22" s="6"/>
      <c r="EL22" s="6"/>
      <c r="EQ22" s="6"/>
      <c r="EU22" s="6"/>
      <c r="EW22" s="6"/>
      <c r="FG22" s="6"/>
      <c r="FH22" s="6"/>
      <c r="FI22" s="6"/>
      <c r="FK22" s="6"/>
      <c r="FU22" s="6"/>
      <c r="FV22" s="6"/>
      <c r="FZ22" s="6"/>
      <c r="GA22" s="6"/>
      <c r="GC22" s="6"/>
      <c r="GD22" s="6"/>
      <c r="GF22" s="6"/>
      <c r="GG22" s="6"/>
      <c r="GN22" s="6"/>
      <c r="GR22" s="6"/>
      <c r="GT22" s="6"/>
      <c r="GX22" s="6"/>
      <c r="HH22" s="6"/>
      <c r="HP22" s="6"/>
      <c r="HQ22" s="6"/>
      <c r="HS22" s="6"/>
      <c r="HT22" s="6"/>
      <c r="HY22" s="6"/>
      <c r="HZ22" s="6"/>
      <c r="ID22" s="6"/>
      <c r="IF22" s="6"/>
      <c r="IG22" s="6"/>
      <c r="IH22" s="6"/>
      <c r="IK22" s="6"/>
      <c r="IM22" s="6"/>
      <c r="IO22" s="8"/>
    </row>
    <row r="23" spans="1:249" s="7" customFormat="1" ht="17" customHeight="1" x14ac:dyDescent="0.35">
      <c r="A23" s="1">
        <v>1970</v>
      </c>
      <c r="B23" s="127">
        <v>4053</v>
      </c>
      <c r="C23" s="127">
        <v>1556</v>
      </c>
      <c r="D23" s="127">
        <v>1839</v>
      </c>
      <c r="E23" s="127">
        <v>493</v>
      </c>
      <c r="F23" s="127">
        <v>78</v>
      </c>
      <c r="G23" s="127">
        <v>87</v>
      </c>
      <c r="H23" s="86">
        <v>1.1006146768407488</v>
      </c>
      <c r="I23" s="56"/>
      <c r="J23" s="60"/>
      <c r="P23" s="57"/>
      <c r="Q23" s="57"/>
      <c r="R23" s="57"/>
      <c r="S23" s="57"/>
      <c r="T23" s="57"/>
      <c r="U23" s="57"/>
      <c r="V23" s="57"/>
      <c r="W23" s="57"/>
      <c r="X23" s="57"/>
      <c r="Y23" s="57"/>
      <c r="Z23" s="57"/>
      <c r="AA23" s="57"/>
      <c r="AB23" s="57"/>
      <c r="AC23" s="57"/>
      <c r="AD23" s="57"/>
      <c r="AE23" s="57"/>
      <c r="AF23" s="57"/>
      <c r="AG23" s="57"/>
      <c r="AH23" s="57"/>
      <c r="AI23" s="57"/>
      <c r="AJ23" s="57"/>
      <c r="AK23" s="57"/>
      <c r="AL23" s="58"/>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8"/>
      <c r="EB23" s="58"/>
      <c r="EK23" s="6"/>
      <c r="EL23" s="6"/>
      <c r="EQ23" s="6"/>
      <c r="EU23" s="6"/>
      <c r="EW23" s="6"/>
      <c r="FG23" s="6"/>
      <c r="FH23" s="6"/>
      <c r="FI23" s="6"/>
      <c r="FK23" s="6"/>
      <c r="FU23" s="6"/>
      <c r="FV23" s="6"/>
      <c r="FZ23" s="6"/>
      <c r="GA23" s="6"/>
      <c r="GC23" s="6"/>
      <c r="GD23" s="6"/>
      <c r="GF23" s="6"/>
      <c r="GG23" s="6"/>
      <c r="GN23" s="6"/>
      <c r="GR23" s="6"/>
      <c r="GT23" s="6"/>
      <c r="GX23" s="6"/>
      <c r="HH23" s="6"/>
      <c r="HP23" s="6"/>
      <c r="HQ23" s="6"/>
      <c r="HS23" s="6"/>
      <c r="HT23" s="6"/>
      <c r="HY23" s="6"/>
      <c r="HZ23" s="6"/>
      <c r="ID23" s="6"/>
      <c r="IF23" s="6"/>
      <c r="IG23" s="6"/>
      <c r="IH23" s="6"/>
      <c r="IK23" s="6"/>
      <c r="IM23" s="6"/>
      <c r="IO23" s="8"/>
    </row>
    <row r="24" spans="1:249" s="7" customFormat="1" ht="17" customHeight="1" x14ac:dyDescent="0.35">
      <c r="A24" s="1">
        <v>1971</v>
      </c>
      <c r="B24" s="127">
        <v>4208</v>
      </c>
      <c r="C24" s="127">
        <v>1559</v>
      </c>
      <c r="D24" s="127">
        <v>1947</v>
      </c>
      <c r="E24" s="127">
        <v>530</v>
      </c>
      <c r="F24" s="127">
        <v>84</v>
      </c>
      <c r="G24" s="127">
        <v>88</v>
      </c>
      <c r="H24" s="86">
        <v>1.1198236096428935</v>
      </c>
      <c r="I24" s="56"/>
      <c r="J24" s="60"/>
      <c r="P24" s="57"/>
      <c r="Q24" s="57"/>
      <c r="R24" s="57"/>
      <c r="S24" s="57"/>
      <c r="T24" s="57"/>
      <c r="U24" s="57"/>
      <c r="V24" s="57"/>
      <c r="W24" s="57"/>
      <c r="X24" s="57"/>
      <c r="Y24" s="57"/>
      <c r="Z24" s="57"/>
      <c r="AA24" s="57"/>
      <c r="AB24" s="57"/>
      <c r="AC24" s="57"/>
      <c r="AD24" s="57"/>
      <c r="AE24" s="57"/>
      <c r="AF24" s="57"/>
      <c r="AG24" s="57"/>
      <c r="AH24" s="57"/>
      <c r="AI24" s="57"/>
      <c r="AJ24" s="57"/>
      <c r="AK24" s="57"/>
      <c r="AL24" s="58"/>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8"/>
      <c r="EB24" s="58"/>
      <c r="EK24" s="6"/>
      <c r="EL24" s="6"/>
      <c r="EQ24" s="6"/>
      <c r="EU24" s="6"/>
      <c r="EW24" s="6"/>
      <c r="FG24" s="6"/>
      <c r="FH24" s="6"/>
      <c r="FI24" s="6"/>
      <c r="FK24" s="6"/>
      <c r="FU24" s="6"/>
      <c r="FV24" s="6"/>
      <c r="FZ24" s="6"/>
      <c r="GA24" s="6"/>
      <c r="GC24" s="6"/>
      <c r="GD24" s="6"/>
      <c r="GF24" s="6"/>
      <c r="GG24" s="6"/>
      <c r="GN24" s="6"/>
      <c r="GR24" s="6"/>
      <c r="GT24" s="6"/>
      <c r="GX24" s="6"/>
      <c r="HH24" s="6"/>
      <c r="HP24" s="6"/>
      <c r="HQ24" s="6"/>
      <c r="HS24" s="6"/>
      <c r="HT24" s="6"/>
      <c r="HY24" s="6"/>
      <c r="HZ24" s="6"/>
      <c r="ID24" s="6"/>
      <c r="IF24" s="6"/>
      <c r="IG24" s="6"/>
      <c r="IH24" s="6"/>
      <c r="IK24" s="6"/>
      <c r="IM24" s="6"/>
      <c r="IO24" s="8"/>
    </row>
    <row r="25" spans="1:249" s="7" customFormat="1" ht="17" customHeight="1" x14ac:dyDescent="0.35">
      <c r="A25" s="1">
        <v>1972</v>
      </c>
      <c r="B25" s="127">
        <v>4376</v>
      </c>
      <c r="C25" s="127">
        <v>1576</v>
      </c>
      <c r="D25" s="127">
        <v>2057</v>
      </c>
      <c r="E25" s="127">
        <v>560</v>
      </c>
      <c r="F25" s="127">
        <v>89</v>
      </c>
      <c r="G25" s="127">
        <v>95</v>
      </c>
      <c r="H25" s="86">
        <v>1.1414873300381645</v>
      </c>
      <c r="I25" s="56"/>
      <c r="J25" s="60"/>
      <c r="P25" s="57"/>
      <c r="Q25" s="57"/>
      <c r="R25" s="57"/>
      <c r="S25" s="57"/>
      <c r="T25" s="57"/>
      <c r="U25" s="57"/>
      <c r="V25" s="57"/>
      <c r="W25" s="57"/>
      <c r="X25" s="57"/>
      <c r="Y25" s="57"/>
      <c r="Z25" s="57"/>
      <c r="AA25" s="57"/>
      <c r="AB25" s="57"/>
      <c r="AC25" s="57"/>
      <c r="AD25" s="57"/>
      <c r="AE25" s="57"/>
      <c r="AF25" s="57"/>
      <c r="AG25" s="57"/>
      <c r="AH25" s="57"/>
      <c r="AI25" s="57"/>
      <c r="AJ25" s="57"/>
      <c r="AK25" s="57"/>
      <c r="AL25" s="58"/>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8"/>
      <c r="EB25" s="58"/>
      <c r="EK25" s="6"/>
      <c r="EL25" s="6"/>
      <c r="EQ25" s="6"/>
      <c r="EU25" s="6"/>
      <c r="EW25" s="6"/>
      <c r="FG25" s="6"/>
      <c r="FH25" s="6"/>
      <c r="FI25" s="6"/>
      <c r="FK25" s="6"/>
      <c r="FU25" s="6"/>
      <c r="FV25" s="6"/>
      <c r="FZ25" s="6"/>
      <c r="GA25" s="6"/>
      <c r="GC25" s="6"/>
      <c r="GD25" s="6"/>
      <c r="GF25" s="6"/>
      <c r="GG25" s="6"/>
      <c r="GN25" s="6"/>
      <c r="GR25" s="6"/>
      <c r="GT25" s="6"/>
      <c r="GX25" s="6"/>
      <c r="HH25" s="6"/>
      <c r="HP25" s="6"/>
      <c r="HQ25" s="6"/>
      <c r="HS25" s="6"/>
      <c r="HT25" s="6"/>
      <c r="HY25" s="6"/>
      <c r="HZ25" s="6"/>
      <c r="ID25" s="6"/>
      <c r="IF25" s="6"/>
      <c r="IG25" s="6"/>
      <c r="IH25" s="6"/>
      <c r="IK25" s="6"/>
      <c r="IM25" s="6"/>
      <c r="IO25" s="8"/>
    </row>
    <row r="26" spans="1:249" s="7" customFormat="1" ht="17" customHeight="1" x14ac:dyDescent="0.35">
      <c r="A26" s="1">
        <v>1973</v>
      </c>
      <c r="B26" s="127">
        <v>4614</v>
      </c>
      <c r="C26" s="127">
        <v>1581</v>
      </c>
      <c r="D26" s="127">
        <v>2241</v>
      </c>
      <c r="E26" s="127">
        <v>588</v>
      </c>
      <c r="F26" s="127">
        <v>95</v>
      </c>
      <c r="G26" s="127">
        <v>110</v>
      </c>
      <c r="H26" s="86">
        <v>1.1801350219744007</v>
      </c>
      <c r="I26" s="56"/>
      <c r="J26" s="60"/>
      <c r="P26" s="57"/>
      <c r="Q26" s="57"/>
      <c r="R26" s="57"/>
      <c r="S26" s="57"/>
      <c r="T26" s="57"/>
      <c r="U26" s="57"/>
      <c r="V26" s="57"/>
      <c r="W26" s="57"/>
      <c r="X26" s="57"/>
      <c r="Y26" s="57"/>
      <c r="Z26" s="57"/>
      <c r="AA26" s="57"/>
      <c r="AB26" s="57"/>
      <c r="AC26" s="57"/>
      <c r="AD26" s="57"/>
      <c r="AE26" s="57"/>
      <c r="AF26" s="57"/>
      <c r="AG26" s="57"/>
      <c r="AH26" s="57"/>
      <c r="AI26" s="57"/>
      <c r="AJ26" s="57"/>
      <c r="AK26" s="57"/>
      <c r="AL26" s="58"/>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8"/>
      <c r="EB26" s="58"/>
      <c r="EK26" s="6"/>
      <c r="EL26" s="6"/>
      <c r="EQ26" s="6"/>
      <c r="EU26" s="6"/>
      <c r="EW26" s="6"/>
      <c r="FG26" s="6"/>
      <c r="FH26" s="6"/>
      <c r="FI26" s="6"/>
      <c r="FK26" s="6"/>
      <c r="FU26" s="6"/>
      <c r="FV26" s="6"/>
      <c r="FZ26" s="6"/>
      <c r="GA26" s="6"/>
      <c r="GC26" s="6"/>
      <c r="GD26" s="6"/>
      <c r="GF26" s="6"/>
      <c r="GG26" s="6"/>
      <c r="GN26" s="6"/>
      <c r="GR26" s="6"/>
      <c r="GT26" s="6"/>
      <c r="GX26" s="6"/>
      <c r="HH26" s="6"/>
      <c r="HP26" s="6"/>
      <c r="HQ26" s="6"/>
      <c r="HS26" s="6"/>
      <c r="HT26" s="6"/>
      <c r="HY26" s="6"/>
      <c r="HZ26" s="6"/>
      <c r="ID26" s="6"/>
      <c r="IF26" s="6"/>
      <c r="IG26" s="6"/>
      <c r="IH26" s="6"/>
      <c r="IK26" s="6"/>
      <c r="IM26" s="6"/>
      <c r="IO26" s="8"/>
    </row>
    <row r="27" spans="1:249" s="7" customFormat="1" ht="17" customHeight="1" x14ac:dyDescent="0.35">
      <c r="A27" s="1">
        <v>1974</v>
      </c>
      <c r="B27" s="127">
        <v>4623</v>
      </c>
      <c r="C27" s="127">
        <v>1579</v>
      </c>
      <c r="D27" s="127">
        <v>2245</v>
      </c>
      <c r="E27" s="127">
        <v>597</v>
      </c>
      <c r="F27" s="127">
        <v>96</v>
      </c>
      <c r="G27" s="127">
        <v>107</v>
      </c>
      <c r="H27" s="86">
        <v>1.1598868015212582</v>
      </c>
      <c r="I27" s="56"/>
      <c r="J27" s="60"/>
      <c r="P27" s="57"/>
      <c r="Q27" s="57"/>
      <c r="R27" s="57"/>
      <c r="S27" s="57"/>
      <c r="T27" s="57"/>
      <c r="U27" s="57"/>
      <c r="V27" s="57"/>
      <c r="W27" s="57"/>
      <c r="X27" s="57"/>
      <c r="Y27" s="57"/>
      <c r="Z27" s="57"/>
      <c r="AA27" s="57"/>
      <c r="AB27" s="57"/>
      <c r="AC27" s="57"/>
      <c r="AD27" s="57"/>
      <c r="AE27" s="57"/>
      <c r="AF27" s="57"/>
      <c r="AG27" s="57"/>
      <c r="AH27" s="57"/>
      <c r="AI27" s="57"/>
      <c r="AJ27" s="57"/>
      <c r="AK27" s="57"/>
      <c r="AL27" s="58"/>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8"/>
      <c r="EB27" s="58"/>
      <c r="EK27" s="6"/>
      <c r="EL27" s="6"/>
      <c r="EQ27" s="6"/>
      <c r="EU27" s="6"/>
      <c r="EW27" s="6"/>
      <c r="FG27" s="6"/>
      <c r="FH27" s="6"/>
      <c r="FI27" s="6"/>
      <c r="FK27" s="6"/>
      <c r="FU27" s="6"/>
      <c r="FV27" s="6"/>
      <c r="FZ27" s="6"/>
      <c r="GA27" s="6"/>
      <c r="GC27" s="6"/>
      <c r="GD27" s="6"/>
      <c r="GF27" s="6"/>
      <c r="GG27" s="6"/>
      <c r="GN27" s="6"/>
      <c r="GR27" s="6"/>
      <c r="GT27" s="6"/>
      <c r="GX27" s="6"/>
      <c r="HH27" s="6"/>
      <c r="HP27" s="6"/>
      <c r="HQ27" s="6"/>
      <c r="HS27" s="6"/>
      <c r="HT27" s="6"/>
      <c r="HY27" s="6"/>
      <c r="HZ27" s="6"/>
      <c r="ID27" s="6"/>
      <c r="IF27" s="6"/>
      <c r="IG27" s="6"/>
      <c r="IH27" s="6"/>
      <c r="IK27" s="6"/>
      <c r="IM27" s="6"/>
      <c r="IO27" s="8"/>
    </row>
    <row r="28" spans="1:249" s="7" customFormat="1" ht="17" customHeight="1" x14ac:dyDescent="0.35">
      <c r="A28" s="1">
        <v>1975</v>
      </c>
      <c r="B28" s="127">
        <v>4596</v>
      </c>
      <c r="C28" s="127">
        <v>1673</v>
      </c>
      <c r="D28" s="127">
        <v>2132</v>
      </c>
      <c r="E28" s="127">
        <v>604</v>
      </c>
      <c r="F28" s="127">
        <v>95</v>
      </c>
      <c r="G28" s="127">
        <v>92</v>
      </c>
      <c r="H28" s="86">
        <v>1.1316297024715936</v>
      </c>
      <c r="I28" s="56"/>
      <c r="J28" s="60"/>
      <c r="P28" s="57"/>
      <c r="Q28" s="57"/>
      <c r="R28" s="57"/>
      <c r="S28" s="57"/>
      <c r="T28" s="57"/>
      <c r="U28" s="57"/>
      <c r="V28" s="57"/>
      <c r="W28" s="57"/>
      <c r="X28" s="57"/>
      <c r="Y28" s="57"/>
      <c r="Z28" s="57"/>
      <c r="AA28" s="57"/>
      <c r="AB28" s="57"/>
      <c r="AC28" s="57"/>
      <c r="AD28" s="57"/>
      <c r="AE28" s="57"/>
      <c r="AF28" s="57"/>
      <c r="AG28" s="57"/>
      <c r="AH28" s="57"/>
      <c r="AI28" s="57"/>
      <c r="AJ28" s="57"/>
      <c r="AK28" s="57"/>
      <c r="AL28" s="58"/>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8"/>
      <c r="EB28" s="58"/>
      <c r="EK28" s="6"/>
      <c r="EL28" s="6"/>
      <c r="EQ28" s="6"/>
      <c r="EU28" s="6"/>
      <c r="EW28" s="6"/>
      <c r="FG28" s="6"/>
      <c r="FH28" s="6"/>
      <c r="FI28" s="6"/>
      <c r="FK28" s="6"/>
      <c r="FM28" s="6"/>
      <c r="FU28" s="6"/>
      <c r="FV28" s="6"/>
      <c r="FZ28" s="6"/>
      <c r="GA28" s="6"/>
      <c r="GC28" s="6"/>
      <c r="GD28" s="6"/>
      <c r="GF28" s="6"/>
      <c r="GG28" s="6"/>
      <c r="GN28" s="6"/>
      <c r="GR28" s="6"/>
      <c r="GT28" s="6"/>
      <c r="GX28" s="6"/>
      <c r="HH28" s="6"/>
      <c r="HP28" s="6"/>
      <c r="HQ28" s="6"/>
      <c r="HS28" s="6"/>
      <c r="HT28" s="6"/>
      <c r="HY28" s="6"/>
      <c r="HZ28" s="6"/>
      <c r="ID28" s="6"/>
      <c r="IF28" s="6"/>
      <c r="IG28" s="6"/>
      <c r="IH28" s="6"/>
      <c r="IK28" s="6"/>
      <c r="IM28" s="6"/>
      <c r="IO28" s="8"/>
    </row>
    <row r="29" spans="1:249" s="7" customFormat="1" ht="17" customHeight="1" x14ac:dyDescent="0.35">
      <c r="A29" s="1">
        <v>1976</v>
      </c>
      <c r="B29" s="127">
        <v>4864</v>
      </c>
      <c r="C29" s="127">
        <v>1710</v>
      </c>
      <c r="D29" s="127">
        <v>2314</v>
      </c>
      <c r="E29" s="127">
        <v>630</v>
      </c>
      <c r="F29" s="127">
        <v>103</v>
      </c>
      <c r="G29" s="127">
        <v>108</v>
      </c>
      <c r="H29" s="86">
        <v>1.1758613638371627</v>
      </c>
      <c r="I29" s="56"/>
      <c r="J29" s="60"/>
      <c r="P29" s="57"/>
      <c r="Q29" s="57"/>
      <c r="R29" s="57"/>
      <c r="S29" s="57"/>
      <c r="T29" s="57"/>
      <c r="U29" s="57"/>
      <c r="V29" s="57"/>
      <c r="W29" s="57"/>
      <c r="X29" s="57"/>
      <c r="Y29" s="57"/>
      <c r="Z29" s="57"/>
      <c r="AA29" s="57"/>
      <c r="AB29" s="57"/>
      <c r="AC29" s="57"/>
      <c r="AD29" s="57"/>
      <c r="AE29" s="57"/>
      <c r="AF29" s="57"/>
      <c r="AG29" s="57"/>
      <c r="AH29" s="57"/>
      <c r="AI29" s="57"/>
      <c r="AJ29" s="57"/>
      <c r="AK29" s="57"/>
      <c r="AL29" s="58"/>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8"/>
      <c r="EB29" s="58"/>
      <c r="EK29" s="6"/>
      <c r="EL29" s="6"/>
      <c r="EQ29" s="6"/>
      <c r="EU29" s="6"/>
      <c r="EW29" s="6"/>
      <c r="FG29" s="6"/>
      <c r="FH29" s="6"/>
      <c r="FI29" s="6"/>
      <c r="FK29" s="6"/>
      <c r="FM29" s="6"/>
      <c r="FU29" s="6"/>
      <c r="FV29" s="6"/>
      <c r="FZ29" s="6"/>
      <c r="GA29" s="6"/>
      <c r="GC29" s="6"/>
      <c r="GE29" s="6"/>
      <c r="GG29" s="6"/>
      <c r="GN29" s="6"/>
      <c r="GR29" s="6"/>
      <c r="GT29" s="6"/>
      <c r="GX29" s="6"/>
      <c r="HH29" s="6"/>
      <c r="HP29" s="6"/>
      <c r="HQ29" s="6"/>
      <c r="HS29" s="6"/>
      <c r="HT29" s="6"/>
      <c r="HY29" s="6"/>
      <c r="HZ29" s="6"/>
      <c r="ID29" s="6"/>
      <c r="IF29" s="6"/>
      <c r="IG29" s="6"/>
      <c r="IH29" s="6"/>
      <c r="IK29" s="6"/>
      <c r="IM29" s="6"/>
      <c r="IO29" s="8"/>
    </row>
    <row r="30" spans="1:249" s="7" customFormat="1" ht="17" customHeight="1" x14ac:dyDescent="0.35">
      <c r="A30" s="1">
        <v>1977</v>
      </c>
      <c r="B30" s="127">
        <v>5016</v>
      </c>
      <c r="C30" s="127">
        <v>1756</v>
      </c>
      <c r="D30" s="127">
        <v>2398</v>
      </c>
      <c r="E30" s="127">
        <v>650</v>
      </c>
      <c r="F30" s="127">
        <v>108</v>
      </c>
      <c r="G30" s="127">
        <v>104</v>
      </c>
      <c r="H30" s="86">
        <v>1.1910747958505814</v>
      </c>
      <c r="I30" s="56"/>
      <c r="J30" s="60"/>
      <c r="P30" s="57"/>
      <c r="Q30" s="57"/>
      <c r="R30" s="57"/>
      <c r="S30" s="57"/>
      <c r="T30" s="57"/>
      <c r="U30" s="57"/>
      <c r="V30" s="57"/>
      <c r="W30" s="57"/>
      <c r="X30" s="57"/>
      <c r="Y30" s="57"/>
      <c r="Z30" s="57"/>
      <c r="AA30" s="57"/>
      <c r="AB30" s="57"/>
      <c r="AC30" s="57"/>
      <c r="AD30" s="57"/>
      <c r="AE30" s="57"/>
      <c r="AF30" s="57"/>
      <c r="AG30" s="57"/>
      <c r="AH30" s="57"/>
      <c r="AI30" s="57"/>
      <c r="AJ30" s="57"/>
      <c r="AK30" s="57"/>
      <c r="AL30" s="58"/>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8"/>
      <c r="EB30" s="58"/>
      <c r="EK30" s="6"/>
      <c r="EL30" s="6"/>
      <c r="EQ30" s="6"/>
      <c r="EU30" s="6"/>
      <c r="EW30" s="6"/>
      <c r="FG30" s="6"/>
      <c r="FH30" s="6"/>
      <c r="FI30" s="6"/>
      <c r="FK30" s="6"/>
      <c r="FM30" s="6"/>
      <c r="FU30" s="6"/>
      <c r="FV30" s="6"/>
      <c r="FZ30" s="6"/>
      <c r="GA30" s="6"/>
      <c r="GC30" s="6"/>
      <c r="GE30" s="6"/>
      <c r="GG30" s="6"/>
      <c r="GN30" s="6"/>
      <c r="GR30" s="6"/>
      <c r="GT30" s="6"/>
      <c r="GX30" s="6"/>
      <c r="HH30" s="6"/>
      <c r="HP30" s="6"/>
      <c r="HQ30" s="6"/>
      <c r="HS30" s="6"/>
      <c r="HT30" s="6"/>
      <c r="HY30" s="6"/>
      <c r="HZ30" s="6"/>
      <c r="ID30" s="6"/>
      <c r="IF30" s="6"/>
      <c r="IG30" s="6"/>
      <c r="IH30" s="6"/>
      <c r="IK30" s="6"/>
      <c r="IM30" s="6"/>
      <c r="IO30" s="8"/>
    </row>
    <row r="31" spans="1:249" s="7" customFormat="1" ht="17" customHeight="1" x14ac:dyDescent="0.35">
      <c r="A31" s="1">
        <v>1978</v>
      </c>
      <c r="B31" s="127">
        <v>5074</v>
      </c>
      <c r="C31" s="127">
        <v>1780</v>
      </c>
      <c r="D31" s="127">
        <v>2392</v>
      </c>
      <c r="E31" s="127">
        <v>680</v>
      </c>
      <c r="F31" s="127">
        <v>116</v>
      </c>
      <c r="G31" s="127">
        <v>106</v>
      </c>
      <c r="H31" s="86">
        <v>1.1837763989518073</v>
      </c>
      <c r="I31" s="56"/>
      <c r="J31" s="60"/>
      <c r="P31" s="57"/>
      <c r="Q31" s="57"/>
      <c r="R31" s="57"/>
      <c r="S31" s="57"/>
      <c r="T31" s="57"/>
      <c r="U31" s="57"/>
      <c r="V31" s="57"/>
      <c r="W31" s="57"/>
      <c r="X31" s="57"/>
      <c r="Y31" s="57"/>
      <c r="Z31" s="57"/>
      <c r="AA31" s="57"/>
      <c r="AB31" s="57"/>
      <c r="AC31" s="57"/>
      <c r="AD31" s="57"/>
      <c r="AE31" s="57"/>
      <c r="AF31" s="57"/>
      <c r="AG31" s="57"/>
      <c r="AH31" s="57"/>
      <c r="AI31" s="57"/>
      <c r="AJ31" s="57"/>
      <c r="AK31" s="57"/>
      <c r="AL31" s="58"/>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8"/>
      <c r="EB31" s="58"/>
      <c r="EK31" s="6"/>
      <c r="EL31" s="6"/>
      <c r="EQ31" s="6"/>
      <c r="EU31" s="6"/>
      <c r="EW31" s="6"/>
      <c r="FG31" s="6"/>
      <c r="FH31" s="6"/>
      <c r="FI31" s="6"/>
      <c r="FK31" s="6"/>
      <c r="FM31" s="6"/>
      <c r="FU31" s="6"/>
      <c r="FV31" s="6"/>
      <c r="FZ31" s="6"/>
      <c r="GA31" s="6"/>
      <c r="GC31" s="6"/>
      <c r="GE31" s="6"/>
      <c r="GG31" s="6"/>
      <c r="GN31" s="6"/>
      <c r="GR31" s="6"/>
      <c r="GT31" s="6"/>
      <c r="GX31" s="6"/>
      <c r="HH31" s="6"/>
      <c r="HP31" s="6"/>
      <c r="HQ31" s="6"/>
      <c r="HS31" s="6"/>
      <c r="HT31" s="6"/>
      <c r="HY31" s="6"/>
      <c r="HZ31" s="6"/>
      <c r="ID31" s="6"/>
      <c r="IF31" s="6"/>
      <c r="IG31" s="6"/>
      <c r="IH31" s="6"/>
      <c r="IK31" s="6"/>
      <c r="IM31" s="6"/>
      <c r="IO31" s="8"/>
    </row>
    <row r="32" spans="1:249" s="7" customFormat="1" ht="17" customHeight="1" x14ac:dyDescent="0.35">
      <c r="A32" s="1">
        <v>1979</v>
      </c>
      <c r="B32" s="127">
        <v>5357</v>
      </c>
      <c r="C32" s="127">
        <v>1875</v>
      </c>
      <c r="D32" s="127">
        <v>2544</v>
      </c>
      <c r="E32" s="127">
        <v>721</v>
      </c>
      <c r="F32" s="127">
        <v>119</v>
      </c>
      <c r="G32" s="127">
        <v>98</v>
      </c>
      <c r="H32" s="86">
        <v>1.2280530137286234</v>
      </c>
      <c r="I32" s="56"/>
      <c r="J32" s="60"/>
      <c r="P32" s="57"/>
      <c r="Q32" s="57"/>
      <c r="R32" s="57"/>
      <c r="S32" s="57"/>
      <c r="T32" s="57"/>
      <c r="U32" s="57"/>
      <c r="V32" s="57"/>
      <c r="W32" s="57"/>
      <c r="X32" s="57"/>
      <c r="Y32" s="57"/>
      <c r="Z32" s="57"/>
      <c r="AA32" s="57"/>
      <c r="AB32" s="57"/>
      <c r="AC32" s="57"/>
      <c r="AD32" s="57"/>
      <c r="AE32" s="57"/>
      <c r="AF32" s="57"/>
      <c r="AG32" s="57"/>
      <c r="AH32" s="57"/>
      <c r="AI32" s="57"/>
      <c r="AJ32" s="57"/>
      <c r="AK32" s="57"/>
      <c r="AL32" s="58"/>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8"/>
      <c r="EB32" s="58"/>
      <c r="EK32" s="6"/>
      <c r="EL32" s="6"/>
      <c r="EQ32" s="6"/>
      <c r="EU32" s="6"/>
      <c r="EW32" s="6"/>
      <c r="FG32" s="6"/>
      <c r="FH32" s="6"/>
      <c r="FI32" s="6"/>
      <c r="FK32" s="6"/>
      <c r="FM32" s="6"/>
      <c r="FU32" s="6"/>
      <c r="FV32" s="6"/>
      <c r="FZ32" s="6"/>
      <c r="GA32" s="6"/>
      <c r="GC32" s="6"/>
      <c r="GE32" s="6"/>
      <c r="GG32" s="6"/>
      <c r="GN32" s="6"/>
      <c r="GR32" s="6"/>
      <c r="GT32" s="6"/>
      <c r="GX32" s="6"/>
      <c r="HH32" s="6"/>
      <c r="HP32" s="6"/>
      <c r="HQ32" s="6"/>
      <c r="HS32" s="6"/>
      <c r="HT32" s="6"/>
      <c r="HY32" s="6"/>
      <c r="HZ32" s="6"/>
      <c r="ID32" s="6"/>
      <c r="IF32" s="6"/>
      <c r="IG32" s="6"/>
      <c r="IH32" s="6"/>
      <c r="IK32" s="6"/>
      <c r="IM32" s="6"/>
      <c r="IO32" s="8"/>
    </row>
    <row r="33" spans="1:249" s="7" customFormat="1" ht="17" customHeight="1" x14ac:dyDescent="0.35">
      <c r="A33" s="1">
        <v>1980</v>
      </c>
      <c r="B33" s="127">
        <v>5301</v>
      </c>
      <c r="C33" s="127">
        <v>1935</v>
      </c>
      <c r="D33" s="127">
        <v>2422</v>
      </c>
      <c r="E33" s="127">
        <v>737</v>
      </c>
      <c r="F33" s="127">
        <v>120</v>
      </c>
      <c r="G33" s="127">
        <v>86</v>
      </c>
      <c r="H33" s="86">
        <v>1.1940177575037172</v>
      </c>
      <c r="I33" s="56"/>
      <c r="J33" s="60"/>
      <c r="P33" s="57"/>
      <c r="Q33" s="57"/>
      <c r="R33" s="57"/>
      <c r="S33" s="57"/>
      <c r="T33" s="57"/>
      <c r="U33" s="57"/>
      <c r="V33" s="57"/>
      <c r="W33" s="57"/>
      <c r="X33" s="57"/>
      <c r="Y33" s="57"/>
      <c r="Z33" s="57"/>
      <c r="AA33" s="57"/>
      <c r="AB33" s="57"/>
      <c r="AC33" s="57"/>
      <c r="AD33" s="57"/>
      <c r="AE33" s="57"/>
      <c r="AF33" s="57"/>
      <c r="AG33" s="57"/>
      <c r="AH33" s="57"/>
      <c r="AI33" s="57"/>
      <c r="AJ33" s="57"/>
      <c r="AK33" s="57"/>
      <c r="AL33" s="58"/>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8"/>
      <c r="EB33" s="58"/>
      <c r="EK33" s="6"/>
      <c r="EL33" s="6"/>
      <c r="EQ33" s="6"/>
      <c r="EU33" s="6"/>
      <c r="EW33" s="6"/>
      <c r="FG33" s="6"/>
      <c r="FH33" s="6"/>
      <c r="FI33" s="6"/>
      <c r="FK33" s="6"/>
      <c r="FM33" s="6"/>
      <c r="FU33" s="6"/>
      <c r="FV33" s="6"/>
      <c r="FZ33" s="6"/>
      <c r="GA33" s="6"/>
      <c r="GC33" s="6"/>
      <c r="GE33" s="6"/>
      <c r="GG33" s="6"/>
      <c r="GN33" s="6"/>
      <c r="GR33" s="6"/>
      <c r="GT33" s="6"/>
      <c r="GX33" s="6"/>
      <c r="HH33" s="6"/>
      <c r="HP33" s="6"/>
      <c r="HQ33" s="6"/>
      <c r="HS33" s="6"/>
      <c r="HT33" s="6"/>
      <c r="HY33" s="6"/>
      <c r="HZ33" s="6"/>
      <c r="ID33" s="6"/>
      <c r="IF33" s="6"/>
      <c r="IG33" s="6"/>
      <c r="IH33" s="6"/>
      <c r="IK33" s="6"/>
      <c r="IM33" s="6"/>
      <c r="IO33" s="8"/>
    </row>
    <row r="34" spans="1:249" s="7" customFormat="1" ht="17" customHeight="1" x14ac:dyDescent="0.35">
      <c r="A34" s="1">
        <v>1981</v>
      </c>
      <c r="B34" s="127">
        <v>5138</v>
      </c>
      <c r="C34" s="127">
        <v>1908</v>
      </c>
      <c r="D34" s="127">
        <v>2289</v>
      </c>
      <c r="E34" s="127">
        <v>755</v>
      </c>
      <c r="F34" s="127">
        <v>121</v>
      </c>
      <c r="G34" s="127">
        <v>65</v>
      </c>
      <c r="H34" s="86">
        <v>1.1370773421165996</v>
      </c>
      <c r="I34" s="56"/>
      <c r="J34" s="60"/>
      <c r="P34" s="57"/>
      <c r="Q34" s="57"/>
      <c r="R34" s="57"/>
      <c r="S34" s="57"/>
      <c r="T34" s="57"/>
      <c r="U34" s="57"/>
      <c r="V34" s="57"/>
      <c r="W34" s="57"/>
      <c r="X34" s="57"/>
      <c r="Y34" s="57"/>
      <c r="Z34" s="57"/>
      <c r="AA34" s="57"/>
      <c r="AB34" s="57"/>
      <c r="AC34" s="57"/>
      <c r="AD34" s="57"/>
      <c r="AE34" s="57"/>
      <c r="AF34" s="57"/>
      <c r="AG34" s="57"/>
      <c r="AH34" s="57"/>
      <c r="AI34" s="57"/>
      <c r="AJ34" s="57"/>
      <c r="AK34" s="57"/>
      <c r="AL34" s="58"/>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8"/>
      <c r="EB34" s="58"/>
      <c r="EK34" s="6"/>
      <c r="EL34" s="6"/>
      <c r="EQ34" s="6"/>
      <c r="EV34" s="6"/>
      <c r="FG34" s="6"/>
      <c r="FH34" s="6"/>
      <c r="FI34" s="6"/>
      <c r="FK34" s="6"/>
      <c r="FM34" s="6"/>
      <c r="FU34" s="6"/>
      <c r="FV34" s="6"/>
      <c r="FZ34" s="6"/>
      <c r="GA34" s="6"/>
      <c r="GC34" s="6"/>
      <c r="GE34" s="6"/>
      <c r="GG34" s="6"/>
      <c r="GN34" s="6"/>
      <c r="GR34" s="6"/>
      <c r="GT34" s="6"/>
      <c r="GX34" s="6"/>
      <c r="HH34" s="6"/>
      <c r="HP34" s="6"/>
      <c r="HQ34" s="6"/>
      <c r="HS34" s="6"/>
      <c r="HT34" s="6"/>
      <c r="HY34" s="6"/>
      <c r="HZ34" s="6"/>
      <c r="ID34" s="6"/>
      <c r="IF34" s="6"/>
      <c r="IG34" s="6"/>
      <c r="IH34" s="6"/>
      <c r="IK34" s="6"/>
      <c r="IM34" s="6"/>
      <c r="IO34" s="8"/>
    </row>
    <row r="35" spans="1:249" s="7" customFormat="1" ht="17" customHeight="1" x14ac:dyDescent="0.35">
      <c r="A35" s="1">
        <v>1982</v>
      </c>
      <c r="B35" s="127">
        <v>5094</v>
      </c>
      <c r="C35" s="127">
        <v>1976</v>
      </c>
      <c r="D35" s="127">
        <v>2196</v>
      </c>
      <c r="E35" s="127">
        <v>738</v>
      </c>
      <c r="F35" s="127">
        <v>121</v>
      </c>
      <c r="G35" s="127">
        <v>64</v>
      </c>
      <c r="H35" s="86">
        <v>1.1076312813333458</v>
      </c>
      <c r="I35" s="56"/>
      <c r="J35" s="60"/>
      <c r="P35" s="57"/>
      <c r="Q35" s="57"/>
      <c r="R35" s="57"/>
      <c r="S35" s="57"/>
      <c r="T35" s="57"/>
      <c r="U35" s="57"/>
      <c r="V35" s="57"/>
      <c r="W35" s="57"/>
      <c r="X35" s="57"/>
      <c r="Y35" s="57"/>
      <c r="Z35" s="57"/>
      <c r="AA35" s="57"/>
      <c r="AB35" s="57"/>
      <c r="AC35" s="57"/>
      <c r="AD35" s="57"/>
      <c r="AE35" s="57"/>
      <c r="AF35" s="57"/>
      <c r="AG35" s="57"/>
      <c r="AH35" s="57"/>
      <c r="AI35" s="57"/>
      <c r="AJ35" s="57"/>
      <c r="AK35" s="57"/>
      <c r="AL35" s="58"/>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8"/>
      <c r="EB35" s="58"/>
      <c r="EK35" s="6"/>
      <c r="EL35" s="6"/>
      <c r="EQ35" s="6"/>
      <c r="EV35" s="6"/>
      <c r="FG35" s="6"/>
      <c r="FH35" s="6"/>
      <c r="FI35" s="6"/>
      <c r="FK35" s="6"/>
      <c r="FM35" s="6"/>
      <c r="FU35" s="6"/>
      <c r="FV35" s="6"/>
      <c r="FZ35" s="6"/>
      <c r="GA35" s="6"/>
      <c r="GC35" s="6"/>
      <c r="GE35" s="6"/>
      <c r="GG35" s="6"/>
      <c r="GN35" s="6"/>
      <c r="GR35" s="6"/>
      <c r="GT35" s="6"/>
      <c r="GX35" s="6"/>
      <c r="HH35" s="6"/>
      <c r="HP35" s="6"/>
      <c r="HQ35" s="6"/>
      <c r="HS35" s="6"/>
      <c r="HT35" s="6"/>
      <c r="HY35" s="6"/>
      <c r="HZ35" s="6"/>
      <c r="ID35" s="6"/>
      <c r="IF35" s="6"/>
      <c r="IG35" s="6"/>
      <c r="IH35" s="6"/>
      <c r="IK35" s="6"/>
      <c r="IM35" s="6"/>
      <c r="IO35" s="8"/>
    </row>
    <row r="36" spans="1:249" s="7" customFormat="1" ht="17" customHeight="1" x14ac:dyDescent="0.35">
      <c r="A36" s="1">
        <v>1983</v>
      </c>
      <c r="B36" s="127">
        <v>5075</v>
      </c>
      <c r="C36" s="127">
        <v>1977</v>
      </c>
      <c r="D36" s="127">
        <v>2176</v>
      </c>
      <c r="E36" s="127">
        <v>739</v>
      </c>
      <c r="F36" s="127">
        <v>125</v>
      </c>
      <c r="G36" s="127">
        <v>58</v>
      </c>
      <c r="H36" s="86">
        <v>1.0841212954057566</v>
      </c>
      <c r="I36" s="56"/>
      <c r="J36" s="60"/>
      <c r="P36" s="57"/>
      <c r="Q36" s="57"/>
      <c r="R36" s="57"/>
      <c r="S36" s="57"/>
      <c r="T36" s="57"/>
      <c r="U36" s="57"/>
      <c r="V36" s="57"/>
      <c r="W36" s="57"/>
      <c r="X36" s="57"/>
      <c r="Y36" s="57"/>
      <c r="Z36" s="57"/>
      <c r="AA36" s="57"/>
      <c r="AB36" s="57"/>
      <c r="AC36" s="57"/>
      <c r="AD36" s="57"/>
      <c r="AE36" s="57"/>
      <c r="AF36" s="57"/>
      <c r="AG36" s="57"/>
      <c r="AH36" s="57"/>
      <c r="AI36" s="57"/>
      <c r="AJ36" s="57"/>
      <c r="AK36" s="57"/>
      <c r="AL36" s="58"/>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8"/>
      <c r="EB36" s="58"/>
      <c r="EK36" s="6"/>
      <c r="EL36" s="6"/>
      <c r="EQ36" s="6"/>
      <c r="EV36" s="6"/>
      <c r="FG36" s="6"/>
      <c r="FH36" s="6"/>
      <c r="FI36" s="6"/>
      <c r="FK36" s="6"/>
      <c r="FM36" s="6"/>
      <c r="FU36" s="6"/>
      <c r="FV36" s="6"/>
      <c r="FZ36" s="6"/>
      <c r="GA36" s="6"/>
      <c r="GC36" s="6"/>
      <c r="GE36" s="6"/>
      <c r="GG36" s="6"/>
      <c r="GN36" s="6"/>
      <c r="GR36" s="6"/>
      <c r="GT36" s="6"/>
      <c r="GX36" s="6"/>
      <c r="HH36" s="6"/>
      <c r="HP36" s="6"/>
      <c r="HQ36" s="6"/>
      <c r="HS36" s="6"/>
      <c r="HT36" s="6"/>
      <c r="HY36" s="6"/>
      <c r="HZ36" s="6"/>
      <c r="ID36" s="6"/>
      <c r="IF36" s="6"/>
      <c r="IG36" s="6"/>
      <c r="IH36" s="6"/>
      <c r="IK36" s="6"/>
      <c r="IM36" s="6"/>
      <c r="IO36" s="8"/>
    </row>
    <row r="37" spans="1:249" s="7" customFormat="1" ht="17" customHeight="1" x14ac:dyDescent="0.35">
      <c r="A37" s="1">
        <v>1984</v>
      </c>
      <c r="B37" s="127">
        <v>5258</v>
      </c>
      <c r="C37" s="127">
        <v>2074</v>
      </c>
      <c r="D37" s="127">
        <v>2199</v>
      </c>
      <c r="E37" s="127">
        <v>807</v>
      </c>
      <c r="F37" s="127">
        <v>128</v>
      </c>
      <c r="G37" s="127">
        <v>51</v>
      </c>
      <c r="H37" s="86">
        <v>1.1033104942171672</v>
      </c>
      <c r="I37" s="56"/>
      <c r="J37" s="60"/>
      <c r="P37" s="57"/>
      <c r="Q37" s="57"/>
      <c r="R37" s="57"/>
      <c r="S37" s="57"/>
      <c r="T37" s="57"/>
      <c r="U37" s="57"/>
      <c r="V37" s="57"/>
      <c r="W37" s="57"/>
      <c r="X37" s="57"/>
      <c r="Y37" s="57"/>
      <c r="Z37" s="57"/>
      <c r="AA37" s="57"/>
      <c r="AB37" s="57"/>
      <c r="AC37" s="57"/>
      <c r="AD37" s="57"/>
      <c r="AE37" s="57"/>
      <c r="AF37" s="57"/>
      <c r="AG37" s="57"/>
      <c r="AH37" s="57"/>
      <c r="AI37" s="57"/>
      <c r="AJ37" s="57"/>
      <c r="AK37" s="57"/>
      <c r="AL37" s="58"/>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8"/>
      <c r="EB37" s="58"/>
      <c r="EK37" s="6"/>
      <c r="EL37" s="6"/>
      <c r="EQ37" s="6"/>
      <c r="EV37" s="6"/>
      <c r="FG37" s="6"/>
      <c r="FH37" s="6"/>
      <c r="FI37" s="6"/>
      <c r="FK37" s="6"/>
      <c r="FM37" s="6"/>
      <c r="FU37" s="6"/>
      <c r="FV37" s="6"/>
      <c r="FZ37" s="6"/>
      <c r="GA37" s="6"/>
      <c r="GC37" s="6"/>
      <c r="GE37" s="6"/>
      <c r="GG37" s="6"/>
      <c r="GN37" s="6"/>
      <c r="GR37" s="6"/>
      <c r="GT37" s="6"/>
      <c r="GX37" s="6"/>
      <c r="HH37" s="6"/>
      <c r="HP37" s="6"/>
      <c r="HQ37" s="6"/>
      <c r="HS37" s="6"/>
      <c r="HT37" s="6"/>
      <c r="HY37" s="6"/>
      <c r="HZ37" s="6"/>
      <c r="ID37" s="6"/>
      <c r="IF37" s="6"/>
      <c r="IG37" s="6"/>
      <c r="IH37" s="6"/>
      <c r="IK37" s="6"/>
      <c r="IM37" s="6"/>
      <c r="IO37" s="8"/>
    </row>
    <row r="38" spans="1:249" s="7" customFormat="1" ht="17" customHeight="1" x14ac:dyDescent="0.35">
      <c r="A38" s="1">
        <v>1985</v>
      </c>
      <c r="B38" s="127">
        <v>5417</v>
      </c>
      <c r="C38" s="127">
        <v>2216</v>
      </c>
      <c r="D38" s="127">
        <v>2186</v>
      </c>
      <c r="E38" s="127">
        <v>835</v>
      </c>
      <c r="F38" s="127">
        <v>131</v>
      </c>
      <c r="G38" s="127">
        <v>49</v>
      </c>
      <c r="H38" s="86">
        <v>1.1163224547994499</v>
      </c>
      <c r="I38" s="56"/>
      <c r="J38" s="60"/>
      <c r="P38" s="57"/>
      <c r="Q38" s="57"/>
      <c r="R38" s="57"/>
      <c r="S38" s="57"/>
      <c r="T38" s="57"/>
      <c r="U38" s="57"/>
      <c r="V38" s="57"/>
      <c r="W38" s="57"/>
      <c r="X38" s="57"/>
      <c r="Y38" s="57"/>
      <c r="Z38" s="57"/>
      <c r="AA38" s="57"/>
      <c r="AB38" s="57"/>
      <c r="AC38" s="57"/>
      <c r="AD38" s="57"/>
      <c r="AE38" s="57"/>
      <c r="AF38" s="57"/>
      <c r="AG38" s="57"/>
      <c r="AH38" s="57"/>
      <c r="AI38" s="57"/>
      <c r="AJ38" s="57"/>
      <c r="AK38" s="57"/>
      <c r="AL38" s="58"/>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8"/>
      <c r="EB38" s="58"/>
      <c r="EK38" s="6"/>
      <c r="EL38" s="6"/>
      <c r="EV38" s="6"/>
      <c r="FG38" s="6"/>
      <c r="FI38" s="6"/>
      <c r="FK38" s="6"/>
      <c r="FM38" s="6"/>
      <c r="FU38" s="6"/>
      <c r="FV38" s="6"/>
      <c r="FZ38" s="6"/>
      <c r="GA38" s="6"/>
      <c r="GC38" s="6"/>
      <c r="GE38" s="6"/>
      <c r="GG38" s="6"/>
      <c r="GN38" s="6"/>
      <c r="GR38" s="6"/>
      <c r="GT38" s="6"/>
      <c r="GX38" s="6"/>
      <c r="HH38" s="6"/>
      <c r="HP38" s="6"/>
      <c r="HQ38" s="6"/>
      <c r="HS38" s="6"/>
      <c r="HT38" s="6"/>
      <c r="HY38" s="6"/>
      <c r="HZ38" s="6"/>
      <c r="ID38" s="6"/>
      <c r="IF38" s="6"/>
      <c r="IG38" s="6"/>
      <c r="IH38" s="6"/>
      <c r="IM38" s="6"/>
      <c r="IO38" s="8"/>
    </row>
    <row r="39" spans="1:249" s="7" customFormat="1" ht="17" customHeight="1" x14ac:dyDescent="0.35">
      <c r="A39" s="1">
        <v>1986</v>
      </c>
      <c r="B39" s="127">
        <v>5583</v>
      </c>
      <c r="C39" s="127">
        <v>2277</v>
      </c>
      <c r="D39" s="127">
        <v>2293</v>
      </c>
      <c r="E39" s="127">
        <v>830</v>
      </c>
      <c r="F39" s="127">
        <v>137</v>
      </c>
      <c r="G39" s="127">
        <v>46</v>
      </c>
      <c r="H39" s="86">
        <v>1.1296917450341264</v>
      </c>
      <c r="I39" s="56"/>
      <c r="J39" s="60"/>
      <c r="P39" s="57"/>
      <c r="Q39" s="57"/>
      <c r="R39" s="57"/>
      <c r="S39" s="57"/>
      <c r="T39" s="57"/>
      <c r="U39" s="57"/>
      <c r="V39" s="57"/>
      <c r="W39" s="57"/>
      <c r="X39" s="57"/>
      <c r="Y39" s="57"/>
      <c r="Z39" s="57"/>
      <c r="AA39" s="57"/>
      <c r="AB39" s="57"/>
      <c r="AC39" s="57"/>
      <c r="AD39" s="57"/>
      <c r="AE39" s="57"/>
      <c r="AF39" s="57"/>
      <c r="AG39" s="57"/>
      <c r="AH39" s="57"/>
      <c r="AI39" s="57"/>
      <c r="AJ39" s="57"/>
      <c r="AK39" s="57"/>
      <c r="AL39" s="58"/>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8"/>
      <c r="EB39" s="58"/>
      <c r="EK39" s="6"/>
      <c r="EL39" s="6"/>
      <c r="EV39" s="6"/>
      <c r="FG39" s="6"/>
      <c r="FI39" s="6"/>
      <c r="FK39" s="6"/>
      <c r="FM39" s="6"/>
      <c r="FU39" s="6"/>
      <c r="FV39" s="6"/>
      <c r="FZ39" s="6"/>
      <c r="GA39" s="6"/>
      <c r="GC39" s="6"/>
      <c r="GE39" s="6"/>
      <c r="GG39" s="6"/>
      <c r="GN39" s="6"/>
      <c r="GR39" s="6"/>
      <c r="GT39" s="6"/>
      <c r="GX39" s="6"/>
      <c r="GY39" s="6"/>
      <c r="HH39" s="6"/>
      <c r="HP39" s="6"/>
      <c r="HQ39" s="6"/>
      <c r="HS39" s="6"/>
      <c r="HT39" s="6"/>
      <c r="HY39" s="6"/>
      <c r="HZ39" s="6"/>
      <c r="ID39" s="6"/>
      <c r="IF39" s="6"/>
      <c r="IG39" s="6"/>
      <c r="IH39" s="6"/>
      <c r="IJ39" s="6"/>
      <c r="IM39" s="6"/>
      <c r="IO39" s="8"/>
    </row>
    <row r="40" spans="1:249" s="7" customFormat="1" ht="17" customHeight="1" x14ac:dyDescent="0.35">
      <c r="A40" s="1">
        <v>1987</v>
      </c>
      <c r="B40" s="127">
        <v>5725</v>
      </c>
      <c r="C40" s="127">
        <v>2339</v>
      </c>
      <c r="D40" s="127">
        <v>2306</v>
      </c>
      <c r="E40" s="127">
        <v>892</v>
      </c>
      <c r="F40" s="127">
        <v>143</v>
      </c>
      <c r="G40" s="127">
        <v>44</v>
      </c>
      <c r="H40" s="86">
        <v>1.137310655396742</v>
      </c>
      <c r="I40" s="56"/>
      <c r="J40" s="60"/>
      <c r="P40" s="57"/>
      <c r="Q40" s="57"/>
      <c r="R40" s="57"/>
      <c r="S40" s="57"/>
      <c r="T40" s="57"/>
      <c r="U40" s="57"/>
      <c r="V40" s="57"/>
      <c r="W40" s="57"/>
      <c r="X40" s="57"/>
      <c r="Y40" s="57"/>
      <c r="Z40" s="57"/>
      <c r="AA40" s="57"/>
      <c r="AB40" s="57"/>
      <c r="AC40" s="57"/>
      <c r="AD40" s="57"/>
      <c r="AE40" s="57"/>
      <c r="AF40" s="57"/>
      <c r="AG40" s="57"/>
      <c r="AH40" s="57"/>
      <c r="AI40" s="57"/>
      <c r="AJ40" s="57"/>
      <c r="AK40" s="57"/>
      <c r="AL40" s="58"/>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8"/>
      <c r="EB40" s="58"/>
      <c r="EL40" s="6"/>
      <c r="EV40" s="6"/>
      <c r="FF40" s="6"/>
      <c r="FG40" s="6"/>
      <c r="FK40" s="6"/>
      <c r="FM40" s="6"/>
      <c r="FU40" s="6"/>
      <c r="FV40" s="6"/>
      <c r="GA40" s="6"/>
      <c r="GC40" s="6"/>
      <c r="GE40" s="6"/>
      <c r="GG40" s="6"/>
      <c r="GN40" s="6"/>
      <c r="GX40" s="6"/>
      <c r="GY40" s="6"/>
      <c r="HQ40" s="6"/>
      <c r="HU40" s="6"/>
      <c r="HY40" s="6"/>
      <c r="HZ40" s="6"/>
      <c r="IF40" s="6"/>
      <c r="IG40" s="6"/>
      <c r="IH40" s="6"/>
      <c r="IJ40" s="6"/>
      <c r="IL40" s="6"/>
      <c r="IO40" s="8"/>
    </row>
    <row r="41" spans="1:249" s="7" customFormat="1" ht="17" customHeight="1" x14ac:dyDescent="0.35">
      <c r="A41" s="1">
        <v>1988</v>
      </c>
      <c r="B41" s="127">
        <v>5936</v>
      </c>
      <c r="C41" s="127">
        <v>2387</v>
      </c>
      <c r="D41" s="127">
        <v>2412</v>
      </c>
      <c r="E41" s="127">
        <v>935</v>
      </c>
      <c r="F41" s="127">
        <v>152</v>
      </c>
      <c r="G41" s="127">
        <v>50</v>
      </c>
      <c r="H41" s="86">
        <v>1.1578750330499101</v>
      </c>
      <c r="I41" s="56"/>
      <c r="J41" s="60"/>
      <c r="P41" s="57"/>
      <c r="Q41" s="57"/>
      <c r="R41" s="57"/>
      <c r="S41" s="57"/>
      <c r="T41" s="57"/>
      <c r="U41" s="57"/>
      <c r="V41" s="57"/>
      <c r="W41" s="57"/>
      <c r="X41" s="57"/>
      <c r="Y41" s="57"/>
      <c r="Z41" s="57"/>
      <c r="AA41" s="57"/>
      <c r="AB41" s="57"/>
      <c r="AC41" s="57"/>
      <c r="AD41" s="57"/>
      <c r="AE41" s="57"/>
      <c r="AF41" s="57"/>
      <c r="AG41" s="57"/>
      <c r="AH41" s="57"/>
      <c r="AI41" s="57"/>
      <c r="AJ41" s="57"/>
      <c r="AK41" s="57"/>
      <c r="AL41" s="58"/>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8"/>
      <c r="EB41" s="58"/>
      <c r="EL41" s="6"/>
      <c r="EV41" s="6"/>
      <c r="FF41" s="6"/>
      <c r="FG41" s="6"/>
      <c r="FK41" s="6"/>
      <c r="FM41" s="6"/>
      <c r="FU41" s="6"/>
      <c r="FV41" s="6"/>
      <c r="GA41" s="6"/>
      <c r="GC41" s="6"/>
      <c r="GE41" s="6"/>
      <c r="GG41" s="6"/>
      <c r="GN41" s="6"/>
      <c r="GX41" s="6"/>
      <c r="GY41" s="6"/>
      <c r="HQ41" s="6"/>
      <c r="HU41" s="6"/>
      <c r="HY41" s="6"/>
      <c r="HZ41" s="6"/>
      <c r="IF41" s="6"/>
      <c r="IG41" s="6"/>
      <c r="IH41" s="6"/>
      <c r="IJ41" s="6"/>
      <c r="IL41" s="6"/>
      <c r="IO41" s="8"/>
    </row>
    <row r="42" spans="1:249" s="7" customFormat="1" ht="17" customHeight="1" x14ac:dyDescent="0.35">
      <c r="A42" s="1">
        <v>1989</v>
      </c>
      <c r="B42" s="127">
        <v>6066</v>
      </c>
      <c r="C42" s="127">
        <v>2428</v>
      </c>
      <c r="D42" s="127">
        <v>2459</v>
      </c>
      <c r="E42" s="127">
        <v>982</v>
      </c>
      <c r="F42" s="127">
        <v>156</v>
      </c>
      <c r="G42" s="127">
        <v>41</v>
      </c>
      <c r="H42" s="86">
        <v>1.1622965220233474</v>
      </c>
      <c r="I42" s="56"/>
      <c r="J42" s="60"/>
      <c r="P42" s="57"/>
      <c r="Q42" s="57"/>
      <c r="R42" s="57"/>
      <c r="S42" s="57"/>
      <c r="T42" s="57"/>
      <c r="U42" s="57"/>
      <c r="V42" s="57"/>
      <c r="W42" s="57"/>
      <c r="X42" s="57"/>
      <c r="Y42" s="57"/>
      <c r="Z42" s="57"/>
      <c r="AA42" s="57"/>
      <c r="AB42" s="57"/>
      <c r="AC42" s="57"/>
      <c r="AD42" s="57"/>
      <c r="AE42" s="57"/>
      <c r="AF42" s="57"/>
      <c r="AG42" s="57"/>
      <c r="AH42" s="57"/>
      <c r="AI42" s="57"/>
      <c r="AJ42" s="57"/>
      <c r="AK42" s="57"/>
      <c r="AL42" s="58"/>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8"/>
      <c r="EB42" s="58"/>
      <c r="EL42" s="6"/>
      <c r="EV42" s="6"/>
      <c r="FF42" s="6"/>
      <c r="FG42" s="6"/>
      <c r="FK42" s="6"/>
      <c r="FM42" s="6"/>
      <c r="FU42" s="6"/>
      <c r="FV42" s="6"/>
      <c r="GA42" s="6"/>
      <c r="GC42" s="6"/>
      <c r="GE42" s="6"/>
      <c r="GG42" s="6"/>
      <c r="GN42" s="6"/>
      <c r="GX42" s="6"/>
      <c r="GY42" s="6"/>
      <c r="HQ42" s="6"/>
      <c r="HU42" s="6"/>
      <c r="HY42" s="6"/>
      <c r="HZ42" s="6"/>
      <c r="IF42" s="6"/>
      <c r="IG42" s="6"/>
      <c r="IH42" s="6"/>
      <c r="IJ42" s="6"/>
      <c r="IL42" s="6"/>
      <c r="IO42" s="8"/>
    </row>
    <row r="43" spans="1:249" s="7" customFormat="1" ht="17" customHeight="1" x14ac:dyDescent="0.35">
      <c r="A43" s="1">
        <v>1990</v>
      </c>
      <c r="B43" s="127">
        <v>6086.2425481965156</v>
      </c>
      <c r="C43" s="127">
        <v>2392.0289570218033</v>
      </c>
      <c r="D43" s="127">
        <v>2474.3703028955238</v>
      </c>
      <c r="E43" s="127">
        <v>1021.8432882791891</v>
      </c>
      <c r="F43" s="127">
        <v>157</v>
      </c>
      <c r="G43" s="127">
        <v>40</v>
      </c>
      <c r="H43" s="86">
        <v>1.1462567703328728</v>
      </c>
      <c r="I43" s="56"/>
      <c r="J43" s="60"/>
      <c r="P43" s="57"/>
      <c r="Q43" s="57"/>
      <c r="R43" s="57"/>
      <c r="S43" s="57"/>
      <c r="T43" s="57"/>
      <c r="U43" s="57"/>
      <c r="V43" s="57"/>
      <c r="W43" s="57"/>
      <c r="X43" s="57"/>
      <c r="Y43" s="57"/>
      <c r="Z43" s="57"/>
      <c r="AA43" s="57"/>
      <c r="AB43" s="57"/>
      <c r="AC43" s="57"/>
      <c r="AD43" s="57"/>
      <c r="AE43" s="57"/>
      <c r="AF43" s="57"/>
      <c r="AG43" s="57"/>
      <c r="AH43" s="57"/>
      <c r="AI43" s="57"/>
      <c r="AJ43" s="57"/>
      <c r="AK43" s="57"/>
      <c r="AL43" s="58"/>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8"/>
      <c r="EB43" s="58"/>
      <c r="EL43" s="6"/>
      <c r="EV43" s="6"/>
      <c r="FF43" s="6"/>
      <c r="FG43" s="6"/>
      <c r="FK43" s="6"/>
      <c r="FM43" s="6"/>
      <c r="FU43" s="6"/>
      <c r="FV43" s="6"/>
      <c r="GA43" s="6"/>
      <c r="GC43" s="6"/>
      <c r="GE43" s="6"/>
      <c r="GG43" s="6"/>
      <c r="GN43" s="6"/>
      <c r="GX43" s="6"/>
      <c r="GY43" s="6"/>
      <c r="HU43" s="6"/>
      <c r="HY43" s="6"/>
      <c r="HZ43" s="6"/>
      <c r="IF43" s="6"/>
      <c r="IG43" s="6"/>
      <c r="IH43" s="6"/>
      <c r="IJ43" s="6"/>
      <c r="IL43" s="6"/>
      <c r="IO43" s="8"/>
    </row>
    <row r="44" spans="1:249" s="7" customFormat="1" ht="17" customHeight="1" x14ac:dyDescent="0.35">
      <c r="A44" s="1">
        <v>1991</v>
      </c>
      <c r="B44" s="127">
        <v>6165.8511657491626</v>
      </c>
      <c r="C44" s="127">
        <v>2327.172169529963</v>
      </c>
      <c r="D44" s="127">
        <v>2584.8136686304697</v>
      </c>
      <c r="E44" s="127">
        <v>1047.8653275887286</v>
      </c>
      <c r="F44" s="127">
        <v>161</v>
      </c>
      <c r="G44" s="127">
        <v>45</v>
      </c>
      <c r="H44" s="86">
        <v>1.1421777827670516</v>
      </c>
      <c r="I44" s="56"/>
      <c r="J44" s="60"/>
      <c r="P44" s="57"/>
      <c r="Q44" s="57"/>
      <c r="R44" s="57"/>
      <c r="S44" s="57"/>
      <c r="T44" s="57"/>
      <c r="U44" s="57"/>
      <c r="V44" s="57"/>
      <c r="W44" s="57"/>
      <c r="X44" s="57"/>
      <c r="Y44" s="57"/>
      <c r="Z44" s="57"/>
      <c r="AA44" s="57"/>
      <c r="AB44" s="57"/>
      <c r="AC44" s="57"/>
      <c r="AD44" s="57"/>
      <c r="AE44" s="57"/>
      <c r="AF44" s="57"/>
      <c r="AG44" s="57"/>
      <c r="AH44" s="57"/>
      <c r="AI44" s="57"/>
      <c r="AJ44" s="57"/>
      <c r="AK44" s="57"/>
      <c r="AL44" s="58"/>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8"/>
      <c r="EB44" s="58"/>
      <c r="EL44" s="6"/>
      <c r="EV44" s="6"/>
      <c r="FF44" s="6"/>
      <c r="FG44" s="6"/>
      <c r="FK44" s="6"/>
      <c r="FM44" s="6"/>
      <c r="FU44" s="6"/>
      <c r="FV44" s="6"/>
      <c r="GA44" s="6"/>
      <c r="GC44" s="6"/>
      <c r="GE44" s="6"/>
      <c r="GG44" s="6"/>
      <c r="GN44" s="6"/>
      <c r="GU44" s="6"/>
      <c r="GX44" s="6"/>
      <c r="GY44" s="6"/>
      <c r="HU44" s="6"/>
      <c r="HY44" s="6"/>
      <c r="HZ44" s="6"/>
      <c r="IF44" s="6"/>
      <c r="IG44" s="6"/>
      <c r="IH44" s="6"/>
      <c r="IJ44" s="6"/>
      <c r="IL44" s="6"/>
      <c r="IO44" s="8"/>
    </row>
    <row r="45" spans="1:249" s="7" customFormat="1" ht="17" customHeight="1" x14ac:dyDescent="0.35">
      <c r="A45" s="1">
        <v>1992</v>
      </c>
      <c r="B45" s="127">
        <v>6115.328171882762</v>
      </c>
      <c r="C45" s="127">
        <v>2345.3518673563549</v>
      </c>
      <c r="D45" s="127">
        <v>2484.7609680167893</v>
      </c>
      <c r="E45" s="127">
        <v>1082.2153365096174</v>
      </c>
      <c r="F45" s="127">
        <v>167</v>
      </c>
      <c r="G45" s="127">
        <v>36</v>
      </c>
      <c r="H45" s="86">
        <v>1.1148951050564506</v>
      </c>
      <c r="I45" s="56"/>
      <c r="J45" s="60"/>
      <c r="P45" s="57"/>
      <c r="Q45" s="57"/>
      <c r="R45" s="57"/>
      <c r="S45" s="57"/>
      <c r="T45" s="57"/>
      <c r="U45" s="57"/>
      <c r="V45" s="57"/>
      <c r="W45" s="57"/>
      <c r="X45" s="57"/>
      <c r="Y45" s="57"/>
      <c r="Z45" s="57"/>
      <c r="AA45" s="57"/>
      <c r="AB45" s="57"/>
      <c r="AC45" s="57"/>
      <c r="AD45" s="57"/>
      <c r="AE45" s="57"/>
      <c r="AF45" s="57"/>
      <c r="AG45" s="57"/>
      <c r="AH45" s="57"/>
      <c r="AI45" s="57"/>
      <c r="AJ45" s="57"/>
      <c r="AK45" s="57"/>
      <c r="AL45" s="58"/>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8"/>
      <c r="EB45" s="58"/>
      <c r="EL45" s="6"/>
      <c r="EV45" s="6"/>
      <c r="FF45" s="6"/>
      <c r="FG45" s="6"/>
      <c r="FK45" s="6"/>
      <c r="FM45" s="6"/>
      <c r="FU45" s="6"/>
      <c r="FV45" s="6"/>
      <c r="GA45" s="6"/>
      <c r="GC45" s="6"/>
      <c r="GE45" s="6"/>
      <c r="GN45" s="6"/>
      <c r="GU45" s="6"/>
      <c r="GX45" s="6"/>
      <c r="GY45" s="6"/>
      <c r="HU45" s="6"/>
      <c r="HY45" s="6"/>
      <c r="HZ45" s="6"/>
      <c r="IF45" s="6"/>
      <c r="IG45" s="6"/>
      <c r="IH45" s="6"/>
      <c r="IJ45" s="6"/>
      <c r="IL45" s="6"/>
      <c r="IO45" s="8"/>
    </row>
    <row r="46" spans="1:249" s="7" customFormat="1" ht="17" customHeight="1" x14ac:dyDescent="0.35">
      <c r="A46" s="1">
        <v>1993</v>
      </c>
      <c r="B46" s="127">
        <v>6124.1826770571352</v>
      </c>
      <c r="C46" s="127">
        <v>2296.4354066118503</v>
      </c>
      <c r="D46" s="127">
        <v>2500.7961263110328</v>
      </c>
      <c r="E46" s="127">
        <v>1114.9511441342515</v>
      </c>
      <c r="F46" s="127">
        <v>176</v>
      </c>
      <c r="G46" s="127">
        <v>37</v>
      </c>
      <c r="H46" s="86">
        <v>1.0994852392131023</v>
      </c>
      <c r="I46" s="56"/>
      <c r="J46" s="60"/>
      <c r="P46" s="57"/>
      <c r="Q46" s="57"/>
      <c r="R46" s="57"/>
      <c r="S46" s="57"/>
      <c r="T46" s="57"/>
      <c r="U46" s="57"/>
      <c r="V46" s="57"/>
      <c r="W46" s="57"/>
      <c r="X46" s="57"/>
      <c r="Y46" s="57"/>
      <c r="Z46" s="57"/>
      <c r="AA46" s="57"/>
      <c r="AB46" s="57"/>
      <c r="AC46" s="57"/>
      <c r="AD46" s="57"/>
      <c r="AE46" s="57"/>
      <c r="AF46" s="57"/>
      <c r="AG46" s="57"/>
      <c r="AH46" s="57"/>
      <c r="AI46" s="57"/>
      <c r="AJ46" s="57"/>
      <c r="AK46" s="57"/>
      <c r="AL46" s="58"/>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8"/>
      <c r="EB46" s="58"/>
      <c r="EL46" s="6"/>
      <c r="EV46" s="6"/>
      <c r="FF46" s="6"/>
      <c r="FG46" s="6"/>
      <c r="FK46" s="6"/>
      <c r="FM46" s="6"/>
      <c r="FU46" s="6"/>
      <c r="FV46" s="6"/>
      <c r="GA46" s="6"/>
      <c r="GC46" s="6"/>
      <c r="GE46" s="6"/>
      <c r="GN46" s="6"/>
      <c r="GU46" s="6"/>
      <c r="GX46" s="6"/>
      <c r="GY46" s="6"/>
      <c r="HU46" s="6"/>
      <c r="HY46" s="6"/>
      <c r="HZ46" s="6"/>
      <c r="IF46" s="6"/>
      <c r="IG46" s="6"/>
      <c r="IH46" s="6"/>
      <c r="IJ46" s="6"/>
      <c r="IL46" s="6"/>
      <c r="IO46" s="8"/>
    </row>
    <row r="47" spans="1:249" s="7" customFormat="1" ht="17" customHeight="1" x14ac:dyDescent="0.35">
      <c r="A47" s="1">
        <v>1994</v>
      </c>
      <c r="B47" s="127">
        <v>6225.964135374883</v>
      </c>
      <c r="C47" s="127">
        <v>2350.7030104543942</v>
      </c>
      <c r="D47" s="127">
        <v>2521.262129635913</v>
      </c>
      <c r="E47" s="127">
        <v>1128.9979952845754</v>
      </c>
      <c r="F47" s="127">
        <v>186</v>
      </c>
      <c r="G47" s="127">
        <v>39</v>
      </c>
      <c r="H47" s="86">
        <v>1.1012942232865393</v>
      </c>
      <c r="I47" s="56"/>
      <c r="J47" s="60"/>
      <c r="P47" s="57"/>
      <c r="Q47" s="57"/>
      <c r="R47" s="57"/>
      <c r="S47" s="57"/>
      <c r="T47" s="57"/>
      <c r="U47" s="57"/>
      <c r="V47" s="57"/>
      <c r="W47" s="57"/>
      <c r="X47" s="57"/>
      <c r="Y47" s="57"/>
      <c r="Z47" s="57"/>
      <c r="AA47" s="57"/>
      <c r="AB47" s="57"/>
      <c r="AC47" s="57"/>
      <c r="AD47" s="57"/>
      <c r="AE47" s="57"/>
      <c r="AF47" s="57"/>
      <c r="AG47" s="57"/>
      <c r="AH47" s="57"/>
      <c r="AI47" s="57"/>
      <c r="AJ47" s="57"/>
      <c r="AK47" s="57"/>
      <c r="AL47" s="58"/>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8"/>
      <c r="EB47" s="58"/>
      <c r="EL47" s="6"/>
      <c r="EV47" s="6"/>
      <c r="FF47" s="6"/>
      <c r="FK47" s="6"/>
      <c r="FM47" s="6"/>
      <c r="FU47" s="6"/>
      <c r="FV47" s="6"/>
      <c r="GA47" s="6"/>
      <c r="GC47" s="6"/>
      <c r="GE47" s="6"/>
      <c r="GN47" s="6"/>
      <c r="GU47" s="6"/>
      <c r="GX47" s="6"/>
      <c r="GY47" s="6"/>
      <c r="HU47" s="6"/>
      <c r="HY47" s="6"/>
      <c r="HZ47" s="6"/>
      <c r="IF47" s="6"/>
      <c r="IG47" s="6"/>
      <c r="IH47" s="6"/>
      <c r="IJ47" s="6"/>
      <c r="IL47" s="6"/>
      <c r="IO47" s="8"/>
    </row>
    <row r="48" spans="1:249" s="7" customFormat="1" ht="17" customHeight="1" x14ac:dyDescent="0.35">
      <c r="A48" s="1">
        <v>1995</v>
      </c>
      <c r="B48" s="127">
        <v>6323.2562765397515</v>
      </c>
      <c r="C48" s="127">
        <v>2396.4329537111862</v>
      </c>
      <c r="D48" s="127">
        <v>2543.0490400052117</v>
      </c>
      <c r="E48" s="127">
        <v>1148.7742828233536</v>
      </c>
      <c r="F48" s="127">
        <v>197</v>
      </c>
      <c r="G48" s="127">
        <v>39</v>
      </c>
      <c r="H48" s="86">
        <v>1.1025493583878856</v>
      </c>
      <c r="I48" s="56"/>
      <c r="J48" s="60"/>
      <c r="P48" s="57"/>
      <c r="Q48" s="57"/>
      <c r="R48" s="57"/>
      <c r="S48" s="57"/>
      <c r="T48" s="57"/>
      <c r="U48" s="57"/>
      <c r="V48" s="57"/>
      <c r="W48" s="57"/>
      <c r="X48" s="57"/>
      <c r="Y48" s="57"/>
      <c r="Z48" s="57"/>
      <c r="AA48" s="57"/>
      <c r="AB48" s="57"/>
      <c r="AC48" s="57"/>
      <c r="AD48" s="57"/>
      <c r="AE48" s="57"/>
      <c r="AF48" s="57"/>
      <c r="AG48" s="57"/>
      <c r="AH48" s="57"/>
      <c r="AI48" s="57"/>
      <c r="AJ48" s="57"/>
      <c r="AK48" s="57"/>
      <c r="AL48" s="58"/>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8"/>
      <c r="EB48" s="58"/>
      <c r="EL48" s="6"/>
      <c r="EV48" s="6"/>
      <c r="FF48" s="6"/>
      <c r="FK48" s="6"/>
      <c r="FM48" s="6"/>
      <c r="FU48" s="6"/>
      <c r="FV48" s="6"/>
      <c r="GA48" s="6"/>
      <c r="GC48" s="6"/>
      <c r="GE48" s="6"/>
      <c r="GN48" s="6"/>
      <c r="GX48" s="6"/>
      <c r="GY48" s="6"/>
      <c r="HU48" s="6"/>
      <c r="HY48" s="6"/>
      <c r="HZ48" s="6"/>
      <c r="IF48" s="6"/>
      <c r="IG48" s="6"/>
      <c r="IH48" s="6"/>
      <c r="IJ48" s="6"/>
      <c r="IL48" s="6"/>
      <c r="IO48" s="8"/>
    </row>
    <row r="49" spans="1:249" s="7" customFormat="1" ht="17" customHeight="1" x14ac:dyDescent="0.35">
      <c r="A49" s="1">
        <v>1996</v>
      </c>
      <c r="B49" s="127">
        <v>6475.1089049470129</v>
      </c>
      <c r="C49" s="127">
        <v>2428.974234861294</v>
      </c>
      <c r="D49" s="127">
        <v>2607.1186187385697</v>
      </c>
      <c r="E49" s="127">
        <v>1196.0160513471487</v>
      </c>
      <c r="F49" s="127">
        <v>203</v>
      </c>
      <c r="G49" s="127">
        <v>40</v>
      </c>
      <c r="H49" s="86">
        <v>1.1134431806741218</v>
      </c>
      <c r="I49" s="56"/>
      <c r="J49" s="60"/>
      <c r="P49" s="57"/>
      <c r="Q49" s="57"/>
      <c r="R49" s="57"/>
      <c r="S49" s="57"/>
      <c r="T49" s="57"/>
      <c r="U49" s="57"/>
      <c r="V49" s="57"/>
      <c r="W49" s="57"/>
      <c r="X49" s="57"/>
      <c r="Y49" s="57"/>
      <c r="Z49" s="57"/>
      <c r="AA49" s="57"/>
      <c r="AB49" s="57"/>
      <c r="AC49" s="57"/>
      <c r="AD49" s="57"/>
      <c r="AE49" s="57"/>
      <c r="AF49" s="57"/>
      <c r="AG49" s="57"/>
      <c r="AH49" s="57"/>
      <c r="AI49" s="57"/>
      <c r="AJ49" s="57"/>
      <c r="AK49" s="57"/>
      <c r="AL49" s="58"/>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8"/>
      <c r="EB49" s="58"/>
      <c r="EL49" s="6"/>
      <c r="EV49" s="6"/>
      <c r="FF49" s="6"/>
      <c r="FK49" s="6"/>
      <c r="FM49" s="6"/>
      <c r="FU49" s="6"/>
      <c r="FV49" s="6"/>
      <c r="GA49" s="6"/>
      <c r="GC49" s="6"/>
      <c r="GE49" s="6"/>
      <c r="GN49" s="6"/>
      <c r="GX49" s="6"/>
      <c r="GY49" s="6"/>
      <c r="HU49" s="6"/>
      <c r="HY49" s="6"/>
      <c r="HZ49" s="6"/>
      <c r="IF49" s="6"/>
      <c r="IG49" s="6"/>
      <c r="IJ49" s="6"/>
      <c r="IL49" s="6"/>
      <c r="IO49" s="8"/>
    </row>
    <row r="50" spans="1:249" s="7" customFormat="1" ht="17" customHeight="1" x14ac:dyDescent="0.35">
      <c r="A50" s="1">
        <v>1997</v>
      </c>
      <c r="B50" s="127">
        <v>6568.8639043398816</v>
      </c>
      <c r="C50" s="127">
        <v>2452.0191592701544</v>
      </c>
      <c r="D50" s="127">
        <v>2674.4596303113603</v>
      </c>
      <c r="E50" s="127">
        <v>1192.3851147583664</v>
      </c>
      <c r="F50" s="127">
        <v>209</v>
      </c>
      <c r="G50" s="127">
        <v>40</v>
      </c>
      <c r="H50" s="86">
        <v>1.1144708253041267</v>
      </c>
      <c r="I50" s="56"/>
      <c r="J50" s="60"/>
      <c r="P50" s="57"/>
      <c r="Q50" s="57"/>
      <c r="R50" s="57"/>
      <c r="S50" s="57"/>
      <c r="T50" s="57"/>
      <c r="U50" s="57"/>
      <c r="V50" s="57"/>
      <c r="W50" s="57"/>
      <c r="X50" s="57"/>
      <c r="Y50" s="57"/>
      <c r="Z50" s="57"/>
      <c r="AA50" s="57"/>
      <c r="AB50" s="57"/>
      <c r="AC50" s="57"/>
      <c r="AD50" s="57"/>
      <c r="AE50" s="57"/>
      <c r="AF50" s="57"/>
      <c r="AG50" s="57"/>
      <c r="AH50" s="57"/>
      <c r="AI50" s="57"/>
      <c r="AJ50" s="57"/>
      <c r="AK50" s="57"/>
      <c r="AL50" s="58"/>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8"/>
      <c r="EB50" s="58"/>
      <c r="EL50" s="6"/>
      <c r="EV50" s="6"/>
      <c r="FF50" s="6"/>
      <c r="FK50" s="6"/>
      <c r="FM50" s="6"/>
      <c r="FV50" s="6"/>
      <c r="GA50" s="6"/>
      <c r="GC50" s="6"/>
      <c r="GE50" s="6"/>
      <c r="GN50" s="6"/>
      <c r="GX50" s="6"/>
      <c r="GY50" s="6"/>
      <c r="HU50" s="6"/>
      <c r="HY50" s="6"/>
      <c r="HZ50" s="6"/>
      <c r="IF50" s="6"/>
      <c r="IG50" s="6"/>
      <c r="IJ50" s="6"/>
      <c r="IL50" s="6"/>
      <c r="IO50" s="8"/>
    </row>
    <row r="51" spans="1:249" s="7" customFormat="1" ht="17" customHeight="1" x14ac:dyDescent="0.35">
      <c r="A51" s="1">
        <v>1998</v>
      </c>
      <c r="B51" s="127">
        <v>6592.9484004320148</v>
      </c>
      <c r="C51" s="127">
        <v>2391.8127168885549</v>
      </c>
      <c r="D51" s="127">
        <v>2735.6389338458025</v>
      </c>
      <c r="E51" s="127">
        <v>1220.4967496976576</v>
      </c>
      <c r="F51" s="127">
        <v>209</v>
      </c>
      <c r="G51" s="127">
        <v>36</v>
      </c>
      <c r="H51" s="86">
        <v>1.1039982855711865</v>
      </c>
      <c r="I51" s="56"/>
      <c r="J51" s="60"/>
      <c r="P51" s="57"/>
      <c r="Q51" s="57"/>
      <c r="R51" s="57"/>
      <c r="S51" s="57"/>
      <c r="T51" s="57"/>
      <c r="U51" s="57"/>
      <c r="V51" s="57"/>
      <c r="W51" s="57"/>
      <c r="X51" s="57"/>
      <c r="Y51" s="57"/>
      <c r="Z51" s="57"/>
      <c r="AA51" s="57"/>
      <c r="AB51" s="57"/>
      <c r="AC51" s="57"/>
      <c r="AD51" s="57"/>
      <c r="AE51" s="57"/>
      <c r="AF51" s="57"/>
      <c r="AG51" s="57"/>
      <c r="AH51" s="57"/>
      <c r="AI51" s="57"/>
      <c r="AJ51" s="57"/>
      <c r="AK51" s="57"/>
      <c r="AL51" s="58"/>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8"/>
      <c r="EB51" s="58"/>
      <c r="EL51" s="6"/>
      <c r="EV51" s="6"/>
      <c r="FF51" s="6"/>
      <c r="FK51" s="6"/>
      <c r="FM51" s="6"/>
      <c r="FV51" s="6"/>
      <c r="GA51" s="6"/>
      <c r="GC51" s="6"/>
      <c r="GE51" s="6"/>
      <c r="GN51" s="6"/>
      <c r="GX51" s="6"/>
      <c r="GY51" s="6"/>
      <c r="HU51" s="6"/>
      <c r="HY51" s="6"/>
      <c r="HZ51" s="6"/>
      <c r="IF51" s="6"/>
      <c r="IG51" s="6"/>
      <c r="IJ51" s="6"/>
      <c r="IL51" s="6"/>
      <c r="IO51" s="8"/>
    </row>
    <row r="52" spans="1:249" s="7" customFormat="1" ht="17" customHeight="1" x14ac:dyDescent="0.35">
      <c r="A52" s="1">
        <v>1999</v>
      </c>
      <c r="B52" s="127">
        <v>6623.5526070091973</v>
      </c>
      <c r="C52" s="127">
        <v>2397.0200388804669</v>
      </c>
      <c r="D52" s="127">
        <v>2721.3153654725556</v>
      </c>
      <c r="E52" s="127">
        <v>1253.2162026561748</v>
      </c>
      <c r="F52" s="127">
        <v>217</v>
      </c>
      <c r="G52" s="127">
        <v>35</v>
      </c>
      <c r="H52" s="86">
        <v>1.0949459283881393</v>
      </c>
      <c r="I52" s="56"/>
      <c r="J52" s="60"/>
      <c r="P52" s="57"/>
      <c r="Q52" s="57"/>
      <c r="R52" s="57"/>
      <c r="S52" s="57"/>
      <c r="T52" s="57"/>
      <c r="U52" s="57"/>
      <c r="V52" s="57"/>
      <c r="W52" s="57"/>
      <c r="X52" s="57"/>
      <c r="Y52" s="57"/>
      <c r="Z52" s="57"/>
      <c r="AA52" s="57"/>
      <c r="AB52" s="57"/>
      <c r="AC52" s="57"/>
      <c r="AD52" s="57"/>
      <c r="AE52" s="57"/>
      <c r="AF52" s="57"/>
      <c r="AG52" s="57"/>
      <c r="AH52" s="57"/>
      <c r="AI52" s="57"/>
      <c r="AJ52" s="57"/>
      <c r="AK52" s="57"/>
      <c r="AL52" s="58"/>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8"/>
      <c r="EB52" s="58"/>
      <c r="EL52" s="6"/>
      <c r="EV52" s="6"/>
      <c r="FF52" s="6"/>
      <c r="FK52" s="6"/>
      <c r="FM52" s="6"/>
      <c r="FV52" s="6"/>
      <c r="GA52" s="6"/>
      <c r="GC52" s="6"/>
      <c r="GE52" s="6"/>
      <c r="GN52" s="6"/>
      <c r="GX52" s="6"/>
      <c r="GY52" s="6"/>
      <c r="HU52" s="6"/>
      <c r="HY52" s="6"/>
      <c r="HZ52" s="6"/>
      <c r="IF52" s="6"/>
      <c r="IG52" s="6"/>
      <c r="IJ52" s="6"/>
      <c r="IL52" s="6"/>
      <c r="IO52" s="8"/>
    </row>
    <row r="53" spans="1:249" s="7" customFormat="1" ht="17" customHeight="1" x14ac:dyDescent="0.35">
      <c r="A53" s="1">
        <v>2000</v>
      </c>
      <c r="B53" s="127">
        <v>6785.0993888601333</v>
      </c>
      <c r="C53" s="127">
        <v>2413.138275161652</v>
      </c>
      <c r="D53" s="127">
        <v>2820.0258704000075</v>
      </c>
      <c r="E53" s="127">
        <v>1279.9342432984731</v>
      </c>
      <c r="F53" s="127">
        <v>226</v>
      </c>
      <c r="G53" s="127">
        <v>46</v>
      </c>
      <c r="H53" s="86">
        <v>1.1074780286518886</v>
      </c>
      <c r="I53" s="56"/>
      <c r="J53" s="60"/>
      <c r="P53" s="57"/>
      <c r="Q53" s="57"/>
      <c r="R53" s="57"/>
      <c r="S53" s="57"/>
      <c r="T53" s="57"/>
      <c r="U53" s="57"/>
      <c r="V53" s="57"/>
      <c r="W53" s="57"/>
      <c r="X53" s="57"/>
      <c r="Y53" s="57"/>
      <c r="Z53" s="57"/>
      <c r="AA53" s="57"/>
      <c r="AB53" s="57"/>
      <c r="AC53" s="57"/>
      <c r="AD53" s="57"/>
      <c r="AE53" s="57"/>
      <c r="AF53" s="57"/>
      <c r="AG53" s="57"/>
      <c r="AH53" s="57"/>
      <c r="AI53" s="57"/>
      <c r="AJ53" s="57"/>
      <c r="AK53" s="57"/>
      <c r="AL53" s="58"/>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8"/>
      <c r="EB53" s="58"/>
      <c r="EV53" s="6"/>
      <c r="FF53" s="6"/>
      <c r="FK53" s="6"/>
      <c r="FM53" s="6"/>
      <c r="FV53" s="6"/>
      <c r="GA53" s="6"/>
      <c r="GC53" s="6"/>
      <c r="GE53" s="6"/>
      <c r="GX53" s="6"/>
      <c r="GY53" s="6"/>
      <c r="HU53" s="6"/>
      <c r="HY53" s="6"/>
      <c r="HZ53" s="6"/>
      <c r="IF53" s="6"/>
      <c r="IG53" s="6"/>
      <c r="IJ53" s="6"/>
      <c r="IL53" s="6"/>
      <c r="IM53" s="6"/>
      <c r="IO53" s="8"/>
    </row>
    <row r="54" spans="1:249" s="7" customFormat="1" ht="17" customHeight="1" x14ac:dyDescent="0.35">
      <c r="A54" s="1">
        <v>2001</v>
      </c>
      <c r="B54" s="127">
        <v>6974.1109725182223</v>
      </c>
      <c r="C54" s="127">
        <v>2560.7751031911866</v>
      </c>
      <c r="D54" s="127">
        <v>2822.9707226486616</v>
      </c>
      <c r="E54" s="127">
        <v>1306.3661466783738</v>
      </c>
      <c r="F54" s="127">
        <v>237</v>
      </c>
      <c r="G54" s="127">
        <v>47</v>
      </c>
      <c r="H54" s="86">
        <v>1.1240750610183488</v>
      </c>
      <c r="I54" s="56"/>
      <c r="J54" s="60"/>
      <c r="P54" s="57"/>
      <c r="Q54" s="57"/>
      <c r="R54" s="57"/>
      <c r="S54" s="57"/>
      <c r="T54" s="57"/>
      <c r="U54" s="57"/>
      <c r="V54" s="57"/>
      <c r="W54" s="57"/>
      <c r="X54" s="57"/>
      <c r="Y54" s="57"/>
      <c r="Z54" s="57"/>
      <c r="AA54" s="57"/>
      <c r="AB54" s="57"/>
      <c r="AC54" s="57"/>
      <c r="AD54" s="57"/>
      <c r="AE54" s="57"/>
      <c r="AF54" s="57"/>
      <c r="AG54" s="57"/>
      <c r="AH54" s="57"/>
      <c r="AI54" s="57"/>
      <c r="AJ54" s="57"/>
      <c r="AK54" s="57"/>
      <c r="AL54" s="58"/>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8"/>
      <c r="EB54" s="58"/>
      <c r="EV54" s="6"/>
      <c r="FF54" s="6"/>
      <c r="FK54" s="6"/>
      <c r="FM54" s="6"/>
      <c r="FV54" s="6"/>
      <c r="GA54" s="6"/>
      <c r="GC54" s="6"/>
      <c r="GE54" s="6"/>
      <c r="GX54" s="6"/>
      <c r="GY54" s="6"/>
      <c r="HU54" s="6"/>
      <c r="HY54" s="6"/>
      <c r="HZ54" s="6"/>
      <c r="IF54" s="6"/>
      <c r="IG54" s="6"/>
      <c r="IJ54" s="6"/>
      <c r="IL54" s="6"/>
      <c r="IM54" s="6"/>
      <c r="IO54" s="8"/>
    </row>
    <row r="55" spans="1:249" s="7" customFormat="1" ht="17" customHeight="1" x14ac:dyDescent="0.35">
      <c r="A55" s="1">
        <v>2002</v>
      </c>
      <c r="B55" s="127">
        <v>7073.644206146445</v>
      </c>
      <c r="C55" s="127">
        <v>2624.0809603599032</v>
      </c>
      <c r="D55" s="127">
        <v>2808.9261521948642</v>
      </c>
      <c r="E55" s="127">
        <v>1338.6380935916777</v>
      </c>
      <c r="F55" s="127">
        <v>252</v>
      </c>
      <c r="G55" s="127">
        <v>49</v>
      </c>
      <c r="H55" s="86">
        <v>1.1259637738676054</v>
      </c>
      <c r="I55" s="56"/>
      <c r="P55" s="57"/>
      <c r="Q55" s="57"/>
      <c r="R55" s="57"/>
      <c r="S55" s="57"/>
      <c r="T55" s="57"/>
      <c r="U55" s="57"/>
      <c r="V55" s="57"/>
      <c r="W55" s="57"/>
      <c r="X55" s="57"/>
      <c r="Y55" s="57"/>
      <c r="Z55" s="57"/>
      <c r="AA55" s="57"/>
      <c r="AB55" s="57"/>
      <c r="AC55" s="57"/>
      <c r="AD55" s="57"/>
      <c r="AE55" s="57"/>
      <c r="AF55" s="57"/>
      <c r="AG55" s="57"/>
      <c r="AH55" s="57"/>
      <c r="AI55" s="57"/>
      <c r="AJ55" s="57"/>
      <c r="AK55" s="57"/>
      <c r="AL55" s="58"/>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8"/>
      <c r="EB55" s="58"/>
      <c r="EV55" s="6"/>
      <c r="FF55" s="6"/>
      <c r="FK55" s="6"/>
      <c r="FM55" s="6"/>
      <c r="FV55" s="6"/>
      <c r="GA55" s="6"/>
      <c r="GC55" s="6"/>
      <c r="GE55" s="6"/>
      <c r="GX55" s="6"/>
      <c r="GY55" s="6"/>
      <c r="HU55" s="6"/>
      <c r="HY55" s="6"/>
      <c r="HZ55" s="6"/>
      <c r="IF55" s="6"/>
      <c r="IG55" s="6"/>
      <c r="IJ55" s="6"/>
      <c r="IL55" s="6"/>
      <c r="IM55" s="6"/>
      <c r="IO55" s="8"/>
    </row>
    <row r="56" spans="1:249" s="7" customFormat="1" ht="17" customHeight="1" x14ac:dyDescent="0.35">
      <c r="A56" s="1">
        <v>2003</v>
      </c>
      <c r="B56" s="127">
        <v>7473.4794091148524</v>
      </c>
      <c r="C56" s="127">
        <v>2823.9021160276088</v>
      </c>
      <c r="D56" s="127">
        <v>2936.5599903788388</v>
      </c>
      <c r="E56" s="127">
        <v>1389.0173027084049</v>
      </c>
      <c r="F56" s="127">
        <v>276</v>
      </c>
      <c r="G56" s="127">
        <v>48</v>
      </c>
      <c r="H56" s="86">
        <v>1.1749341125468449</v>
      </c>
      <c r="I56" s="56"/>
      <c r="J56" s="60"/>
      <c r="P56" s="57"/>
      <c r="Q56" s="57"/>
      <c r="R56" s="57"/>
      <c r="S56" s="57"/>
      <c r="T56" s="57"/>
      <c r="U56" s="57"/>
      <c r="V56" s="57"/>
      <c r="W56" s="57"/>
      <c r="X56" s="57"/>
      <c r="Y56" s="57"/>
      <c r="Z56" s="57"/>
      <c r="AA56" s="57"/>
      <c r="AB56" s="57"/>
      <c r="AC56" s="57"/>
      <c r="AD56" s="57"/>
      <c r="AE56" s="57"/>
      <c r="AF56" s="57"/>
      <c r="AG56" s="57"/>
      <c r="AH56" s="57"/>
      <c r="AI56" s="57"/>
      <c r="AJ56" s="57"/>
      <c r="AK56" s="57"/>
      <c r="AL56" s="58"/>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8"/>
      <c r="EB56" s="58"/>
      <c r="EV56" s="6"/>
      <c r="FF56" s="6"/>
      <c r="FK56" s="6"/>
      <c r="FM56" s="6"/>
      <c r="FV56" s="6"/>
      <c r="GA56" s="6"/>
      <c r="GC56" s="6"/>
      <c r="GE56" s="6"/>
      <c r="GX56" s="6"/>
      <c r="GY56" s="6"/>
      <c r="HU56" s="6"/>
      <c r="HY56" s="6"/>
      <c r="HZ56" s="6"/>
      <c r="IF56" s="6"/>
      <c r="IG56" s="6"/>
      <c r="IJ56" s="6"/>
      <c r="IL56" s="6"/>
      <c r="IM56" s="6"/>
      <c r="IO56" s="8"/>
    </row>
    <row r="57" spans="1:249" s="7" customFormat="1" ht="17" customHeight="1" x14ac:dyDescent="0.35">
      <c r="A57" s="1">
        <v>2004</v>
      </c>
      <c r="B57" s="127">
        <v>7854.8624076716951</v>
      </c>
      <c r="C57" s="127">
        <v>3045.6103205495206</v>
      </c>
      <c r="D57" s="127">
        <v>3023.0174260133203</v>
      </c>
      <c r="E57" s="127">
        <v>1434.2346611088537</v>
      </c>
      <c r="F57" s="127">
        <v>298</v>
      </c>
      <c r="G57" s="127">
        <v>54</v>
      </c>
      <c r="H57" s="86">
        <v>1.2197289793790393</v>
      </c>
      <c r="I57" s="56"/>
      <c r="J57" s="60"/>
      <c r="P57" s="57"/>
      <c r="Q57" s="57"/>
      <c r="R57" s="57"/>
      <c r="S57" s="57"/>
      <c r="T57" s="57"/>
      <c r="U57" s="57"/>
      <c r="V57" s="57"/>
      <c r="W57" s="57"/>
      <c r="X57" s="57"/>
      <c r="Y57" s="57"/>
      <c r="Z57" s="57"/>
      <c r="AA57" s="57"/>
      <c r="AB57" s="57"/>
      <c r="AC57" s="57"/>
      <c r="AD57" s="57"/>
      <c r="AE57" s="57"/>
      <c r="AF57" s="57"/>
      <c r="AG57" s="57"/>
      <c r="AH57" s="57"/>
      <c r="AI57" s="57"/>
      <c r="AJ57" s="57"/>
      <c r="AK57" s="57"/>
      <c r="AL57" s="58"/>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8"/>
      <c r="EB57" s="58"/>
      <c r="EC57" s="6"/>
      <c r="ED57" s="6"/>
      <c r="EE57" s="6"/>
      <c r="EF57" s="6"/>
      <c r="EG57" s="6"/>
      <c r="EH57" s="6"/>
      <c r="EJ57" s="6"/>
      <c r="EK57" s="6"/>
      <c r="EL57" s="6"/>
      <c r="EM57" s="6"/>
      <c r="EN57" s="6"/>
      <c r="EO57" s="6"/>
      <c r="EP57" s="6"/>
      <c r="EQ57" s="6"/>
      <c r="ER57" s="6"/>
      <c r="ES57" s="6"/>
      <c r="EU57" s="6"/>
      <c r="EV57" s="6"/>
      <c r="EW57" s="6"/>
      <c r="EX57" s="6"/>
      <c r="EY57" s="6"/>
      <c r="FA57" s="6"/>
      <c r="FB57" s="6"/>
      <c r="FC57" s="6"/>
      <c r="FD57" s="6"/>
      <c r="FF57" s="6"/>
      <c r="FG57" s="6"/>
      <c r="FH57" s="6"/>
      <c r="FI57" s="6"/>
      <c r="FK57" s="6"/>
      <c r="FL57" s="6"/>
      <c r="FM57" s="6"/>
      <c r="FN57" s="6"/>
      <c r="FO57" s="6"/>
      <c r="FT57" s="6"/>
      <c r="FU57" s="6"/>
      <c r="FV57" s="6"/>
      <c r="FX57" s="6"/>
      <c r="GA57" s="6"/>
      <c r="GB57" s="6"/>
      <c r="GC57" s="6"/>
      <c r="GD57" s="6"/>
      <c r="GE57" s="6"/>
      <c r="GF57" s="6"/>
      <c r="GG57" s="6"/>
      <c r="GH57" s="6"/>
      <c r="GI57" s="6"/>
      <c r="GJ57" s="6"/>
      <c r="GK57" s="6"/>
      <c r="GM57" s="6"/>
      <c r="GN57" s="6"/>
      <c r="GO57" s="6"/>
      <c r="GP57" s="6"/>
      <c r="GT57" s="6"/>
      <c r="GU57" s="6"/>
      <c r="GW57" s="6"/>
      <c r="GX57" s="6"/>
      <c r="GY57" s="6"/>
      <c r="HA57" s="6"/>
      <c r="HB57" s="6"/>
      <c r="HC57" s="6"/>
      <c r="HD57" s="6"/>
      <c r="HG57" s="6"/>
      <c r="HH57" s="6"/>
      <c r="HJ57" s="6"/>
      <c r="HK57" s="6"/>
      <c r="HN57" s="6"/>
      <c r="HQ57" s="6"/>
      <c r="HR57" s="6"/>
      <c r="HT57" s="6"/>
      <c r="HU57" s="6"/>
      <c r="HX57" s="6"/>
      <c r="HY57" s="6"/>
      <c r="HZ57" s="6"/>
      <c r="IB57" s="6"/>
      <c r="IC57" s="6"/>
      <c r="IF57" s="6"/>
      <c r="IG57" s="6"/>
      <c r="IH57" s="6"/>
      <c r="II57" s="6"/>
      <c r="IJ57" s="6"/>
      <c r="IK57" s="6"/>
      <c r="IL57" s="6"/>
      <c r="IM57" s="6"/>
      <c r="IN57" s="6"/>
      <c r="IO57" s="8"/>
    </row>
    <row r="58" spans="1:249" s="7" customFormat="1" ht="17" customHeight="1" x14ac:dyDescent="0.35">
      <c r="A58" s="1">
        <v>2005</v>
      </c>
      <c r="B58" s="127">
        <v>8233.377793178006</v>
      </c>
      <c r="C58" s="127">
        <v>3327.4424705208849</v>
      </c>
      <c r="D58" s="127">
        <v>3048.5575662153469</v>
      </c>
      <c r="E58" s="127">
        <v>1476.3777564417751</v>
      </c>
      <c r="F58" s="127">
        <v>320</v>
      </c>
      <c r="G58" s="127">
        <v>60</v>
      </c>
      <c r="H58" s="86">
        <v>1.2628585372874785</v>
      </c>
      <c r="I58" s="56"/>
      <c r="J58" s="60"/>
      <c r="P58" s="57"/>
      <c r="Q58" s="57"/>
      <c r="R58" s="57"/>
      <c r="S58" s="57"/>
      <c r="T58" s="57"/>
      <c r="U58" s="57"/>
      <c r="V58" s="57"/>
      <c r="W58" s="57"/>
      <c r="X58" s="57"/>
      <c r="Y58" s="57"/>
      <c r="Z58" s="57"/>
      <c r="AA58" s="57"/>
      <c r="AB58" s="57"/>
      <c r="AC58" s="57"/>
      <c r="AD58" s="57"/>
      <c r="AE58" s="57"/>
      <c r="AF58" s="57"/>
      <c r="AG58" s="57"/>
      <c r="AH58" s="57"/>
      <c r="AI58" s="57"/>
      <c r="AJ58" s="57"/>
      <c r="AK58" s="57"/>
      <c r="AL58" s="58"/>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8"/>
      <c r="EB58" s="58"/>
      <c r="EC58" s="6"/>
      <c r="ED58" s="6"/>
      <c r="EE58" s="6"/>
      <c r="EF58" s="6"/>
      <c r="EG58" s="6"/>
      <c r="EH58" s="6"/>
      <c r="EJ58" s="6"/>
      <c r="EK58" s="6"/>
      <c r="EL58" s="6"/>
      <c r="EM58" s="6"/>
      <c r="EN58" s="6"/>
      <c r="EO58" s="6"/>
      <c r="EP58" s="6"/>
      <c r="EQ58" s="6"/>
      <c r="ER58" s="6"/>
      <c r="ES58" s="6"/>
      <c r="EU58" s="6"/>
      <c r="EV58" s="6"/>
      <c r="EW58" s="6"/>
      <c r="EX58" s="6"/>
      <c r="EY58" s="6"/>
      <c r="FA58" s="6"/>
      <c r="FB58" s="6"/>
      <c r="FC58" s="6"/>
      <c r="FD58" s="6"/>
      <c r="FF58" s="6"/>
      <c r="FG58" s="6"/>
      <c r="FH58" s="6"/>
      <c r="FI58" s="6"/>
      <c r="FK58" s="6"/>
      <c r="FL58" s="6"/>
      <c r="FM58" s="6"/>
      <c r="FN58" s="6"/>
      <c r="FO58" s="6"/>
      <c r="FT58" s="6"/>
      <c r="FU58" s="6"/>
      <c r="FV58" s="6"/>
      <c r="FX58" s="6"/>
      <c r="GA58" s="6"/>
      <c r="GB58" s="6"/>
      <c r="GC58" s="6"/>
      <c r="GD58" s="6"/>
      <c r="GE58" s="6"/>
      <c r="GF58" s="6"/>
      <c r="GG58" s="6"/>
      <c r="GH58" s="6"/>
      <c r="GI58" s="6"/>
      <c r="GJ58" s="6"/>
      <c r="GK58" s="6"/>
      <c r="GM58" s="6"/>
      <c r="GN58" s="6"/>
      <c r="GO58" s="6"/>
      <c r="GP58" s="6"/>
      <c r="GT58" s="6"/>
      <c r="GU58" s="6"/>
      <c r="GW58" s="6"/>
      <c r="GX58" s="6"/>
      <c r="GY58" s="6"/>
      <c r="HA58" s="6"/>
      <c r="HB58" s="6"/>
      <c r="HC58" s="6"/>
      <c r="HD58" s="6"/>
      <c r="HG58" s="6"/>
      <c r="HH58" s="6"/>
      <c r="HJ58" s="6"/>
      <c r="HK58" s="6"/>
      <c r="HN58" s="6"/>
      <c r="HQ58" s="6"/>
      <c r="HR58" s="6"/>
      <c r="HT58" s="6"/>
      <c r="HU58" s="6"/>
      <c r="HX58" s="6"/>
      <c r="HY58" s="6"/>
      <c r="HZ58" s="6"/>
      <c r="IB58" s="6"/>
      <c r="IC58" s="6"/>
      <c r="IF58" s="6"/>
      <c r="IG58" s="6"/>
      <c r="IH58" s="6"/>
      <c r="II58" s="6"/>
      <c r="IJ58" s="6"/>
      <c r="IK58" s="6"/>
      <c r="IL58" s="6"/>
      <c r="IM58" s="6"/>
      <c r="IN58" s="6"/>
      <c r="IO58" s="8"/>
    </row>
    <row r="59" spans="1:249" s="7" customFormat="1" ht="17" customHeight="1" x14ac:dyDescent="0.35">
      <c r="A59" s="1">
        <v>2006</v>
      </c>
      <c r="B59" s="127">
        <v>8526.1079492303525</v>
      </c>
      <c r="C59" s="127">
        <v>3507.5004117337176</v>
      </c>
      <c r="D59" s="127">
        <v>3069.4710193629171</v>
      </c>
      <c r="E59" s="127">
        <v>1531.1365181337178</v>
      </c>
      <c r="F59" s="127">
        <v>356</v>
      </c>
      <c r="G59" s="127">
        <v>62</v>
      </c>
      <c r="H59" s="86">
        <v>1.2917914297035356</v>
      </c>
      <c r="I59" s="56"/>
      <c r="J59" s="60"/>
      <c r="P59" s="57"/>
      <c r="Q59" s="57"/>
      <c r="R59" s="57"/>
      <c r="S59" s="57"/>
      <c r="T59" s="57"/>
      <c r="U59" s="57"/>
      <c r="V59" s="57"/>
      <c r="W59" s="57"/>
      <c r="X59" s="57"/>
      <c r="Y59" s="57"/>
      <c r="Z59" s="57"/>
      <c r="AA59" s="57"/>
      <c r="AB59" s="57"/>
      <c r="AC59" s="57"/>
      <c r="AD59" s="57"/>
      <c r="AE59" s="57"/>
      <c r="AF59" s="57"/>
      <c r="AG59" s="57"/>
      <c r="AH59" s="57"/>
      <c r="AI59" s="57"/>
      <c r="AJ59" s="57"/>
      <c r="AK59" s="57"/>
      <c r="AL59" s="58"/>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8"/>
      <c r="EB59" s="58"/>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59"/>
    </row>
    <row r="60" spans="1:249" s="7" customFormat="1" ht="17" customHeight="1" x14ac:dyDescent="0.35">
      <c r="A60" s="1">
        <v>2007</v>
      </c>
      <c r="B60" s="127">
        <v>8775.5530323061757</v>
      </c>
      <c r="C60" s="127">
        <v>3689.9457387658485</v>
      </c>
      <c r="D60" s="127">
        <v>3076.3602908266776</v>
      </c>
      <c r="E60" s="127">
        <v>1562.2470027136501</v>
      </c>
      <c r="F60" s="127">
        <v>382</v>
      </c>
      <c r="G60" s="127">
        <v>66</v>
      </c>
      <c r="H60" s="86">
        <v>1.3133895202189427</v>
      </c>
      <c r="I60" s="56"/>
      <c r="J60" s="60"/>
      <c r="P60" s="1"/>
      <c r="AB60" s="1"/>
      <c r="AE60" s="1"/>
      <c r="AF60" s="1"/>
      <c r="AH60" s="57"/>
      <c r="AI60" s="57"/>
      <c r="AJ60" s="57"/>
      <c r="AK60" s="57"/>
      <c r="AL60" s="58"/>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8"/>
      <c r="EB60" s="58"/>
      <c r="IO60" s="8"/>
    </row>
    <row r="61" spans="1:249" s="7" customFormat="1" ht="17" customHeight="1" x14ac:dyDescent="0.35">
      <c r="A61" s="1">
        <v>2008</v>
      </c>
      <c r="B61" s="127">
        <v>8963.8335384000093</v>
      </c>
      <c r="C61" s="127">
        <v>3779.4542619985114</v>
      </c>
      <c r="D61" s="127">
        <v>3099.9124273016869</v>
      </c>
      <c r="E61" s="127">
        <v>1627.466849099811</v>
      </c>
      <c r="F61" s="127">
        <v>388</v>
      </c>
      <c r="G61" s="127">
        <v>69</v>
      </c>
      <c r="H61" s="86">
        <v>1.3252790579933855</v>
      </c>
      <c r="I61" s="56"/>
      <c r="J61" s="60"/>
      <c r="P61" s="1"/>
      <c r="AB61" s="1"/>
      <c r="AF61" s="1"/>
      <c r="AJ61" s="1"/>
      <c r="AK61" s="1"/>
      <c r="AL61" s="58"/>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8"/>
      <c r="EB61" s="58"/>
      <c r="IO61" s="8"/>
    </row>
    <row r="62" spans="1:249" s="7" customFormat="1" ht="17" customHeight="1" x14ac:dyDescent="0.35">
      <c r="A62" s="1">
        <v>2009</v>
      </c>
      <c r="B62" s="127">
        <v>8871.8674344424726</v>
      </c>
      <c r="C62" s="127">
        <v>3769.971681259558</v>
      </c>
      <c r="D62" s="127">
        <v>3040.3286891401735</v>
      </c>
      <c r="E62" s="127">
        <v>1582.5670640427397</v>
      </c>
      <c r="F62" s="127">
        <v>415</v>
      </c>
      <c r="G62" s="127">
        <v>64</v>
      </c>
      <c r="H62" s="86">
        <v>1.2958291056345179</v>
      </c>
      <c r="I62" s="56"/>
      <c r="J62" s="60"/>
      <c r="L62" s="60"/>
      <c r="AB62" s="57"/>
      <c r="AE62" s="57"/>
      <c r="AF62" s="57"/>
      <c r="AH62" s="57"/>
      <c r="AI62" s="57"/>
      <c r="AJ62" s="57"/>
      <c r="AK62" s="57"/>
      <c r="AL62" s="58"/>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8"/>
      <c r="EB62" s="58"/>
      <c r="IO62" s="8"/>
    </row>
    <row r="63" spans="1:249" s="7" customFormat="1" ht="17" customHeight="1" x14ac:dyDescent="0.35">
      <c r="A63" s="1">
        <v>2010</v>
      </c>
      <c r="B63" s="127">
        <v>9207.4114411270493</v>
      </c>
      <c r="C63" s="127">
        <v>3850.8461180474969</v>
      </c>
      <c r="D63" s="127">
        <v>3139.022637029927</v>
      </c>
      <c r="E63" s="127">
        <v>1704.5426860496259</v>
      </c>
      <c r="F63" s="127">
        <v>448</v>
      </c>
      <c r="G63" s="127">
        <v>66</v>
      </c>
      <c r="H63" s="86">
        <v>1.3286835168774582</v>
      </c>
      <c r="I63" s="56"/>
      <c r="J63" s="60"/>
      <c r="L63" s="60"/>
      <c r="P63" s="57"/>
      <c r="AB63" s="57"/>
      <c r="AE63" s="57"/>
      <c r="AF63" s="57"/>
      <c r="AH63" s="57"/>
      <c r="AI63" s="57"/>
      <c r="AJ63" s="57"/>
      <c r="AK63" s="57"/>
      <c r="AL63" s="58"/>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8"/>
      <c r="EB63" s="58"/>
      <c r="IO63" s="8"/>
    </row>
    <row r="64" spans="1:249" s="7" customFormat="1" ht="17" customHeight="1" x14ac:dyDescent="0.35">
      <c r="A64" s="1">
        <v>2011</v>
      </c>
      <c r="B64" s="127">
        <v>9543.4228527129908</v>
      </c>
      <c r="C64" s="127">
        <v>4046.6472878919099</v>
      </c>
      <c r="D64" s="127">
        <v>3168.3617441629808</v>
      </c>
      <c r="E64" s="127">
        <v>1767.4138206581003</v>
      </c>
      <c r="F64" s="127">
        <v>496</v>
      </c>
      <c r="G64" s="127">
        <v>64</v>
      </c>
      <c r="H64" s="86">
        <v>1.3607360256198173</v>
      </c>
      <c r="I64" s="56"/>
      <c r="J64" s="60"/>
      <c r="L64" s="60"/>
      <c r="P64" s="57"/>
      <c r="Q64" s="57"/>
      <c r="R64" s="57"/>
      <c r="S64" s="57"/>
      <c r="T64" s="57"/>
      <c r="U64" s="57"/>
      <c r="V64" s="57"/>
      <c r="W64" s="57"/>
      <c r="X64" s="57"/>
      <c r="Y64" s="57"/>
      <c r="Z64" s="57"/>
      <c r="AA64" s="57"/>
      <c r="AB64" s="57"/>
      <c r="AC64" s="57"/>
      <c r="AD64" s="57"/>
      <c r="AE64" s="57"/>
      <c r="AF64" s="57"/>
      <c r="AG64" s="57"/>
      <c r="AH64" s="57"/>
      <c r="AI64" s="57"/>
      <c r="AJ64" s="57"/>
      <c r="AK64" s="57"/>
      <c r="AL64" s="58"/>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8"/>
      <c r="EB64" s="58"/>
      <c r="IO64" s="8"/>
    </row>
    <row r="65" spans="1:250" s="7" customFormat="1" ht="17" customHeight="1" x14ac:dyDescent="0.35">
      <c r="A65" s="61">
        <v>2012</v>
      </c>
      <c r="B65" s="127">
        <v>9686.6316906117354</v>
      </c>
      <c r="C65" s="127">
        <v>4084.1352150975881</v>
      </c>
      <c r="D65" s="127">
        <v>3228.17596573541</v>
      </c>
      <c r="E65" s="127">
        <v>1790.3205097787372</v>
      </c>
      <c r="F65" s="127">
        <v>520</v>
      </c>
      <c r="G65" s="127">
        <v>65</v>
      </c>
      <c r="H65" s="86">
        <v>1.3647947970918906</v>
      </c>
      <c r="I65" s="55"/>
      <c r="J65" s="60"/>
      <c r="L65" s="60"/>
      <c r="IP65" s="8"/>
    </row>
    <row r="66" spans="1:250" s="84" customFormat="1" ht="17" customHeight="1" x14ac:dyDescent="0.35">
      <c r="A66" s="82">
        <v>2013</v>
      </c>
      <c r="B66" s="127">
        <v>9821.5609190320665</v>
      </c>
      <c r="C66" s="127">
        <v>4161.7041375352237</v>
      </c>
      <c r="D66" s="127">
        <v>3226.904673724629</v>
      </c>
      <c r="E66" s="127">
        <v>1809.9531077722138</v>
      </c>
      <c r="F66" s="127">
        <v>554</v>
      </c>
      <c r="G66" s="127">
        <v>68</v>
      </c>
      <c r="H66" s="86">
        <v>1.3675787369644468</v>
      </c>
      <c r="I66" s="83"/>
      <c r="J66" s="60"/>
      <c r="K66" s="7"/>
      <c r="L66" s="60"/>
      <c r="IP66" s="85"/>
    </row>
    <row r="67" spans="1:250" ht="17" customHeight="1" x14ac:dyDescent="0.35">
      <c r="A67" s="1">
        <v>2014</v>
      </c>
      <c r="B67" s="115">
        <v>9890.9478177573656</v>
      </c>
      <c r="C67" s="115">
        <v>4178.236309582132</v>
      </c>
      <c r="D67" s="115">
        <v>3256.1052678694723</v>
      </c>
      <c r="E67" s="115">
        <v>1819.633267332789</v>
      </c>
      <c r="F67" s="128">
        <v>568.97297297297291</v>
      </c>
      <c r="G67" s="129">
        <v>68</v>
      </c>
      <c r="H67" s="70">
        <v>1.3613045981904524</v>
      </c>
      <c r="J67" s="60"/>
      <c r="K67" s="57"/>
      <c r="L67" s="60"/>
    </row>
    <row r="68" spans="1:250" ht="17" customHeight="1" x14ac:dyDescent="0.35">
      <c r="A68" s="1">
        <v>2015</v>
      </c>
      <c r="B68" s="115">
        <v>9896.7060457050302</v>
      </c>
      <c r="C68" s="115">
        <v>4102.1212988510961</v>
      </c>
      <c r="D68" s="115">
        <v>3317.5507009374414</v>
      </c>
      <c r="E68" s="115">
        <v>1850.9505078329569</v>
      </c>
      <c r="F68" s="128">
        <v>558.08353808353797</v>
      </c>
      <c r="G68" s="129">
        <v>68</v>
      </c>
      <c r="H68" s="70">
        <v>1.346587334762672</v>
      </c>
      <c r="J68" s="60"/>
      <c r="K68" s="7"/>
      <c r="L68" s="60"/>
    </row>
    <row r="69" spans="1:250" ht="17" customHeight="1" x14ac:dyDescent="0.35">
      <c r="K69" s="7"/>
      <c r="L69" s="60"/>
    </row>
    <row r="71" spans="1:250" ht="17" customHeight="1" x14ac:dyDescent="0.35">
      <c r="A71" s="10"/>
      <c r="B71" s="14"/>
      <c r="C71" s="14"/>
      <c r="D71" s="14"/>
      <c r="E71" s="14"/>
      <c r="F71" s="122"/>
      <c r="G71" s="122"/>
    </row>
    <row r="72" spans="1:250" ht="17" customHeight="1" x14ac:dyDescent="0.35">
      <c r="A72" s="10"/>
      <c r="B72" s="16"/>
      <c r="C72" s="122"/>
      <c r="D72" s="122"/>
      <c r="E72" s="122"/>
      <c r="F72" s="122"/>
      <c r="G72" s="122"/>
      <c r="K72" s="7"/>
      <c r="L72" s="7"/>
      <c r="M72" s="7"/>
      <c r="N72" s="7"/>
      <c r="O72" s="7"/>
      <c r="P72" s="57"/>
      <c r="Q72" s="7"/>
      <c r="R72" s="7"/>
    </row>
    <row r="73" spans="1:250" ht="17" customHeight="1" x14ac:dyDescent="0.35">
      <c r="A73" s="9"/>
    </row>
    <row r="76" spans="1:250" ht="17" customHeight="1" x14ac:dyDescent="0.35">
      <c r="A76" s="10"/>
      <c r="B76" s="14"/>
      <c r="C76" s="14"/>
      <c r="D76" s="14"/>
      <c r="E76" s="14"/>
      <c r="F76" s="14"/>
      <c r="G76" s="14"/>
    </row>
    <row r="77" spans="1:250" ht="17" customHeight="1" x14ac:dyDescent="0.35">
      <c r="A77" s="10"/>
      <c r="B77" s="14"/>
      <c r="C77" s="14"/>
      <c r="D77" s="14"/>
      <c r="E77" s="14"/>
      <c r="F77" s="14"/>
      <c r="G77" s="14"/>
    </row>
    <row r="78" spans="1:250" ht="17" customHeight="1" x14ac:dyDescent="0.35">
      <c r="A78" s="9"/>
      <c r="B78" s="14"/>
      <c r="C78" s="14"/>
      <c r="D78" s="14"/>
      <c r="E78" s="14"/>
      <c r="F78" s="14"/>
      <c r="G78" s="14"/>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N88"/>
  <sheetViews>
    <sheetView workbookViewId="0">
      <pane xSplit="1" ySplit="17" topLeftCell="B18" activePane="bottomRight" state="frozen"/>
      <selection pane="topRight" activeCell="B1" sqref="B1"/>
      <selection pane="bottomLeft" activeCell="A4" sqref="A4"/>
      <selection pane="bottomRight" activeCell="B18" sqref="B18"/>
    </sheetView>
  </sheetViews>
  <sheetFormatPr defaultColWidth="11" defaultRowHeight="17" customHeight="1" x14ac:dyDescent="0.35"/>
  <cols>
    <col min="1" max="1" width="11" style="1"/>
    <col min="2" max="2" width="12.33203125" style="1" customWidth="1"/>
    <col min="3" max="3" width="27" style="1" customWidth="1"/>
    <col min="4" max="4" width="15" style="1" customWidth="1"/>
    <col min="5" max="6" width="11" style="1"/>
    <col min="7" max="8" width="11.1640625" style="1" customWidth="1"/>
    <col min="9" max="9" width="9.5" style="1" customWidth="1"/>
    <col min="10" max="11" width="11.33203125" style="1" customWidth="1"/>
    <col min="12" max="16384" width="11" style="1"/>
  </cols>
  <sheetData>
    <row r="1" spans="1:12" ht="17" customHeight="1" x14ac:dyDescent="0.35">
      <c r="B1" s="22" t="s">
        <v>46</v>
      </c>
      <c r="C1" s="23"/>
      <c r="D1" s="23"/>
      <c r="E1" s="23"/>
      <c r="F1" s="23"/>
      <c r="G1" s="23"/>
      <c r="H1" s="23"/>
      <c r="I1" s="23"/>
      <c r="J1" s="23"/>
      <c r="K1" s="23"/>
      <c r="L1" s="23"/>
    </row>
    <row r="2" spans="1:12" ht="17" customHeight="1" x14ac:dyDescent="0.45">
      <c r="B2" s="24" t="s">
        <v>53</v>
      </c>
      <c r="C2" s="24"/>
      <c r="D2" s="24"/>
      <c r="E2" s="24"/>
      <c r="F2" s="24"/>
      <c r="G2" s="24"/>
      <c r="H2" s="24"/>
      <c r="I2" s="24"/>
      <c r="J2" s="24"/>
      <c r="K2" s="24"/>
      <c r="L2" s="24"/>
    </row>
    <row r="3" spans="1:12" ht="17" customHeight="1" x14ac:dyDescent="0.35">
      <c r="B3" s="40" t="s">
        <v>54</v>
      </c>
      <c r="C3" s="40"/>
      <c r="D3" s="25"/>
      <c r="E3" s="25"/>
      <c r="F3" s="25"/>
      <c r="G3" s="25"/>
      <c r="H3" s="25"/>
      <c r="I3" s="25"/>
      <c r="J3" s="25"/>
      <c r="K3" s="25"/>
      <c r="L3" s="25"/>
    </row>
    <row r="4" spans="1:12" ht="17" customHeight="1" x14ac:dyDescent="0.35">
      <c r="B4" s="72" t="s">
        <v>11</v>
      </c>
      <c r="C4" s="71"/>
      <c r="D4" s="71"/>
      <c r="E4" s="71"/>
      <c r="F4" s="71"/>
      <c r="G4" s="71"/>
      <c r="H4" s="71"/>
      <c r="I4" s="71"/>
      <c r="J4" s="71"/>
      <c r="K4" s="71"/>
      <c r="L4" s="71"/>
    </row>
    <row r="5" spans="1:12" ht="17" customHeight="1" x14ac:dyDescent="0.35">
      <c r="B5" s="72" t="s">
        <v>134</v>
      </c>
      <c r="C5" s="71"/>
      <c r="D5" s="71"/>
      <c r="E5" s="71"/>
      <c r="F5" s="71"/>
      <c r="G5" s="71"/>
      <c r="H5" s="71"/>
      <c r="I5" s="71"/>
      <c r="J5" s="71"/>
      <c r="K5" s="71"/>
      <c r="L5" s="71"/>
    </row>
    <row r="6" spans="1:12" ht="17" customHeight="1" x14ac:dyDescent="0.35">
      <c r="B6" s="27" t="s">
        <v>56</v>
      </c>
      <c r="C6" s="71"/>
      <c r="D6" s="26"/>
      <c r="E6" s="26"/>
      <c r="F6" s="26"/>
      <c r="G6" s="26"/>
      <c r="H6" s="26"/>
      <c r="I6" s="26"/>
      <c r="J6" s="26"/>
      <c r="K6" s="26"/>
      <c r="L6" s="26"/>
    </row>
    <row r="7" spans="1:12" s="21" customFormat="1" ht="17" customHeight="1" x14ac:dyDescent="0.35">
      <c r="B7" s="29" t="s">
        <v>13</v>
      </c>
      <c r="C7" s="75" t="s">
        <v>88</v>
      </c>
      <c r="D7" s="29"/>
      <c r="E7" s="29"/>
      <c r="F7" s="29"/>
      <c r="G7" s="29"/>
      <c r="H7" s="29"/>
      <c r="I7" s="29"/>
      <c r="J7" s="29"/>
      <c r="K7" s="29"/>
      <c r="L7" s="29"/>
    </row>
    <row r="8" spans="1:12" ht="17" customHeight="1" x14ac:dyDescent="0.35">
      <c r="B8" s="77" t="s">
        <v>64</v>
      </c>
      <c r="C8" s="75" t="s">
        <v>94</v>
      </c>
      <c r="D8" s="26"/>
      <c r="E8" s="26"/>
      <c r="F8" s="26"/>
      <c r="G8" s="26"/>
      <c r="H8" s="26"/>
      <c r="I8" s="26"/>
      <c r="J8" s="26"/>
      <c r="K8" s="26"/>
      <c r="L8" s="26"/>
    </row>
    <row r="9" spans="1:12" ht="17" customHeight="1" x14ac:dyDescent="0.35">
      <c r="B9" s="41" t="s">
        <v>113</v>
      </c>
      <c r="C9" s="26" t="s">
        <v>114</v>
      </c>
      <c r="D9" s="26"/>
      <c r="E9" s="26"/>
      <c r="F9" s="26"/>
      <c r="G9" s="26"/>
      <c r="H9" s="26"/>
      <c r="I9" s="26"/>
      <c r="J9" s="26"/>
      <c r="K9" s="26"/>
      <c r="L9" s="26"/>
    </row>
    <row r="10" spans="1:12" ht="17" customHeight="1" x14ac:dyDescent="0.35">
      <c r="B10" s="41" t="s">
        <v>36</v>
      </c>
      <c r="C10" s="26" t="s">
        <v>82</v>
      </c>
      <c r="D10" s="26"/>
      <c r="E10" s="26"/>
      <c r="F10" s="26"/>
      <c r="G10" s="26"/>
      <c r="H10" s="26"/>
      <c r="I10" s="26"/>
      <c r="J10" s="26"/>
      <c r="K10" s="26"/>
      <c r="L10" s="26"/>
    </row>
    <row r="11" spans="1:12" ht="17" customHeight="1" x14ac:dyDescent="0.35">
      <c r="B11" s="41" t="s">
        <v>35</v>
      </c>
      <c r="C11" s="26" t="s">
        <v>83</v>
      </c>
      <c r="D11" s="26"/>
      <c r="E11" s="26"/>
      <c r="F11" s="26"/>
      <c r="G11" s="26"/>
      <c r="H11" s="26"/>
      <c r="I11" s="26"/>
      <c r="J11" s="26"/>
      <c r="K11" s="26"/>
      <c r="L11" s="26"/>
    </row>
    <row r="12" spans="1:12" ht="17" customHeight="1" x14ac:dyDescent="0.35">
      <c r="B12" s="41" t="s">
        <v>34</v>
      </c>
      <c r="C12" s="26" t="s">
        <v>84</v>
      </c>
      <c r="D12" s="26"/>
      <c r="E12" s="26"/>
      <c r="F12" s="26"/>
      <c r="G12" s="26"/>
      <c r="H12" s="26"/>
      <c r="I12" s="26"/>
      <c r="J12" s="26"/>
      <c r="K12" s="26"/>
      <c r="L12" s="26"/>
    </row>
    <row r="13" spans="1:12" ht="17" customHeight="1" x14ac:dyDescent="0.35">
      <c r="B13" s="73" t="s">
        <v>92</v>
      </c>
      <c r="C13" s="71" t="s">
        <v>93</v>
      </c>
      <c r="D13" s="26"/>
      <c r="E13" s="42"/>
      <c r="F13" s="26"/>
      <c r="G13" s="26"/>
      <c r="H13" s="26"/>
      <c r="I13" s="26"/>
      <c r="J13" s="26"/>
      <c r="K13" s="26"/>
      <c r="L13" s="26"/>
    </row>
    <row r="16" spans="1:12" ht="17" customHeight="1" x14ac:dyDescent="0.35">
      <c r="A16" s="17"/>
      <c r="B16" s="16" t="s">
        <v>28</v>
      </c>
      <c r="C16" s="17"/>
      <c r="F16" s="17"/>
      <c r="G16" s="18" t="s">
        <v>39</v>
      </c>
      <c r="H16" s="17"/>
      <c r="I16" s="17"/>
      <c r="J16" s="17"/>
      <c r="K16" s="17"/>
    </row>
    <row r="17" spans="1:12" ht="17" customHeight="1" x14ac:dyDescent="0.35">
      <c r="A17" s="1" t="s">
        <v>37</v>
      </c>
      <c r="B17" s="17" t="s">
        <v>19</v>
      </c>
      <c r="C17" s="17"/>
      <c r="D17" s="64" t="s">
        <v>24</v>
      </c>
      <c r="E17" s="112" t="s">
        <v>109</v>
      </c>
      <c r="F17" s="18"/>
      <c r="G17" s="123" t="s">
        <v>113</v>
      </c>
      <c r="H17" s="123" t="s">
        <v>36</v>
      </c>
      <c r="I17" s="123" t="s">
        <v>35</v>
      </c>
      <c r="J17" s="123" t="s">
        <v>34</v>
      </c>
      <c r="K17" s="123" t="s">
        <v>121</v>
      </c>
    </row>
    <row r="18" spans="1:12" ht="17" customHeight="1" x14ac:dyDescent="0.35">
      <c r="A18" s="1">
        <v>1959</v>
      </c>
      <c r="B18" s="16">
        <f t="shared" ref="B18:B55" si="0">D18</f>
        <v>1.4727759</v>
      </c>
      <c r="C18" s="19"/>
      <c r="D18" s="19">
        <v>1.4727759</v>
      </c>
      <c r="E18" s="16"/>
      <c r="F18" s="43"/>
      <c r="G18" s="19">
        <v>1.6469725510000002</v>
      </c>
      <c r="H18" s="76">
        <v>0.91422300000000001</v>
      </c>
      <c r="I18" s="19">
        <v>1.8805510000000001</v>
      </c>
      <c r="J18" s="19">
        <v>2.186700970349253</v>
      </c>
      <c r="K18" s="19">
        <v>2.2311129570007333</v>
      </c>
      <c r="L18" s="109"/>
    </row>
    <row r="19" spans="1:12" ht="17" customHeight="1" x14ac:dyDescent="0.35">
      <c r="A19" s="1">
        <v>1960</v>
      </c>
      <c r="B19" s="16">
        <f t="shared" si="0"/>
        <v>1.4606344999999998</v>
      </c>
      <c r="C19" s="19"/>
      <c r="D19" s="19">
        <v>1.4606344999999998</v>
      </c>
      <c r="E19" s="16"/>
      <c r="F19" s="43"/>
      <c r="G19" s="19">
        <v>1.7888866570000002</v>
      </c>
      <c r="H19" s="76">
        <v>1.0048650000000001</v>
      </c>
      <c r="I19" s="19">
        <v>1.5984449999999999</v>
      </c>
      <c r="J19" s="19">
        <v>2.175132923226212</v>
      </c>
      <c r="K19" s="19">
        <v>2.3029882907867472</v>
      </c>
      <c r="L19" s="109"/>
    </row>
    <row r="20" spans="1:12" ht="17" customHeight="1" x14ac:dyDescent="0.35">
      <c r="A20" s="1">
        <v>1961</v>
      </c>
      <c r="B20" s="16">
        <f t="shared" si="0"/>
        <v>1.5302309999999999</v>
      </c>
      <c r="C20" s="19"/>
      <c r="D20" s="19">
        <v>1.5302309999999999</v>
      </c>
      <c r="E20" s="16"/>
      <c r="F20" s="43"/>
      <c r="G20" s="19">
        <v>0.87525041100000001</v>
      </c>
      <c r="H20" s="76">
        <v>0.75717199999999996</v>
      </c>
      <c r="I20" s="19">
        <v>1.0459809999999998</v>
      </c>
      <c r="J20" s="19">
        <v>1.3684578190990409</v>
      </c>
      <c r="K20" s="19">
        <v>1.892445743083957</v>
      </c>
      <c r="L20" s="109"/>
    </row>
    <row r="21" spans="1:12" ht="17" customHeight="1" x14ac:dyDescent="0.35">
      <c r="A21" s="1">
        <v>1962</v>
      </c>
      <c r="B21" s="16">
        <f t="shared" si="0"/>
        <v>1.5198038</v>
      </c>
      <c r="C21" s="19"/>
      <c r="D21" s="19">
        <v>1.5198038</v>
      </c>
      <c r="E21" s="16"/>
      <c r="F21" s="43"/>
      <c r="G21" s="19">
        <v>1.026083898</v>
      </c>
      <c r="H21" s="76">
        <v>0.7668600000000001</v>
      </c>
      <c r="I21" s="19">
        <v>0.92648600000000003</v>
      </c>
      <c r="J21" s="19">
        <v>1.1291317666580305</v>
      </c>
      <c r="K21" s="19">
        <v>1.8813554048538179</v>
      </c>
      <c r="L21" s="109"/>
    </row>
    <row r="22" spans="1:12" ht="17" customHeight="1" x14ac:dyDescent="0.35">
      <c r="A22" s="1">
        <v>1963</v>
      </c>
      <c r="B22" s="16">
        <f t="shared" si="0"/>
        <v>1.5262845</v>
      </c>
      <c r="C22" s="19"/>
      <c r="D22" s="19">
        <v>1.5262845</v>
      </c>
      <c r="E22" s="16"/>
      <c r="F22" s="43"/>
      <c r="G22" s="19">
        <v>1.025966462</v>
      </c>
      <c r="H22" s="76">
        <v>0.95718599999999998</v>
      </c>
      <c r="I22" s="19">
        <v>0.41176999999999997</v>
      </c>
      <c r="J22" s="19">
        <v>1.1465167768198701</v>
      </c>
      <c r="K22" s="19">
        <v>1.744013249874111</v>
      </c>
      <c r="L22" s="109"/>
    </row>
    <row r="23" spans="1:12" ht="17" customHeight="1" x14ac:dyDescent="0.35">
      <c r="A23" s="1">
        <v>1964</v>
      </c>
      <c r="B23" s="16">
        <f t="shared" si="0"/>
        <v>1.5173336999999998</v>
      </c>
      <c r="C23" s="19"/>
      <c r="D23" s="19">
        <v>1.5173336999999998</v>
      </c>
      <c r="E23" s="16"/>
      <c r="F23" s="43"/>
      <c r="G23" s="19">
        <v>0.91097080100000016</v>
      </c>
      <c r="H23" s="76">
        <v>0.80641999999999991</v>
      </c>
      <c r="I23" s="19">
        <v>1.1196490000000001</v>
      </c>
      <c r="J23" s="19">
        <v>1.252115687767692</v>
      </c>
      <c r="K23" s="19">
        <v>1.7123447060584986</v>
      </c>
      <c r="L23" s="109"/>
    </row>
    <row r="24" spans="1:12" ht="17" customHeight="1" x14ac:dyDescent="0.35">
      <c r="A24" s="1">
        <v>1965</v>
      </c>
      <c r="B24" s="16">
        <f t="shared" si="0"/>
        <v>1.5484721000000001</v>
      </c>
      <c r="C24" s="19"/>
      <c r="D24" s="19">
        <v>1.5484721000000001</v>
      </c>
      <c r="E24" s="16"/>
      <c r="F24" s="43"/>
      <c r="G24" s="19">
        <v>1.070134615</v>
      </c>
      <c r="H24" s="76">
        <v>0.98922480000000002</v>
      </c>
      <c r="I24" s="19">
        <v>1.2877460000000001</v>
      </c>
      <c r="J24" s="19">
        <v>0.83679480867406109</v>
      </c>
      <c r="K24" s="19">
        <v>1.7059250175952942</v>
      </c>
      <c r="L24" s="109"/>
    </row>
    <row r="25" spans="1:12" ht="17" customHeight="1" x14ac:dyDescent="0.35">
      <c r="A25" s="1">
        <v>1966</v>
      </c>
      <c r="B25" s="16">
        <f t="shared" si="0"/>
        <v>1.5508256</v>
      </c>
      <c r="C25" s="19"/>
      <c r="D25" s="19">
        <v>1.5508256</v>
      </c>
      <c r="E25" s="16"/>
      <c r="F25" s="43"/>
      <c r="G25" s="19">
        <v>1.066400432</v>
      </c>
      <c r="H25" s="76">
        <v>0.89406800000000008</v>
      </c>
      <c r="I25" s="19">
        <v>1.0240550000000002</v>
      </c>
      <c r="J25" s="19">
        <v>1.1405994574122458</v>
      </c>
      <c r="K25" s="19">
        <v>1.551052510738373</v>
      </c>
      <c r="L25" s="109"/>
    </row>
    <row r="26" spans="1:12" ht="17" customHeight="1" x14ac:dyDescent="0.35">
      <c r="A26" s="1">
        <v>1967</v>
      </c>
      <c r="B26" s="16">
        <f t="shared" si="0"/>
        <v>1.5948990000000001</v>
      </c>
      <c r="C26" s="19"/>
      <c r="D26" s="19">
        <v>1.5948990000000001</v>
      </c>
      <c r="E26" s="16"/>
      <c r="F26" s="43"/>
      <c r="G26" s="19">
        <v>0.88005310599999986</v>
      </c>
      <c r="H26" s="76">
        <v>0.88858000000000015</v>
      </c>
      <c r="I26" s="19">
        <v>1.113413</v>
      </c>
      <c r="J26" s="19">
        <v>1.2658907903245549</v>
      </c>
      <c r="K26" s="19">
        <v>1.691390693187711</v>
      </c>
      <c r="L26" s="109"/>
    </row>
    <row r="27" spans="1:12" ht="17" customHeight="1" x14ac:dyDescent="0.35">
      <c r="A27" s="1">
        <v>1968</v>
      </c>
      <c r="B27" s="16">
        <f t="shared" si="0"/>
        <v>1.5460563</v>
      </c>
      <c r="C27" s="19"/>
      <c r="D27" s="19">
        <v>1.5460563</v>
      </c>
      <c r="E27" s="16"/>
      <c r="F27" s="43"/>
      <c r="G27" s="19">
        <v>0.92673680599999986</v>
      </c>
      <c r="H27" s="76">
        <v>0.79911000000000021</v>
      </c>
      <c r="I27" s="19">
        <v>1.2649599999999999</v>
      </c>
      <c r="J27" s="19">
        <v>1.4130110080833831</v>
      </c>
      <c r="K27" s="19">
        <v>1.4463973045349099</v>
      </c>
      <c r="L27" s="109"/>
    </row>
    <row r="28" spans="1:12" ht="17" customHeight="1" x14ac:dyDescent="0.35">
      <c r="A28" s="1">
        <v>1969</v>
      </c>
      <c r="B28" s="16">
        <f t="shared" si="0"/>
        <v>1.5427741000000001</v>
      </c>
      <c r="C28" s="19"/>
      <c r="D28" s="19">
        <v>1.5427741000000001</v>
      </c>
      <c r="E28" s="16"/>
      <c r="F28" s="43"/>
      <c r="G28" s="19">
        <v>1.2219554659999998</v>
      </c>
      <c r="H28" s="76">
        <v>0.91057529999999998</v>
      </c>
      <c r="I28" s="19">
        <v>1.2599420000000001</v>
      </c>
      <c r="J28" s="19">
        <v>1.3817036275864658</v>
      </c>
      <c r="K28" s="19">
        <v>1.5543252229690592</v>
      </c>
      <c r="L28" s="109"/>
    </row>
    <row r="29" spans="1:12" ht="17" customHeight="1" x14ac:dyDescent="0.35">
      <c r="A29" s="1">
        <v>1970</v>
      </c>
      <c r="B29" s="16">
        <f t="shared" si="0"/>
        <v>1.5310014000000001</v>
      </c>
      <c r="C29" s="19"/>
      <c r="D29" s="19">
        <v>1.5310014000000001</v>
      </c>
      <c r="E29" s="16"/>
      <c r="F29" s="43"/>
      <c r="G29" s="19">
        <v>1.2099633479999998</v>
      </c>
      <c r="H29" s="76">
        <v>0.78844399999999992</v>
      </c>
      <c r="I29" s="19">
        <v>1.0255865</v>
      </c>
      <c r="J29" s="19">
        <v>1.1152924940514799</v>
      </c>
      <c r="K29" s="19">
        <v>1.491222143173218</v>
      </c>
      <c r="L29" s="109"/>
    </row>
    <row r="30" spans="1:12" ht="17" customHeight="1" x14ac:dyDescent="0.35">
      <c r="A30" s="1">
        <v>1971</v>
      </c>
      <c r="B30" s="16">
        <f t="shared" si="0"/>
        <v>1.4047030999999999</v>
      </c>
      <c r="C30" s="19"/>
      <c r="D30" s="19">
        <v>1.4047030999999999</v>
      </c>
      <c r="E30" s="16"/>
      <c r="F30" s="43"/>
      <c r="G30" s="19">
        <v>0.80770374200000017</v>
      </c>
      <c r="H30" s="76">
        <v>0.95149000000000017</v>
      </c>
      <c r="I30" s="19">
        <v>1.2896300000000001</v>
      </c>
      <c r="J30" s="19">
        <v>1.2606011990159249</v>
      </c>
      <c r="K30" s="19">
        <v>1.40226531028748</v>
      </c>
      <c r="L30" s="109"/>
    </row>
    <row r="31" spans="1:12" ht="17" customHeight="1" x14ac:dyDescent="0.35">
      <c r="A31" s="1">
        <v>1972</v>
      </c>
      <c r="B31" s="16">
        <f t="shared" si="0"/>
        <v>1.3261335999999999</v>
      </c>
      <c r="C31" s="19"/>
      <c r="D31" s="19">
        <v>1.3261335999999999</v>
      </c>
      <c r="E31" s="16"/>
      <c r="F31" s="43"/>
      <c r="G31" s="19">
        <v>0.99505452000000005</v>
      </c>
      <c r="H31" s="76">
        <v>0.81359499999999996</v>
      </c>
      <c r="I31" s="19">
        <v>1.316184</v>
      </c>
      <c r="J31" s="19">
        <v>1.3993366024519687</v>
      </c>
      <c r="K31" s="19">
        <v>1.5359237194061239</v>
      </c>
      <c r="L31" s="109"/>
    </row>
    <row r="32" spans="1:12" ht="17" customHeight="1" x14ac:dyDescent="0.35">
      <c r="A32" s="1">
        <v>1973</v>
      </c>
      <c r="B32" s="16">
        <f t="shared" si="0"/>
        <v>1.3175873000000002</v>
      </c>
      <c r="C32" s="19"/>
      <c r="D32" s="19">
        <v>1.3175873000000002</v>
      </c>
      <c r="E32" s="16"/>
      <c r="F32" s="43"/>
      <c r="G32" s="19">
        <v>0.94765904900000031</v>
      </c>
      <c r="H32" s="76">
        <v>0.70009199999999994</v>
      </c>
      <c r="I32" s="19">
        <v>1.35161</v>
      </c>
      <c r="J32" s="19">
        <v>1.3441882273134391</v>
      </c>
      <c r="K32" s="19">
        <v>1.15185743570328</v>
      </c>
      <c r="L32" s="109"/>
    </row>
    <row r="33" spans="1:12" ht="17" customHeight="1" x14ac:dyDescent="0.35">
      <c r="A33" s="1">
        <v>1974</v>
      </c>
      <c r="B33" s="16">
        <f t="shared" si="0"/>
        <v>1.2897675</v>
      </c>
      <c r="C33" s="19"/>
      <c r="D33" s="19">
        <v>1.2897675</v>
      </c>
      <c r="E33" s="16"/>
      <c r="F33" s="43"/>
      <c r="G33" s="19">
        <v>0.63404483200000028</v>
      </c>
      <c r="H33" s="76">
        <v>0.87082000000000015</v>
      </c>
      <c r="I33" s="19">
        <v>1.87886</v>
      </c>
      <c r="J33" s="19">
        <v>1.85804820298252</v>
      </c>
      <c r="K33" s="19">
        <v>1.6519227027893</v>
      </c>
      <c r="L33" s="109"/>
    </row>
    <row r="34" spans="1:12" ht="17" customHeight="1" x14ac:dyDescent="0.35">
      <c r="A34" s="1">
        <v>1975</v>
      </c>
      <c r="B34" s="16">
        <f t="shared" si="0"/>
        <v>1.3024157999999999</v>
      </c>
      <c r="C34" s="19"/>
      <c r="D34" s="19">
        <v>1.3024157999999999</v>
      </c>
      <c r="E34" s="16"/>
      <c r="F34" s="43"/>
      <c r="G34" s="19">
        <v>0.8799865</v>
      </c>
      <c r="H34" s="76">
        <v>0.83741000000000021</v>
      </c>
      <c r="I34" s="19">
        <v>0.68064999999999998</v>
      </c>
      <c r="J34" s="19">
        <v>1.497076789017227</v>
      </c>
      <c r="K34" s="19">
        <v>1.9416295289993302</v>
      </c>
      <c r="L34" s="109"/>
    </row>
    <row r="35" spans="1:12" ht="17" customHeight="1" x14ac:dyDescent="0.35">
      <c r="A35" s="1">
        <v>1976</v>
      </c>
      <c r="B35" s="16">
        <f t="shared" si="0"/>
        <v>1.3194059</v>
      </c>
      <c r="C35" s="19"/>
      <c r="D35" s="19">
        <v>1.3194059</v>
      </c>
      <c r="E35" s="16"/>
      <c r="F35" s="43"/>
      <c r="G35" s="19">
        <v>0.88085913900000001</v>
      </c>
      <c r="H35" s="76">
        <v>1.0228600000000001</v>
      </c>
      <c r="I35" s="19">
        <v>1.0718099999999999</v>
      </c>
      <c r="J35" s="19">
        <v>1.6477657750137298</v>
      </c>
      <c r="K35" s="19">
        <v>1.6631646156311</v>
      </c>
      <c r="L35" s="109"/>
    </row>
    <row r="36" spans="1:12" ht="17" customHeight="1" x14ac:dyDescent="0.35">
      <c r="A36" s="1">
        <v>1977</v>
      </c>
      <c r="B36" s="16">
        <f t="shared" si="0"/>
        <v>1.3512792000000002</v>
      </c>
      <c r="C36" s="19"/>
      <c r="D36" s="19">
        <v>1.3512792000000002</v>
      </c>
      <c r="E36" s="16"/>
      <c r="F36" s="43"/>
      <c r="G36" s="19">
        <v>1.2060785210000002</v>
      </c>
      <c r="H36" s="76">
        <v>0.63603999999999994</v>
      </c>
      <c r="I36" s="19">
        <v>0.53735299999999997</v>
      </c>
      <c r="J36" s="19">
        <v>1.2855771534707781</v>
      </c>
      <c r="K36" s="19">
        <v>1.4236111640930202</v>
      </c>
      <c r="L36" s="109"/>
    </row>
    <row r="37" spans="1:12" ht="17" customHeight="1" x14ac:dyDescent="0.35">
      <c r="A37" s="1">
        <v>1978</v>
      </c>
      <c r="B37" s="16">
        <f t="shared" si="0"/>
        <v>1.2985151000000001</v>
      </c>
      <c r="C37" s="19"/>
      <c r="D37" s="19">
        <v>1.2985151000000001</v>
      </c>
      <c r="E37" s="16"/>
      <c r="F37" s="43"/>
      <c r="G37" s="19">
        <v>1.0962284790000001</v>
      </c>
      <c r="H37" s="76">
        <v>0.75104000000000015</v>
      </c>
      <c r="I37" s="19">
        <v>1.2770699999999997</v>
      </c>
      <c r="J37" s="19">
        <v>1.4533620014164419</v>
      </c>
      <c r="K37" s="19">
        <v>1.3524255752563499</v>
      </c>
      <c r="L37" s="109"/>
    </row>
    <row r="38" spans="1:12" ht="17" customHeight="1" x14ac:dyDescent="0.35">
      <c r="A38" s="1">
        <v>1979</v>
      </c>
      <c r="B38" s="16">
        <f t="shared" si="0"/>
        <v>1.2515592999999998</v>
      </c>
      <c r="C38" s="19"/>
      <c r="D38" s="19">
        <v>1.2515592999999998</v>
      </c>
      <c r="E38" s="16"/>
      <c r="F38" s="43"/>
      <c r="G38" s="19">
        <v>1.1357762280000001</v>
      </c>
      <c r="H38" s="76">
        <v>1.0172362000000001</v>
      </c>
      <c r="I38" s="19">
        <v>0.998367</v>
      </c>
      <c r="J38" s="19">
        <v>1.0753287556238615</v>
      </c>
      <c r="K38" s="19">
        <v>1.668977856636046</v>
      </c>
      <c r="L38" s="109"/>
    </row>
    <row r="39" spans="1:12" ht="17" customHeight="1" x14ac:dyDescent="0.35">
      <c r="A39" s="1">
        <v>1980</v>
      </c>
      <c r="B39" s="16">
        <f t="shared" si="0"/>
        <v>1.2433824</v>
      </c>
      <c r="C39" s="19"/>
      <c r="D39" s="19">
        <v>1.2433824</v>
      </c>
      <c r="E39" s="16"/>
      <c r="F39" s="43"/>
      <c r="G39" s="19">
        <v>1.2237382589999999</v>
      </c>
      <c r="H39" s="76">
        <v>1.0759030000000001</v>
      </c>
      <c r="I39" s="19">
        <v>0.61902000000000013</v>
      </c>
      <c r="J39" s="19">
        <v>0.80608582155032504</v>
      </c>
      <c r="K39" s="19">
        <v>1.592482537031173</v>
      </c>
      <c r="L39" s="109"/>
    </row>
    <row r="40" spans="1:12" ht="17" customHeight="1" x14ac:dyDescent="0.35">
      <c r="A40" s="1">
        <v>1981</v>
      </c>
      <c r="B40" s="16">
        <f t="shared" si="0"/>
        <v>1.2520548999999999</v>
      </c>
      <c r="C40" s="19"/>
      <c r="D40" s="19">
        <v>1.2520548999999999</v>
      </c>
      <c r="E40" s="16"/>
      <c r="F40" s="43"/>
      <c r="G40" s="19">
        <v>1.3049010219999999</v>
      </c>
      <c r="H40" s="76">
        <v>0.73803999999999981</v>
      </c>
      <c r="I40" s="19">
        <v>1.2319279999999999</v>
      </c>
      <c r="J40" s="19">
        <v>1.3134584252006358</v>
      </c>
      <c r="K40" s="19">
        <v>1.4658709764480602</v>
      </c>
      <c r="L40" s="109"/>
    </row>
    <row r="41" spans="1:12" ht="17" customHeight="1" x14ac:dyDescent="0.35">
      <c r="A41" s="1">
        <v>1982</v>
      </c>
      <c r="B41" s="16">
        <f t="shared" si="0"/>
        <v>1.2573835999999998</v>
      </c>
      <c r="C41" s="19"/>
      <c r="D41" s="19">
        <v>1.2573835999999998</v>
      </c>
      <c r="E41" s="16"/>
      <c r="F41" s="43"/>
      <c r="G41" s="19">
        <v>1.4892307059999998</v>
      </c>
      <c r="H41" s="76">
        <v>0.8285260000000001</v>
      </c>
      <c r="I41" s="19">
        <v>1.3423799999999999</v>
      </c>
      <c r="J41" s="19">
        <v>1.4219317590616189</v>
      </c>
      <c r="K41" s="19">
        <v>1.6407681852579159</v>
      </c>
      <c r="L41" s="109"/>
    </row>
    <row r="42" spans="1:12" ht="17" customHeight="1" x14ac:dyDescent="0.35">
      <c r="A42" s="1">
        <v>1983</v>
      </c>
      <c r="B42" s="16">
        <f t="shared" si="0"/>
        <v>1.4321564</v>
      </c>
      <c r="C42" s="19"/>
      <c r="D42" s="19">
        <v>1.4321564</v>
      </c>
      <c r="E42" s="16"/>
      <c r="F42" s="43"/>
      <c r="G42" s="19">
        <v>1.4646154520000001</v>
      </c>
      <c r="H42" s="76">
        <v>1.298046</v>
      </c>
      <c r="I42" s="19">
        <v>0.72195000000000009</v>
      </c>
      <c r="J42" s="19">
        <v>1.2140053530153949</v>
      </c>
      <c r="K42" s="19">
        <v>1.319070219993592</v>
      </c>
      <c r="L42" s="109"/>
    </row>
    <row r="43" spans="1:12" ht="17" customHeight="1" x14ac:dyDescent="0.35">
      <c r="A43" s="1">
        <v>1984</v>
      </c>
      <c r="B43" s="16">
        <f t="shared" si="0"/>
        <v>1.46034</v>
      </c>
      <c r="C43" s="19"/>
      <c r="D43" s="19">
        <v>1.46034</v>
      </c>
      <c r="E43" s="16"/>
      <c r="F43" s="43"/>
      <c r="G43" s="19">
        <v>1.127652117</v>
      </c>
      <c r="H43" s="76">
        <v>0.80695099999999986</v>
      </c>
      <c r="I43" s="19">
        <v>1.5780099999999999</v>
      </c>
      <c r="J43" s="19">
        <v>1.5377952891752109</v>
      </c>
      <c r="K43" s="19">
        <v>1.60562491416931</v>
      </c>
      <c r="L43" s="109"/>
    </row>
    <row r="44" spans="1:12" ht="17" customHeight="1" x14ac:dyDescent="0.35">
      <c r="A44" s="1">
        <v>1985</v>
      </c>
      <c r="B44" s="16">
        <f t="shared" si="0"/>
        <v>1.4988355999999998</v>
      </c>
      <c r="C44" s="19"/>
      <c r="D44" s="19">
        <v>1.4988355999999998</v>
      </c>
      <c r="E44" s="16"/>
      <c r="F44" s="43"/>
      <c r="G44" s="19">
        <v>1.39641814</v>
      </c>
      <c r="H44" s="76">
        <v>0.87886999999999982</v>
      </c>
      <c r="I44" s="19">
        <v>1.4149800000000001</v>
      </c>
      <c r="J44" s="19">
        <v>1.4363894634036398</v>
      </c>
      <c r="K44" s="19">
        <v>1.5736486911773697</v>
      </c>
      <c r="L44" s="109"/>
    </row>
    <row r="45" spans="1:12" ht="17" customHeight="1" x14ac:dyDescent="0.35">
      <c r="A45" s="1">
        <v>1986</v>
      </c>
      <c r="B45" s="16">
        <f t="shared" si="0"/>
        <v>1.5291869999999999</v>
      </c>
      <c r="C45" s="19"/>
      <c r="D45" s="19">
        <v>1.5291869999999999</v>
      </c>
      <c r="E45" s="16"/>
      <c r="F45" s="43"/>
      <c r="G45" s="19">
        <v>1.418281307</v>
      </c>
      <c r="H45" s="76">
        <v>0.68826000000000009</v>
      </c>
      <c r="I45" s="19">
        <v>1.1877200000000001</v>
      </c>
      <c r="J45" s="19">
        <v>1.458144511991154</v>
      </c>
      <c r="K45" s="19">
        <v>1.6166861653327949</v>
      </c>
      <c r="L45" s="109"/>
    </row>
    <row r="46" spans="1:12" ht="17" customHeight="1" x14ac:dyDescent="0.35">
      <c r="A46" s="1">
        <v>1987</v>
      </c>
      <c r="B46" s="16">
        <f t="shared" si="0"/>
        <v>1.5147714999999999</v>
      </c>
      <c r="C46" s="19"/>
      <c r="D46" s="19">
        <v>1.5147714999999999</v>
      </c>
      <c r="E46" s="16"/>
      <c r="F46" s="43"/>
      <c r="G46" s="19">
        <v>1.5129156429999999</v>
      </c>
      <c r="H46" s="76">
        <v>0.91341699999999992</v>
      </c>
      <c r="I46" s="19">
        <v>0.75936000000000003</v>
      </c>
      <c r="J46" s="19">
        <v>1.2670120580522821</v>
      </c>
      <c r="K46" s="19">
        <v>1.5301858782768218</v>
      </c>
      <c r="L46" s="109"/>
    </row>
    <row r="47" spans="1:12" ht="17" customHeight="1" x14ac:dyDescent="0.35">
      <c r="A47" s="1">
        <v>1988</v>
      </c>
      <c r="B47" s="16">
        <f t="shared" si="0"/>
        <v>1.5141772999999998</v>
      </c>
      <c r="C47" s="19"/>
      <c r="D47" s="19">
        <v>1.5141772999999998</v>
      </c>
      <c r="E47" s="16"/>
      <c r="F47" s="43"/>
      <c r="G47" s="19">
        <v>1.1874022</v>
      </c>
      <c r="H47" s="76">
        <v>1.0643899999999999</v>
      </c>
      <c r="I47" s="19">
        <v>0.37819799999999992</v>
      </c>
      <c r="J47" s="19">
        <v>1.1490770603252158</v>
      </c>
      <c r="K47" s="19">
        <v>1.5431698560714697</v>
      </c>
      <c r="L47" s="109"/>
    </row>
    <row r="48" spans="1:12" ht="17" customHeight="1" x14ac:dyDescent="0.35">
      <c r="A48" s="1">
        <v>1989</v>
      </c>
      <c r="B48" s="16">
        <f t="shared" si="0"/>
        <v>1.5312021000000002</v>
      </c>
      <c r="C48" s="19"/>
      <c r="D48" s="19">
        <v>1.5312021000000002</v>
      </c>
      <c r="E48" s="16"/>
      <c r="F48" s="43"/>
      <c r="G48" s="19">
        <v>1.2207135920000001</v>
      </c>
      <c r="H48" s="76">
        <v>0.71655000000000024</v>
      </c>
      <c r="I48" s="19">
        <v>1.4312999999999998</v>
      </c>
      <c r="J48" s="19">
        <v>1.29666185992634</v>
      </c>
      <c r="K48" s="19">
        <v>1.6826398372650098</v>
      </c>
      <c r="L48" s="109"/>
    </row>
    <row r="49" spans="1:12" ht="17" customHeight="1" x14ac:dyDescent="0.35">
      <c r="A49" s="1">
        <v>1990</v>
      </c>
      <c r="B49" s="16">
        <f t="shared" si="0"/>
        <v>1.4442218</v>
      </c>
      <c r="C49" s="19"/>
      <c r="D49" s="19">
        <v>1.4442218</v>
      </c>
      <c r="E49" s="16"/>
      <c r="F49" s="43"/>
      <c r="G49" s="19">
        <v>1.6440720039999999</v>
      </c>
      <c r="H49" s="76">
        <v>0.89772550000000007</v>
      </c>
      <c r="I49" s="19">
        <v>1.66001</v>
      </c>
      <c r="J49" s="19">
        <v>1.6366051125651102</v>
      </c>
      <c r="K49" s="19">
        <v>1.6395820379257198</v>
      </c>
      <c r="L49" s="109"/>
    </row>
    <row r="50" spans="1:12" ht="17" customHeight="1" x14ac:dyDescent="0.35">
      <c r="A50" s="1">
        <v>1991</v>
      </c>
      <c r="B50" s="16">
        <f t="shared" si="0"/>
        <v>1.6358689</v>
      </c>
      <c r="C50" s="19"/>
      <c r="D50" s="19">
        <v>1.6358689</v>
      </c>
      <c r="E50" s="16"/>
      <c r="F50" s="43"/>
      <c r="G50" s="19">
        <v>1.3826868139999999</v>
      </c>
      <c r="H50" s="76">
        <v>0.70072000000000001</v>
      </c>
      <c r="I50" s="19">
        <v>0.79453699999999994</v>
      </c>
      <c r="J50" s="19">
        <v>1.0429632329307272</v>
      </c>
      <c r="K50" s="19">
        <v>1.5253775119781499</v>
      </c>
      <c r="L50" s="109"/>
    </row>
    <row r="51" spans="1:12" ht="17" customHeight="1" x14ac:dyDescent="0.35">
      <c r="A51" s="1">
        <v>1992</v>
      </c>
      <c r="B51" s="16">
        <f t="shared" si="0"/>
        <v>1.6820379000000001</v>
      </c>
      <c r="C51" s="19"/>
      <c r="D51" s="19">
        <v>1.6820379000000001</v>
      </c>
      <c r="E51" s="16"/>
      <c r="F51" s="43"/>
      <c r="G51" s="19">
        <v>1.3752211560000003</v>
      </c>
      <c r="H51" s="76">
        <v>0.99474800000000008</v>
      </c>
      <c r="I51" s="19">
        <v>1.1136249999999999</v>
      </c>
      <c r="J51" s="19">
        <v>1.22078035794871</v>
      </c>
      <c r="K51" s="19">
        <v>1.36485123634339</v>
      </c>
      <c r="L51" s="109"/>
    </row>
    <row r="52" spans="1:12" ht="17" customHeight="1" x14ac:dyDescent="0.35">
      <c r="A52" s="1">
        <v>1993</v>
      </c>
      <c r="B52" s="16">
        <f t="shared" si="0"/>
        <v>1.5457908000000002</v>
      </c>
      <c r="C52" s="19"/>
      <c r="D52" s="19">
        <v>1.5457908000000002</v>
      </c>
      <c r="E52" s="16"/>
      <c r="F52" s="43"/>
      <c r="G52" s="19">
        <v>1.3256497479999998</v>
      </c>
      <c r="H52" s="76">
        <v>0.80314999999999981</v>
      </c>
      <c r="I52" s="19">
        <v>1.4655099999999999</v>
      </c>
      <c r="J52" s="19">
        <v>1.2378004816026098</v>
      </c>
      <c r="K52" s="19">
        <v>1.2454297542572097</v>
      </c>
      <c r="L52" s="109"/>
    </row>
    <row r="53" spans="1:12" ht="17" customHeight="1" x14ac:dyDescent="0.35">
      <c r="A53" s="1">
        <v>1994</v>
      </c>
      <c r="B53" s="16">
        <f t="shared" si="0"/>
        <v>1.5028060999999999</v>
      </c>
      <c r="C53" s="19"/>
      <c r="D53" s="19">
        <v>1.5028060999999999</v>
      </c>
      <c r="E53" s="16"/>
      <c r="F53" s="43"/>
      <c r="G53" s="19">
        <v>1.362341866</v>
      </c>
      <c r="H53" s="76">
        <v>0.5603260000000001</v>
      </c>
      <c r="I53" s="19">
        <v>0.39882479999999998</v>
      </c>
      <c r="J53" s="19">
        <v>0.93681694645174973</v>
      </c>
      <c r="K53" s="19">
        <v>1.6968669295310999</v>
      </c>
      <c r="L53" s="109"/>
    </row>
    <row r="54" spans="1:12" ht="17" customHeight="1" x14ac:dyDescent="0.35">
      <c r="A54" s="1">
        <v>1995</v>
      </c>
      <c r="B54" s="16">
        <f t="shared" si="0"/>
        <v>1.4851805999999999</v>
      </c>
      <c r="C54" s="19"/>
      <c r="D54" s="19">
        <v>1.4851805999999999</v>
      </c>
      <c r="E54" s="16"/>
      <c r="F54" s="43"/>
      <c r="G54" s="19">
        <v>1.449187647</v>
      </c>
      <c r="H54" s="76">
        <v>0.91372000000000009</v>
      </c>
      <c r="I54" s="19">
        <v>0.88142900000000002</v>
      </c>
      <c r="J54" s="19">
        <v>0.90766863129517994</v>
      </c>
      <c r="K54" s="19">
        <v>1.193090081214905</v>
      </c>
      <c r="L54" s="109"/>
    </row>
    <row r="55" spans="1:12" ht="17" customHeight="1" x14ac:dyDescent="0.35">
      <c r="A55" s="1">
        <v>1996</v>
      </c>
      <c r="B55" s="16">
        <f t="shared" si="0"/>
        <v>1.4693037</v>
      </c>
      <c r="C55" s="19"/>
      <c r="D55" s="19">
        <v>1.4693037</v>
      </c>
      <c r="E55" s="16"/>
      <c r="F55" s="43"/>
      <c r="G55" s="19">
        <v>1.2083898390000001</v>
      </c>
      <c r="H55" s="76">
        <v>0.8057000000000003</v>
      </c>
      <c r="I55" s="19">
        <v>1.6619899999999994</v>
      </c>
      <c r="J55" s="19">
        <v>1.1782708819069698</v>
      </c>
      <c r="K55" s="19">
        <v>1.1845201253891</v>
      </c>
      <c r="L55" s="109"/>
    </row>
    <row r="56" spans="1:12" ht="17" customHeight="1" x14ac:dyDescent="0.35">
      <c r="A56" s="1">
        <v>1997</v>
      </c>
      <c r="B56" s="70">
        <f t="shared" ref="B56:B69" si="1">E56-AVERAGE($E$56:$E$69)+D56</f>
        <v>2.1819918714285711</v>
      </c>
      <c r="C56" s="19"/>
      <c r="D56" s="19">
        <v>1.4470632999999997</v>
      </c>
      <c r="E56" s="86">
        <v>1.165</v>
      </c>
      <c r="F56" s="44"/>
      <c r="G56" s="19">
        <v>1.3481138510000001</v>
      </c>
      <c r="H56" s="76">
        <v>0.82162999999999986</v>
      </c>
      <c r="I56" s="19">
        <v>1.1244999999999998</v>
      </c>
      <c r="J56" s="19">
        <v>1.28830851754022</v>
      </c>
      <c r="K56" s="19">
        <v>1.14203310012818</v>
      </c>
      <c r="L56" s="109"/>
    </row>
    <row r="57" spans="1:12" ht="17" customHeight="1" x14ac:dyDescent="0.35">
      <c r="A57" s="1">
        <v>1998</v>
      </c>
      <c r="B57" s="70">
        <f t="shared" si="1"/>
        <v>1.5403119714285713</v>
      </c>
      <c r="C57" s="19"/>
      <c r="D57" s="19">
        <v>1.4343834</v>
      </c>
      <c r="E57" s="86">
        <v>0.53600000000000003</v>
      </c>
      <c r="F57" s="44"/>
      <c r="G57" s="19">
        <v>1.230984732</v>
      </c>
      <c r="H57" s="76">
        <v>0.63938500000000009</v>
      </c>
      <c r="I57" s="19">
        <v>0.71638099999999993</v>
      </c>
      <c r="J57" s="19">
        <v>1.325978950451038</v>
      </c>
      <c r="K57" s="19">
        <v>1.365138620138171</v>
      </c>
      <c r="L57" s="109"/>
    </row>
    <row r="58" spans="1:12" ht="17" customHeight="1" x14ac:dyDescent="0.35">
      <c r="A58" s="1">
        <v>1999</v>
      </c>
      <c r="B58" s="70">
        <f t="shared" si="1"/>
        <v>1.3026411714285713</v>
      </c>
      <c r="C58" s="19"/>
      <c r="D58" s="19">
        <v>1.3967125999999999</v>
      </c>
      <c r="E58" s="86">
        <v>0.33600000000000002</v>
      </c>
      <c r="F58" s="44"/>
      <c r="G58" s="19">
        <v>1.1665365649999999</v>
      </c>
      <c r="H58" s="76">
        <v>1.0348700000000002</v>
      </c>
      <c r="I58" s="19">
        <v>0.81120999999999999</v>
      </c>
      <c r="J58" s="19">
        <v>1.3661182514318</v>
      </c>
      <c r="K58" s="19">
        <v>1.5802314281463596</v>
      </c>
      <c r="L58" s="109"/>
    </row>
    <row r="59" spans="1:12" ht="17" customHeight="1" x14ac:dyDescent="0.35">
      <c r="A59" s="1">
        <v>2000</v>
      </c>
      <c r="B59" s="70">
        <f t="shared" si="1"/>
        <v>1.2006105714285715</v>
      </c>
      <c r="C59" s="19"/>
      <c r="D59" s="19">
        <v>1.4116820000000001</v>
      </c>
      <c r="E59" s="86">
        <v>0.219</v>
      </c>
      <c r="F59" s="44"/>
      <c r="G59" s="19">
        <v>1.3569353749999999</v>
      </c>
      <c r="H59" s="76">
        <v>0.87615999999999961</v>
      </c>
      <c r="I59" s="19">
        <v>1.0082199999999997</v>
      </c>
      <c r="J59" s="19">
        <v>1.3324521949021801</v>
      </c>
      <c r="K59" s="19">
        <v>1.4387726783752397</v>
      </c>
      <c r="L59" s="109"/>
    </row>
    <row r="60" spans="1:12" ht="17" customHeight="1" x14ac:dyDescent="0.35">
      <c r="A60" s="1">
        <v>2001</v>
      </c>
      <c r="B60" s="70">
        <f t="shared" si="1"/>
        <v>0.96121967142857134</v>
      </c>
      <c r="C60" s="19"/>
      <c r="D60" s="19">
        <v>1.2282910999999999</v>
      </c>
      <c r="E60" s="86">
        <v>0.16300000000000001</v>
      </c>
      <c r="F60" s="44"/>
      <c r="G60" s="19">
        <v>1.3626188809999999</v>
      </c>
      <c r="H60" s="76">
        <v>0.80780999999999992</v>
      </c>
      <c r="I60" s="19">
        <v>1.292149</v>
      </c>
      <c r="J60" s="19">
        <v>1.3535684941387631</v>
      </c>
      <c r="K60" s="19">
        <v>1.6829096078872698</v>
      </c>
      <c r="L60" s="109"/>
    </row>
    <row r="61" spans="1:12" ht="17" customHeight="1" x14ac:dyDescent="0.35">
      <c r="A61" s="1">
        <v>2002</v>
      </c>
      <c r="B61" s="70">
        <f t="shared" si="1"/>
        <v>1.0700041714285713</v>
      </c>
      <c r="C61" s="19"/>
      <c r="D61" s="19">
        <v>1.0590755999999999</v>
      </c>
      <c r="E61" s="86">
        <v>0.441</v>
      </c>
      <c r="F61" s="44"/>
      <c r="G61" s="19">
        <v>1.392458145</v>
      </c>
      <c r="H61" s="76">
        <v>1.048103</v>
      </c>
      <c r="I61" s="19">
        <v>0.28163709999999997</v>
      </c>
      <c r="J61" s="19">
        <v>0.65568839959784297</v>
      </c>
      <c r="K61" s="19">
        <v>1.3006009757518739</v>
      </c>
      <c r="L61" s="109"/>
    </row>
    <row r="62" spans="1:12" ht="17" customHeight="1" x14ac:dyDescent="0.35">
      <c r="A62" s="1">
        <v>2003</v>
      </c>
      <c r="B62" s="70">
        <f t="shared" si="1"/>
        <v>0.90049627142857158</v>
      </c>
      <c r="C62" s="19"/>
      <c r="D62" s="19">
        <v>1.0315677000000001</v>
      </c>
      <c r="E62" s="86">
        <v>0.29899999999999999</v>
      </c>
      <c r="F62" s="44"/>
      <c r="G62" s="19">
        <v>1.0725813630000001</v>
      </c>
      <c r="H62" s="76">
        <v>0.75964999999999994</v>
      </c>
      <c r="I62" s="19">
        <v>0.94556600000000002</v>
      </c>
      <c r="J62" s="19">
        <v>0.85013898266842114</v>
      </c>
      <c r="K62" s="19">
        <v>1.2373681068420397</v>
      </c>
      <c r="L62" s="109"/>
    </row>
    <row r="63" spans="1:12" ht="17" customHeight="1" x14ac:dyDescent="0.35">
      <c r="A63" s="1">
        <v>2004</v>
      </c>
      <c r="B63" s="70">
        <f t="shared" si="1"/>
        <v>1.0375844714285714</v>
      </c>
      <c r="C63" s="19"/>
      <c r="D63" s="19">
        <v>1.0046558999999999</v>
      </c>
      <c r="E63" s="86">
        <v>0.46300000000000002</v>
      </c>
      <c r="F63" s="44"/>
      <c r="G63" s="19">
        <v>1.1923201810000004</v>
      </c>
      <c r="H63" s="76">
        <v>0.69231000000000043</v>
      </c>
      <c r="I63" s="19">
        <v>2.2037199999999997</v>
      </c>
      <c r="J63" s="19">
        <v>1.4966330065534801</v>
      </c>
      <c r="K63" s="19">
        <v>1.4845290184021005</v>
      </c>
      <c r="L63" s="109"/>
    </row>
    <row r="64" spans="1:12" ht="17" customHeight="1" x14ac:dyDescent="0.35">
      <c r="A64" s="1">
        <v>2005</v>
      </c>
      <c r="B64" s="70">
        <f t="shared" si="1"/>
        <v>1.0250360714285716</v>
      </c>
      <c r="C64" s="19"/>
      <c r="D64" s="19">
        <v>0.99110750000000003</v>
      </c>
      <c r="E64" s="86">
        <v>0.46400000000000002</v>
      </c>
      <c r="F64" s="44"/>
      <c r="G64" s="19">
        <v>1.3329402559999999</v>
      </c>
      <c r="H64" s="76">
        <v>0.86500999999999983</v>
      </c>
      <c r="I64" s="19">
        <v>1.166806</v>
      </c>
      <c r="J64" s="19">
        <v>1.48599945241809</v>
      </c>
      <c r="K64" s="19">
        <v>1.3563853502273602</v>
      </c>
      <c r="L64" s="109"/>
    </row>
    <row r="65" spans="1:14" ht="17" customHeight="1" x14ac:dyDescent="0.35">
      <c r="A65" s="1">
        <v>2006</v>
      </c>
      <c r="B65" s="70">
        <f t="shared" si="1"/>
        <v>1.0919811714285714</v>
      </c>
      <c r="C65" s="19"/>
      <c r="D65" s="19">
        <v>0.99205259999999995</v>
      </c>
      <c r="E65" s="86">
        <v>0.53</v>
      </c>
      <c r="F65" s="44"/>
      <c r="G65" s="19">
        <v>1.2215075150000001</v>
      </c>
      <c r="H65" s="76">
        <v>0.77017999999999986</v>
      </c>
      <c r="I65" s="19">
        <v>0.55288000000000004</v>
      </c>
      <c r="J65" s="19">
        <v>0.72046933457383977</v>
      </c>
      <c r="K65" s="19">
        <v>1.3922910690307599</v>
      </c>
      <c r="L65" s="109"/>
    </row>
    <row r="66" spans="1:14" ht="17" customHeight="1" x14ac:dyDescent="0.35">
      <c r="A66" s="1">
        <v>2007</v>
      </c>
      <c r="B66" s="70">
        <f t="shared" si="1"/>
        <v>0.9656268714285714</v>
      </c>
      <c r="C66" s="19"/>
      <c r="D66" s="19">
        <v>0.93969829999999999</v>
      </c>
      <c r="E66" s="86">
        <v>0.45600000000000002</v>
      </c>
      <c r="F66" s="44"/>
      <c r="G66" s="19">
        <v>1.364775506</v>
      </c>
      <c r="H66" s="76">
        <v>0.94662000000000024</v>
      </c>
      <c r="I66" s="19">
        <v>0.96928999999999998</v>
      </c>
      <c r="J66" s="19">
        <v>0.65805480689027707</v>
      </c>
      <c r="K66" s="19">
        <v>1.3194780349731401</v>
      </c>
      <c r="L66" s="109"/>
    </row>
    <row r="67" spans="1:14" ht="17" customHeight="1" x14ac:dyDescent="0.35">
      <c r="A67" s="1">
        <v>2008</v>
      </c>
      <c r="B67" s="70">
        <f t="shared" si="1"/>
        <v>0.66793327142857151</v>
      </c>
      <c r="C67" s="19"/>
      <c r="D67" s="19">
        <v>0.92600470000000012</v>
      </c>
      <c r="E67" s="86">
        <v>0.17199999999999999</v>
      </c>
      <c r="F67" s="44"/>
      <c r="G67" s="19">
        <v>1.3604689309999998</v>
      </c>
      <c r="H67" s="76">
        <v>0.61825000000000063</v>
      </c>
      <c r="I67" s="19">
        <v>1.1014100000000004</v>
      </c>
      <c r="J67" s="19">
        <v>0.87133295391183019</v>
      </c>
      <c r="K67" s="19">
        <v>1.4320819377899094</v>
      </c>
      <c r="L67" s="109"/>
    </row>
    <row r="68" spans="1:14" ht="17" customHeight="1" x14ac:dyDescent="0.35">
      <c r="A68" s="1">
        <v>2009</v>
      </c>
      <c r="B68" s="70">
        <f t="shared" si="1"/>
        <v>0.75440617142857147</v>
      </c>
      <c r="C68" s="19"/>
      <c r="D68" s="19">
        <v>0.86747760000000007</v>
      </c>
      <c r="E68" s="86">
        <v>0.317</v>
      </c>
      <c r="F68" s="44"/>
      <c r="G68" s="19">
        <v>1.289461497</v>
      </c>
      <c r="H68" s="76">
        <v>0.68731000000000009</v>
      </c>
      <c r="I68" s="19">
        <v>1.3946700000000001</v>
      </c>
      <c r="J68" s="19">
        <v>0.66994083762680967</v>
      </c>
      <c r="K68" s="19">
        <v>1.2863527536392201</v>
      </c>
      <c r="L68" s="109"/>
    </row>
    <row r="69" spans="1:14" ht="17" customHeight="1" x14ac:dyDescent="0.35">
      <c r="A69" s="1">
        <v>2010</v>
      </c>
      <c r="B69" s="70">
        <f t="shared" si="1"/>
        <v>0.88457407142857147</v>
      </c>
      <c r="C69" s="19"/>
      <c r="D69" s="19">
        <v>0.85464549999999995</v>
      </c>
      <c r="E69" s="86">
        <v>0.46</v>
      </c>
      <c r="F69" s="44"/>
      <c r="G69" s="19">
        <v>1.614041823</v>
      </c>
      <c r="H69" s="76">
        <v>0.5650200000000003</v>
      </c>
      <c r="I69" s="19">
        <v>2.5751399999999998</v>
      </c>
      <c r="J69" s="19">
        <v>3.0434007535173269</v>
      </c>
      <c r="K69" s="19">
        <v>1.99401223659515</v>
      </c>
      <c r="L69" s="109"/>
    </row>
    <row r="70" spans="1:14" ht="17" customHeight="1" x14ac:dyDescent="0.35">
      <c r="A70" s="1">
        <v>2011</v>
      </c>
      <c r="B70" s="70">
        <f>E70-AVERAGE($E$56:$E$69)+AVERAGE($D$56:$D$69)</f>
        <v>0.91310127142857145</v>
      </c>
      <c r="C70" s="19"/>
      <c r="D70" s="43"/>
      <c r="E70" s="86">
        <v>0.23</v>
      </c>
      <c r="F70" s="44"/>
      <c r="G70" s="19">
        <v>1.4246979159999995</v>
      </c>
      <c r="H70" s="76">
        <v>0.89122000000000057</v>
      </c>
      <c r="I70" s="19">
        <v>1.7428719999999998</v>
      </c>
      <c r="J70" s="19">
        <v>1.7390288578802402</v>
      </c>
      <c r="K70" s="19">
        <v>1.5261626243591295</v>
      </c>
      <c r="L70" s="109"/>
    </row>
    <row r="71" spans="1:14" ht="17" customHeight="1" x14ac:dyDescent="0.35">
      <c r="A71" s="1">
        <v>2012</v>
      </c>
      <c r="B71" s="70">
        <f>E71-AVERAGE($E$56:$E$69)+AVERAGE($D$56:$D$69)</f>
        <v>0.9701012714285715</v>
      </c>
      <c r="C71" s="16"/>
      <c r="D71" s="16"/>
      <c r="E71" s="86">
        <v>0.28699999999999998</v>
      </c>
      <c r="F71" s="16"/>
      <c r="G71" s="19">
        <v>1.2456312380000001</v>
      </c>
      <c r="H71" s="76">
        <v>0.74330999999999992</v>
      </c>
      <c r="I71" s="19">
        <v>9.1965999999999992E-2</v>
      </c>
      <c r="J71" s="19">
        <v>0.89517164187671994</v>
      </c>
      <c r="K71" s="19">
        <v>1.8949121236801101</v>
      </c>
      <c r="L71" s="109"/>
    </row>
    <row r="72" spans="1:14" ht="17" customHeight="1" x14ac:dyDescent="0.35">
      <c r="A72" s="1">
        <v>2013</v>
      </c>
      <c r="B72" s="70">
        <f>E72-AVERAGE($E$56:$E$69)+AVERAGE($D$56:$D$69)</f>
        <v>0.91810127142857145</v>
      </c>
      <c r="E72" s="86">
        <v>0.23499999999999999</v>
      </c>
      <c r="F72" s="16"/>
      <c r="G72" s="19">
        <v>1.3920929389999999</v>
      </c>
      <c r="H72" s="76">
        <v>0.62963000000000013</v>
      </c>
      <c r="I72" s="19">
        <v>1.8876199999999999</v>
      </c>
      <c r="J72" s="19">
        <v>1.7429550670869198</v>
      </c>
      <c r="K72" s="19">
        <v>1.47900378704071</v>
      </c>
      <c r="L72" s="109"/>
    </row>
    <row r="73" spans="1:14" ht="17" customHeight="1" x14ac:dyDescent="0.35">
      <c r="A73" s="1">
        <v>2014</v>
      </c>
      <c r="B73" s="70">
        <f>E73-AVERAGE($E$56:$E$69)+AVERAGE($D$56:$D$69)</f>
        <v>1.0951012714285715</v>
      </c>
      <c r="C73" s="16"/>
      <c r="D73" s="68"/>
      <c r="E73" s="86">
        <v>0.41199999999999998</v>
      </c>
      <c r="F73" s="16"/>
      <c r="G73" s="19">
        <v>1.3282593789999999</v>
      </c>
      <c r="H73" s="76">
        <v>0.74540000000000006</v>
      </c>
      <c r="I73" s="19">
        <v>1.9152099999999999</v>
      </c>
      <c r="J73" s="19">
        <v>1.5791429795858902</v>
      </c>
      <c r="K73" s="19">
        <v>1.5382788181304901</v>
      </c>
      <c r="L73" s="109"/>
    </row>
    <row r="74" spans="1:14" ht="17" customHeight="1" x14ac:dyDescent="0.35">
      <c r="A74" s="1">
        <v>2015</v>
      </c>
      <c r="B74" s="70">
        <f>E74-AVERAGE($E$56:$E$69)+AVERAGE($D$56:$D$69)</f>
        <v>1.3171012714285715</v>
      </c>
      <c r="C74" s="16"/>
      <c r="D74" s="68"/>
      <c r="E74" s="66">
        <v>0.63400000000000001</v>
      </c>
      <c r="F74" s="16"/>
      <c r="G74" s="16">
        <v>1.5062886500000001</v>
      </c>
      <c r="H74" s="16">
        <v>0.70027259999999991</v>
      </c>
      <c r="I74" s="16">
        <v>0.72145999999999977</v>
      </c>
      <c r="J74" s="16">
        <v>1.4997369487447521</v>
      </c>
      <c r="K74" s="16">
        <v>1.3071372509002699</v>
      </c>
      <c r="L74" s="68"/>
    </row>
    <row r="75" spans="1:14" ht="17" customHeight="1" x14ac:dyDescent="0.35">
      <c r="A75" s="67"/>
      <c r="B75" s="68"/>
      <c r="D75" s="68"/>
      <c r="E75" s="68"/>
      <c r="F75" s="19"/>
      <c r="L75" s="68"/>
      <c r="M75" s="109"/>
      <c r="N75" s="68"/>
    </row>
    <row r="76" spans="1:14" ht="17" customHeight="1" x14ac:dyDescent="0.35">
      <c r="A76" s="67"/>
      <c r="B76" s="68"/>
      <c r="D76" s="68"/>
      <c r="E76" s="68"/>
      <c r="F76" s="74"/>
      <c r="L76" s="68"/>
      <c r="M76" s="109"/>
      <c r="N76" s="68"/>
    </row>
    <row r="77" spans="1:14" ht="17" customHeight="1" x14ac:dyDescent="0.35">
      <c r="A77" s="67"/>
      <c r="B77" s="68"/>
      <c r="D77" s="109"/>
      <c r="E77" s="68"/>
      <c r="F77" s="74"/>
      <c r="L77" s="68"/>
      <c r="M77" s="109"/>
      <c r="N77" s="109"/>
    </row>
    <row r="78" spans="1:14" ht="17" customHeight="1" x14ac:dyDescent="0.35">
      <c r="A78" s="67"/>
      <c r="B78" s="68"/>
      <c r="D78" s="68"/>
      <c r="E78" s="68"/>
      <c r="F78" s="74"/>
      <c r="L78" s="68"/>
    </row>
    <row r="79" spans="1:14" ht="17" customHeight="1" x14ac:dyDescent="0.35">
      <c r="B79" s="68"/>
      <c r="D79" s="68"/>
      <c r="E79" s="68"/>
      <c r="F79" s="74"/>
      <c r="L79" s="68"/>
    </row>
    <row r="80" spans="1:14" ht="17" customHeight="1" x14ac:dyDescent="0.35">
      <c r="B80" s="122"/>
      <c r="D80" s="68"/>
      <c r="E80" s="68"/>
      <c r="F80" s="74"/>
      <c r="G80" s="122"/>
      <c r="H80" s="122"/>
      <c r="I80" s="122"/>
      <c r="J80" s="122"/>
      <c r="K80" s="122"/>
      <c r="L80" s="68"/>
    </row>
    <row r="81" spans="2:12" ht="17" customHeight="1" x14ac:dyDescent="0.35">
      <c r="B81" s="122"/>
      <c r="E81" s="74"/>
      <c r="F81" s="74"/>
      <c r="G81" s="122"/>
      <c r="H81" s="122"/>
      <c r="I81" s="122"/>
      <c r="J81" s="122"/>
      <c r="K81" s="122"/>
      <c r="L81" s="68"/>
    </row>
    <row r="82" spans="2:12" ht="17" customHeight="1" x14ac:dyDescent="0.35">
      <c r="B82" s="122"/>
      <c r="E82" s="74"/>
      <c r="F82" s="74"/>
      <c r="G82" s="122"/>
      <c r="H82" s="122"/>
      <c r="I82" s="122"/>
      <c r="J82" s="122"/>
      <c r="K82" s="122"/>
      <c r="L82" s="68"/>
    </row>
    <row r="83" spans="2:12" ht="17" customHeight="1" x14ac:dyDescent="0.35">
      <c r="B83" s="122"/>
      <c r="E83" s="74"/>
      <c r="F83" s="74"/>
      <c r="G83" s="122"/>
      <c r="H83" s="122"/>
      <c r="I83" s="122"/>
      <c r="J83" s="122"/>
      <c r="K83" s="122"/>
      <c r="L83" s="68"/>
    </row>
    <row r="84" spans="2:12" ht="17" customHeight="1" x14ac:dyDescent="0.35">
      <c r="B84" s="122"/>
      <c r="E84" s="74"/>
      <c r="F84" s="74"/>
      <c r="G84" s="122"/>
      <c r="H84" s="122"/>
      <c r="I84" s="122"/>
      <c r="J84" s="122"/>
      <c r="K84" s="122"/>
    </row>
    <row r="85" spans="2:12" ht="17" customHeight="1" x14ac:dyDescent="0.35">
      <c r="B85" s="122"/>
      <c r="E85" s="74"/>
      <c r="F85" s="74"/>
      <c r="G85" s="122"/>
      <c r="H85" s="122"/>
      <c r="I85" s="122"/>
      <c r="J85" s="122"/>
      <c r="K85" s="122"/>
    </row>
    <row r="86" spans="2:12" ht="17" customHeight="1" x14ac:dyDescent="0.35">
      <c r="E86" s="74"/>
      <c r="F86" s="74"/>
    </row>
    <row r="87" spans="2:12" ht="17" customHeight="1" x14ac:dyDescent="0.35">
      <c r="E87" s="74"/>
      <c r="F87" s="74"/>
    </row>
    <row r="88" spans="2:12" ht="17" customHeight="1" x14ac:dyDescent="0.35">
      <c r="E88" s="74"/>
      <c r="F88" s="74"/>
    </row>
  </sheetData>
  <dataConsolidate/>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Q84"/>
  <sheetViews>
    <sheetView workbookViewId="0">
      <pane xSplit="1" ySplit="25" topLeftCell="B78" activePane="bottomRight" state="frozen"/>
      <selection pane="topRight" activeCell="B1" sqref="B1"/>
      <selection pane="bottomLeft" activeCell="A24" sqref="A24"/>
      <selection pane="bottomRight" activeCell="D22" sqref="D22"/>
    </sheetView>
  </sheetViews>
  <sheetFormatPr defaultColWidth="11" defaultRowHeight="15" customHeight="1" x14ac:dyDescent="0.35"/>
  <cols>
    <col min="1" max="1" width="11" style="1"/>
    <col min="2" max="2" width="21.5" style="1" customWidth="1"/>
    <col min="3" max="3" width="14.1640625" style="1" customWidth="1"/>
    <col min="4" max="16" width="9" style="1" customWidth="1"/>
    <col min="17" max="16384" width="11" style="1"/>
  </cols>
  <sheetData>
    <row r="1" spans="1:251" ht="17.5" x14ac:dyDescent="0.45">
      <c r="B1" s="22" t="s">
        <v>5</v>
      </c>
      <c r="C1" s="22"/>
      <c r="D1" s="23"/>
      <c r="E1" s="23"/>
      <c r="F1" s="23"/>
      <c r="G1" s="23"/>
      <c r="H1" s="23"/>
      <c r="I1" s="23"/>
      <c r="J1" s="23"/>
      <c r="K1" s="23"/>
      <c r="L1" s="23"/>
      <c r="M1" s="23"/>
      <c r="N1" s="23"/>
      <c r="O1" s="23"/>
      <c r="P1" s="23"/>
    </row>
    <row r="2" spans="1:251" ht="17.5" x14ac:dyDescent="0.45">
      <c r="B2" s="24" t="s">
        <v>53</v>
      </c>
      <c r="C2" s="24"/>
      <c r="D2" s="24"/>
      <c r="E2" s="24"/>
      <c r="F2" s="24"/>
      <c r="G2" s="24"/>
      <c r="H2" s="24"/>
      <c r="I2" s="24"/>
      <c r="J2" s="24"/>
      <c r="K2" s="24"/>
      <c r="L2" s="24"/>
      <c r="M2" s="24"/>
      <c r="N2" s="24"/>
      <c r="O2" s="24"/>
      <c r="P2" s="24"/>
    </row>
    <row r="3" spans="1:251" ht="15.5" x14ac:dyDescent="0.35">
      <c r="A3" s="45"/>
      <c r="B3" s="40" t="s">
        <v>54</v>
      </c>
      <c r="C3" s="40"/>
      <c r="D3" s="25"/>
      <c r="E3" s="25"/>
      <c r="F3" s="25"/>
      <c r="G3" s="25"/>
      <c r="H3" s="25"/>
      <c r="I3" s="25"/>
      <c r="J3" s="25"/>
      <c r="K3" s="25"/>
      <c r="L3" s="25"/>
      <c r="M3" s="25"/>
      <c r="N3" s="25"/>
      <c r="O3" s="25"/>
      <c r="P3" s="25"/>
    </row>
    <row r="4" spans="1:251" ht="15.5" x14ac:dyDescent="0.35">
      <c r="B4" s="30" t="s">
        <v>10</v>
      </c>
      <c r="C4" s="31"/>
      <c r="D4" s="31"/>
      <c r="E4" s="31"/>
      <c r="F4" s="31"/>
      <c r="G4" s="31"/>
      <c r="H4" s="31"/>
      <c r="I4" s="31"/>
      <c r="J4" s="31"/>
      <c r="K4" s="31"/>
      <c r="L4" s="31"/>
      <c r="M4" s="26"/>
      <c r="N4" s="26"/>
      <c r="O4" s="26"/>
      <c r="P4" s="26"/>
      <c r="IQ4" s="2"/>
    </row>
    <row r="5" spans="1:251" ht="15.5" x14ac:dyDescent="0.35">
      <c r="B5" s="26" t="s">
        <v>9</v>
      </c>
      <c r="C5" s="27"/>
      <c r="D5" s="26"/>
      <c r="E5" s="27"/>
      <c r="F5" s="27"/>
      <c r="G5" s="27"/>
      <c r="H5" s="26"/>
      <c r="I5" s="26"/>
      <c r="J5" s="26"/>
      <c r="K5" s="26"/>
      <c r="L5" s="26"/>
      <c r="M5" s="26"/>
      <c r="N5" s="26"/>
      <c r="O5" s="26"/>
      <c r="P5" s="26"/>
    </row>
    <row r="6" spans="1:251" ht="15.5" x14ac:dyDescent="0.35">
      <c r="B6" s="27" t="s">
        <v>56</v>
      </c>
      <c r="C6" s="27"/>
      <c r="D6" s="26"/>
      <c r="E6" s="27"/>
      <c r="F6" s="27"/>
      <c r="G6" s="27"/>
      <c r="H6" s="26"/>
      <c r="I6" s="26"/>
      <c r="J6" s="26"/>
      <c r="K6" s="26"/>
      <c r="L6" s="26"/>
      <c r="M6" s="26"/>
      <c r="N6" s="26"/>
      <c r="O6" s="26"/>
      <c r="P6" s="26"/>
    </row>
    <row r="7" spans="1:251" ht="15.5" x14ac:dyDescent="0.35">
      <c r="B7" s="27" t="s">
        <v>0</v>
      </c>
      <c r="C7" s="27"/>
      <c r="D7" s="26"/>
      <c r="E7" s="27"/>
      <c r="F7" s="27"/>
      <c r="G7" s="27"/>
      <c r="H7" s="26"/>
      <c r="I7" s="26"/>
      <c r="J7" s="26"/>
      <c r="K7" s="26"/>
      <c r="L7" s="26"/>
      <c r="M7" s="26"/>
      <c r="N7" s="26"/>
      <c r="O7" s="26"/>
      <c r="P7" s="26"/>
    </row>
    <row r="8" spans="1:251" ht="15.5" x14ac:dyDescent="0.35">
      <c r="B8" s="26" t="s">
        <v>41</v>
      </c>
      <c r="C8" s="27"/>
      <c r="D8" s="26"/>
      <c r="E8" s="27"/>
      <c r="F8" s="27"/>
      <c r="G8" s="27"/>
      <c r="H8" s="26"/>
      <c r="I8" s="26"/>
      <c r="J8" s="26"/>
      <c r="K8" s="26"/>
      <c r="L8" s="26"/>
      <c r="M8" s="26"/>
      <c r="N8" s="26"/>
      <c r="O8" s="26"/>
      <c r="P8" s="26"/>
    </row>
    <row r="9" spans="1:251" ht="15.5" x14ac:dyDescent="0.35">
      <c r="B9" s="26" t="s">
        <v>42</v>
      </c>
      <c r="C9" s="27"/>
      <c r="D9" s="26"/>
      <c r="E9" s="27"/>
      <c r="F9" s="27"/>
      <c r="G9" s="27"/>
      <c r="H9" s="26"/>
      <c r="I9" s="26"/>
      <c r="J9" s="26"/>
      <c r="K9" s="26"/>
      <c r="L9" s="26"/>
      <c r="M9" s="26"/>
      <c r="N9" s="26"/>
      <c r="O9" s="26"/>
      <c r="P9" s="26"/>
    </row>
    <row r="10" spans="1:251" ht="15.5" x14ac:dyDescent="0.35">
      <c r="B10" s="26" t="s">
        <v>43</v>
      </c>
      <c r="C10" s="27"/>
      <c r="D10" s="26"/>
      <c r="E10" s="27"/>
      <c r="F10" s="27"/>
      <c r="G10" s="27"/>
      <c r="H10" s="26"/>
      <c r="I10" s="26"/>
      <c r="J10" s="26"/>
      <c r="K10" s="26"/>
      <c r="L10" s="26"/>
      <c r="M10" s="26"/>
      <c r="N10" s="26"/>
      <c r="O10" s="26"/>
      <c r="P10" s="26"/>
    </row>
    <row r="11" spans="1:251" ht="15.5" x14ac:dyDescent="0.35">
      <c r="B11" s="27" t="s">
        <v>1</v>
      </c>
      <c r="C11" s="27"/>
      <c r="D11" s="26"/>
      <c r="E11" s="27"/>
      <c r="F11" s="27"/>
      <c r="G11" s="27"/>
      <c r="H11" s="26"/>
      <c r="I11" s="26"/>
      <c r="J11" s="26"/>
      <c r="K11" s="26"/>
      <c r="L11" s="26"/>
      <c r="M11" s="26"/>
      <c r="N11" s="26"/>
      <c r="O11" s="26"/>
      <c r="P11" s="26"/>
    </row>
    <row r="12" spans="1:251" ht="15.5" x14ac:dyDescent="0.35">
      <c r="B12" s="26" t="s">
        <v>20</v>
      </c>
      <c r="C12" s="26"/>
      <c r="D12" s="26" t="s">
        <v>76</v>
      </c>
      <c r="E12" s="26"/>
      <c r="F12" s="26"/>
      <c r="G12" s="26"/>
      <c r="H12" s="26"/>
      <c r="I12" s="26"/>
      <c r="J12" s="26"/>
      <c r="K12" s="26"/>
      <c r="L12" s="26"/>
      <c r="M12" s="26"/>
      <c r="N12" s="26"/>
      <c r="O12" s="26"/>
      <c r="P12" s="26"/>
    </row>
    <row r="13" spans="1:251" ht="15.5" x14ac:dyDescent="0.35">
      <c r="B13" s="94" t="s">
        <v>95</v>
      </c>
      <c r="C13" s="26"/>
      <c r="D13" s="26" t="s">
        <v>74</v>
      </c>
      <c r="E13" s="26"/>
      <c r="F13" s="26"/>
      <c r="G13" s="26"/>
      <c r="H13" s="26"/>
      <c r="I13" s="26"/>
      <c r="J13" s="26"/>
      <c r="K13" s="26"/>
      <c r="L13" s="26"/>
      <c r="M13" s="26"/>
      <c r="N13" s="26"/>
      <c r="O13" s="26"/>
      <c r="P13" s="26"/>
    </row>
    <row r="14" spans="1:251" ht="17.5" x14ac:dyDescent="0.45">
      <c r="B14" s="71" t="s">
        <v>8</v>
      </c>
      <c r="C14" s="26"/>
      <c r="D14" s="26" t="s">
        <v>75</v>
      </c>
      <c r="E14" s="26"/>
      <c r="F14" s="26"/>
      <c r="G14" s="26"/>
      <c r="H14" s="26"/>
      <c r="I14" s="26"/>
      <c r="J14" s="26"/>
      <c r="K14" s="26"/>
      <c r="L14" s="26"/>
      <c r="M14" s="26"/>
      <c r="N14" s="26"/>
      <c r="O14" s="26"/>
      <c r="P14" s="26"/>
    </row>
    <row r="15" spans="1:251" ht="15.5" x14ac:dyDescent="0.35">
      <c r="B15" s="71" t="s">
        <v>18</v>
      </c>
      <c r="C15" s="71"/>
      <c r="D15" s="26" t="s">
        <v>135</v>
      </c>
      <c r="E15" s="26"/>
      <c r="F15" s="26"/>
      <c r="G15" s="26"/>
      <c r="H15" s="26"/>
      <c r="I15" s="26"/>
      <c r="J15" s="26"/>
      <c r="K15" s="26"/>
      <c r="L15" s="26"/>
      <c r="M15" s="26"/>
      <c r="N15" s="26"/>
      <c r="O15" s="26"/>
      <c r="P15" s="26"/>
    </row>
    <row r="16" spans="1:251" ht="15.5" x14ac:dyDescent="0.35">
      <c r="B16" s="72" t="s">
        <v>96</v>
      </c>
      <c r="C16" s="71"/>
      <c r="D16" s="71" t="s">
        <v>77</v>
      </c>
      <c r="E16" s="26"/>
      <c r="F16" s="26"/>
      <c r="G16" s="26"/>
      <c r="H16" s="26"/>
      <c r="I16" s="26"/>
      <c r="J16" s="26"/>
      <c r="K16" s="26"/>
      <c r="L16" s="26"/>
      <c r="M16" s="26"/>
      <c r="N16" s="26"/>
      <c r="O16" s="26"/>
      <c r="P16" s="26"/>
    </row>
    <row r="17" spans="1:18" ht="15.5" x14ac:dyDescent="0.35">
      <c r="B17" s="72" t="s">
        <v>65</v>
      </c>
      <c r="C17" s="71"/>
      <c r="D17" s="71" t="s">
        <v>78</v>
      </c>
      <c r="E17" s="26"/>
      <c r="F17" s="26"/>
      <c r="G17" s="26"/>
      <c r="H17" s="26"/>
      <c r="I17" s="26"/>
      <c r="J17" s="26"/>
      <c r="K17" s="26"/>
      <c r="L17" s="26"/>
      <c r="M17" s="26"/>
      <c r="N17" s="26"/>
      <c r="O17" s="26"/>
      <c r="P17" s="26"/>
    </row>
    <row r="18" spans="1:18" ht="15.5" x14ac:dyDescent="0.35">
      <c r="B18" s="72" t="s">
        <v>106</v>
      </c>
      <c r="C18" s="71"/>
      <c r="D18" s="71" t="s">
        <v>136</v>
      </c>
      <c r="E18" s="26"/>
      <c r="F18" s="26"/>
      <c r="G18" s="26"/>
      <c r="H18" s="26"/>
      <c r="I18" s="26"/>
      <c r="J18" s="26"/>
      <c r="K18" s="26"/>
      <c r="L18" s="26"/>
      <c r="M18" s="26"/>
      <c r="N18" s="26"/>
      <c r="O18" s="26"/>
      <c r="P18" s="26"/>
    </row>
    <row r="19" spans="1:18" ht="15.5" x14ac:dyDescent="0.35">
      <c r="B19" s="53" t="s">
        <v>47</v>
      </c>
      <c r="C19" s="91"/>
      <c r="D19" s="71"/>
      <c r="E19" s="27"/>
      <c r="F19" s="27"/>
      <c r="G19" s="27"/>
      <c r="H19" s="26"/>
      <c r="I19" s="26"/>
      <c r="J19" s="26"/>
      <c r="K19" s="26"/>
      <c r="L19" s="26"/>
      <c r="M19" s="26"/>
      <c r="N19" s="26"/>
      <c r="O19" s="26"/>
      <c r="P19" s="26"/>
    </row>
    <row r="20" spans="1:18" ht="15.5" x14ac:dyDescent="0.35">
      <c r="B20" s="92" t="s">
        <v>66</v>
      </c>
      <c r="C20" s="91"/>
      <c r="D20" s="71" t="s">
        <v>137</v>
      </c>
      <c r="E20" s="27"/>
      <c r="F20" s="27"/>
      <c r="G20" s="27"/>
      <c r="H20" s="26"/>
      <c r="I20" s="26"/>
      <c r="J20" s="26"/>
      <c r="K20" s="26"/>
      <c r="L20" s="26"/>
      <c r="M20" s="26"/>
      <c r="N20" s="26"/>
      <c r="O20" s="26"/>
      <c r="P20" s="26"/>
    </row>
    <row r="21" spans="1:18" ht="15.5" x14ac:dyDescent="0.35">
      <c r="B21" s="71" t="s">
        <v>4</v>
      </c>
      <c r="C21" s="71"/>
      <c r="D21" s="71" t="s">
        <v>149</v>
      </c>
      <c r="E21" s="26"/>
      <c r="F21" s="26"/>
      <c r="G21" s="26"/>
      <c r="H21" s="26"/>
      <c r="I21" s="26"/>
      <c r="J21" s="26"/>
      <c r="K21" s="26"/>
      <c r="L21" s="26"/>
      <c r="M21" s="26"/>
      <c r="N21" s="26"/>
      <c r="O21" s="26"/>
      <c r="P21" s="26"/>
    </row>
    <row r="22" spans="1:18" ht="15" customHeight="1" x14ac:dyDescent="0.35">
      <c r="B22" s="71" t="s">
        <v>148</v>
      </c>
      <c r="C22" s="71"/>
      <c r="D22" s="71"/>
      <c r="E22" s="71"/>
      <c r="F22" s="71"/>
      <c r="G22" s="71"/>
      <c r="H22" s="71"/>
      <c r="I22" s="71"/>
      <c r="J22" s="71"/>
      <c r="K22" s="71"/>
      <c r="L22" s="71"/>
      <c r="M22" s="71"/>
      <c r="N22" s="71"/>
      <c r="O22" s="71"/>
      <c r="P22" s="71"/>
    </row>
    <row r="23" spans="1:18" ht="15" customHeight="1" x14ac:dyDescent="0.35">
      <c r="B23" s="16"/>
    </row>
    <row r="24" spans="1:18" ht="15" customHeight="1" x14ac:dyDescent="0.35">
      <c r="B24" s="1" t="s">
        <v>90</v>
      </c>
      <c r="D24" s="65" t="s">
        <v>22</v>
      </c>
      <c r="L24" s="1" t="s">
        <v>48</v>
      </c>
    </row>
    <row r="25" spans="1:18" ht="16" customHeight="1" x14ac:dyDescent="0.35">
      <c r="A25" s="1" t="s">
        <v>32</v>
      </c>
      <c r="B25" s="93" t="s">
        <v>91</v>
      </c>
      <c r="C25" s="16"/>
      <c r="D25" s="16" t="s">
        <v>20</v>
      </c>
      <c r="E25" s="16" t="s">
        <v>95</v>
      </c>
      <c r="F25" s="20" t="s">
        <v>6</v>
      </c>
      <c r="G25" s="16" t="s">
        <v>107</v>
      </c>
      <c r="H25" s="21" t="s">
        <v>96</v>
      </c>
      <c r="I25" s="21" t="s">
        <v>65</v>
      </c>
      <c r="J25" s="21" t="s">
        <v>106</v>
      </c>
      <c r="L25" s="126" t="s">
        <v>66</v>
      </c>
      <c r="M25" s="125" t="s">
        <v>138</v>
      </c>
      <c r="O25" s="66"/>
      <c r="P25" s="20"/>
      <c r="Q25" s="16"/>
      <c r="R25" s="21"/>
    </row>
    <row r="26" spans="1:18" ht="15" customHeight="1" x14ac:dyDescent="0.35">
      <c r="A26" s="1">
        <v>1959</v>
      </c>
      <c r="B26" s="16">
        <f t="shared" ref="B26:B57" si="0">(D26/$D$84 + E26/$E$84 +F26/$F$84 + G26/$G$84 + H26/ $H$84 + I26/$I$84 + J26/$J$84) * 2.2/7</f>
        <v>0.923444287588431</v>
      </c>
      <c r="C26" s="16"/>
      <c r="D26" s="120">
        <v>0.90100000000000002</v>
      </c>
      <c r="E26" s="116">
        <v>0.498</v>
      </c>
      <c r="F26" s="76">
        <v>1.071909</v>
      </c>
      <c r="G26" s="116">
        <v>0.86319999999999997</v>
      </c>
      <c r="H26" s="117">
        <v>0.56999999999999995</v>
      </c>
      <c r="I26" s="116">
        <v>0.72</v>
      </c>
      <c r="J26" s="76">
        <v>1.27</v>
      </c>
      <c r="K26"/>
      <c r="O26" s="16"/>
    </row>
    <row r="27" spans="1:18" ht="15" customHeight="1" x14ac:dyDescent="0.35">
      <c r="A27" s="1">
        <v>1960</v>
      </c>
      <c r="B27" s="16">
        <f t="shared" si="0"/>
        <v>0.93076019375726737</v>
      </c>
      <c r="C27" s="16"/>
      <c r="D27" s="120">
        <v>0.93400000000000005</v>
      </c>
      <c r="E27" s="116">
        <v>0.50700000000000001</v>
      </c>
      <c r="F27" s="76">
        <v>0.82195799999999997</v>
      </c>
      <c r="G27" s="116">
        <v>0.84789999999999999</v>
      </c>
      <c r="H27" s="117">
        <v>0.77</v>
      </c>
      <c r="I27" s="116">
        <v>0.72499999999999998</v>
      </c>
      <c r="J27" s="76">
        <v>1.35</v>
      </c>
      <c r="K27"/>
      <c r="O27" s="16"/>
    </row>
    <row r="28" spans="1:18" ht="15" customHeight="1" x14ac:dyDescent="0.35">
      <c r="A28" s="1">
        <v>1961</v>
      </c>
      <c r="B28" s="16">
        <f t="shared" si="0"/>
        <v>0.80289288631109212</v>
      </c>
      <c r="C28" s="16"/>
      <c r="D28" s="120">
        <v>0.89300000000000002</v>
      </c>
      <c r="E28" s="116">
        <v>0.41399999999999998</v>
      </c>
      <c r="F28" s="76">
        <v>0.74098600000000003</v>
      </c>
      <c r="G28" s="116">
        <v>0.77700000000000002</v>
      </c>
      <c r="H28" s="117">
        <v>0.53</v>
      </c>
      <c r="I28" s="116">
        <v>0.56100000000000005</v>
      </c>
      <c r="J28" s="76">
        <v>1.26</v>
      </c>
      <c r="K28"/>
      <c r="O28" s="16"/>
    </row>
    <row r="29" spans="1:18" ht="15" customHeight="1" x14ac:dyDescent="0.35">
      <c r="A29" s="1">
        <v>1962</v>
      </c>
      <c r="B29" s="16">
        <f t="shared" si="0"/>
        <v>0.86554488940964347</v>
      </c>
      <c r="C29" s="16"/>
      <c r="D29" s="120">
        <v>0.99199999999999999</v>
      </c>
      <c r="E29" s="116">
        <v>0.38200000000000001</v>
      </c>
      <c r="F29" s="76">
        <v>0.69000499999999998</v>
      </c>
      <c r="G29" s="116">
        <v>0.95540000000000003</v>
      </c>
      <c r="H29" s="117">
        <v>0.61</v>
      </c>
      <c r="I29" s="116">
        <v>0.70599999999999996</v>
      </c>
      <c r="J29" s="76">
        <v>1.26</v>
      </c>
      <c r="K29"/>
      <c r="O29" s="16"/>
    </row>
    <row r="30" spans="1:18" ht="15" customHeight="1" x14ac:dyDescent="0.35">
      <c r="A30" s="1">
        <v>1963</v>
      </c>
      <c r="B30" s="16">
        <f t="shared" si="0"/>
        <v>1.0332482885684975</v>
      </c>
      <c r="C30" s="16"/>
      <c r="D30" s="120">
        <v>1.117</v>
      </c>
      <c r="E30" s="116">
        <v>0.57799999999999996</v>
      </c>
      <c r="F30" s="76">
        <v>0.87382099999999996</v>
      </c>
      <c r="G30" s="116">
        <v>1.1333</v>
      </c>
      <c r="H30" s="117">
        <v>0.65</v>
      </c>
      <c r="I30" s="116">
        <v>0.94</v>
      </c>
      <c r="J30" s="76">
        <v>1.37</v>
      </c>
      <c r="K30"/>
      <c r="O30" s="16"/>
    </row>
    <row r="31" spans="1:18" ht="15" customHeight="1" x14ac:dyDescent="0.35">
      <c r="A31" s="1">
        <v>1964</v>
      </c>
      <c r="B31" s="16">
        <f t="shared" si="0"/>
        <v>1.287387153945682</v>
      </c>
      <c r="C31" s="16"/>
      <c r="D31" s="120">
        <v>1.337</v>
      </c>
      <c r="E31" s="116">
        <v>0.93700000000000006</v>
      </c>
      <c r="F31" s="76">
        <v>1.187994</v>
      </c>
      <c r="G31" s="116">
        <v>1.2462</v>
      </c>
      <c r="H31" s="117">
        <v>0.96</v>
      </c>
      <c r="I31" s="116">
        <v>0.91800000000000004</v>
      </c>
      <c r="J31" s="76">
        <v>1.65</v>
      </c>
      <c r="K31"/>
      <c r="O31" s="16"/>
    </row>
    <row r="32" spans="1:18" ht="15" customHeight="1" x14ac:dyDescent="0.35">
      <c r="A32" s="1">
        <v>1965</v>
      </c>
      <c r="B32" s="16">
        <f t="shared" si="0"/>
        <v>1.5115831486101476</v>
      </c>
      <c r="C32" s="16"/>
      <c r="D32" s="120">
        <v>1.5249999999999999</v>
      </c>
      <c r="E32" s="116">
        <v>0.95799999999999996</v>
      </c>
      <c r="F32" s="76">
        <v>1.4202300000000001</v>
      </c>
      <c r="G32" s="116">
        <v>1.4372</v>
      </c>
      <c r="H32" s="117">
        <v>1.22</v>
      </c>
      <c r="I32" s="116">
        <v>1.2909999999999999</v>
      </c>
      <c r="J32" s="76">
        <v>1.77</v>
      </c>
      <c r="K32"/>
      <c r="O32" s="16"/>
    </row>
    <row r="33" spans="1:15" ht="15" customHeight="1" x14ac:dyDescent="0.35">
      <c r="A33" s="1">
        <v>1966</v>
      </c>
      <c r="B33" s="16">
        <f t="shared" si="0"/>
        <v>1.4953708313321457</v>
      </c>
      <c r="C33" s="16"/>
      <c r="D33" s="120">
        <v>1.5760000000000001</v>
      </c>
      <c r="E33" s="116">
        <v>0.94799999999999995</v>
      </c>
      <c r="F33" s="76">
        <v>1.367324</v>
      </c>
      <c r="G33" s="116">
        <v>1.452</v>
      </c>
      <c r="H33" s="117">
        <v>1.21</v>
      </c>
      <c r="I33" s="116">
        <v>1.2969999999999999</v>
      </c>
      <c r="J33" s="76">
        <v>1.67</v>
      </c>
      <c r="K33"/>
      <c r="O33" s="16"/>
    </row>
    <row r="34" spans="1:15" ht="15" customHeight="1" x14ac:dyDescent="0.35">
      <c r="A34" s="1">
        <v>1967</v>
      </c>
      <c r="B34" s="16">
        <f t="shared" si="0"/>
        <v>1.2480980888894899</v>
      </c>
      <c r="C34" s="16"/>
      <c r="D34" s="120">
        <v>1.2929999999999999</v>
      </c>
      <c r="E34" s="116">
        <v>0.76900000000000002</v>
      </c>
      <c r="F34" s="76">
        <v>1.145575</v>
      </c>
      <c r="G34" s="116">
        <v>1.264</v>
      </c>
      <c r="H34" s="117">
        <v>0.98</v>
      </c>
      <c r="I34" s="116">
        <v>0.97699999999999998</v>
      </c>
      <c r="J34" s="76">
        <v>1.55</v>
      </c>
      <c r="K34"/>
      <c r="O34" s="16"/>
    </row>
    <row r="35" spans="1:15" ht="15" customHeight="1" x14ac:dyDescent="0.35">
      <c r="A35" s="1">
        <v>1968</v>
      </c>
      <c r="B35" s="16">
        <f t="shared" si="0"/>
        <v>1.2317595930809837</v>
      </c>
      <c r="C35" s="16"/>
      <c r="D35" s="120">
        <v>1.268</v>
      </c>
      <c r="E35" s="116">
        <v>0.69599999999999995</v>
      </c>
      <c r="F35" s="76">
        <v>1.053083</v>
      </c>
      <c r="G35" s="116">
        <v>1.3286</v>
      </c>
      <c r="H35" s="117">
        <v>0.94</v>
      </c>
      <c r="I35" s="116">
        <v>1.109</v>
      </c>
      <c r="J35" s="76">
        <v>1.5</v>
      </c>
      <c r="K35"/>
      <c r="O35" s="16"/>
    </row>
    <row r="36" spans="1:15" ht="15" customHeight="1" x14ac:dyDescent="0.35">
      <c r="A36" s="1">
        <v>1969</v>
      </c>
      <c r="B36" s="16">
        <f t="shared" si="0"/>
        <v>1.3218610885486826</v>
      </c>
      <c r="C36" s="16"/>
      <c r="D36" s="120">
        <v>1.399</v>
      </c>
      <c r="E36" s="116">
        <v>0.95499999999999996</v>
      </c>
      <c r="F36" s="76">
        <v>1.0964529999999999</v>
      </c>
      <c r="G36" s="116">
        <v>1.4306000000000001</v>
      </c>
      <c r="H36" s="117">
        <v>0.76</v>
      </c>
      <c r="I36" s="116">
        <v>1.238</v>
      </c>
      <c r="J36" s="76">
        <v>1.64</v>
      </c>
      <c r="K36"/>
      <c r="O36" s="16"/>
    </row>
    <row r="37" spans="1:15" ht="15" customHeight="1" x14ac:dyDescent="0.35">
      <c r="A37" s="1">
        <v>1970</v>
      </c>
      <c r="B37" s="16">
        <f t="shared" si="0"/>
        <v>1.2089436019442998</v>
      </c>
      <c r="D37" s="120">
        <v>1.1870000000000001</v>
      </c>
      <c r="E37" s="116">
        <v>0.86</v>
      </c>
      <c r="F37" s="76">
        <v>1.0290630000000001</v>
      </c>
      <c r="G37" s="116">
        <v>1.3212999999999999</v>
      </c>
      <c r="H37" s="117">
        <v>1.01</v>
      </c>
      <c r="I37" s="116">
        <v>0.79700000000000004</v>
      </c>
      <c r="J37" s="76">
        <v>1.55</v>
      </c>
      <c r="K37"/>
      <c r="O37" s="16"/>
    </row>
    <row r="38" spans="1:15" ht="15" customHeight="1" x14ac:dyDescent="0.35">
      <c r="A38" s="1">
        <v>1971</v>
      </c>
      <c r="B38" s="16">
        <f t="shared" si="0"/>
        <v>1.309715449861063</v>
      </c>
      <c r="C38" s="16"/>
      <c r="D38" s="120">
        <v>1.28</v>
      </c>
      <c r="E38" s="116">
        <v>0.84699999999999998</v>
      </c>
      <c r="F38" s="76">
        <v>1.198124</v>
      </c>
      <c r="G38" s="116">
        <v>1.3778999999999999</v>
      </c>
      <c r="H38" s="117">
        <v>1.06</v>
      </c>
      <c r="I38" s="116">
        <v>0.93100000000000005</v>
      </c>
      <c r="J38" s="76">
        <v>1.69</v>
      </c>
      <c r="K38"/>
      <c r="O38" s="16"/>
    </row>
    <row r="39" spans="1:15" ht="15" customHeight="1" x14ac:dyDescent="0.35">
      <c r="A39" s="1">
        <v>1972</v>
      </c>
      <c r="B39" s="16">
        <f t="shared" si="0"/>
        <v>1.6019372915261787</v>
      </c>
      <c r="C39" s="16"/>
      <c r="D39" s="120">
        <v>1.6319999999999999</v>
      </c>
      <c r="E39" s="116">
        <v>1.1160000000000001</v>
      </c>
      <c r="F39" s="76">
        <v>1.4372510000000001</v>
      </c>
      <c r="G39" s="116">
        <v>1.6449</v>
      </c>
      <c r="H39" s="117">
        <v>1.1200000000000001</v>
      </c>
      <c r="I39" s="116">
        <v>1.49</v>
      </c>
      <c r="J39" s="76">
        <v>1.8</v>
      </c>
      <c r="K39"/>
      <c r="O39" s="16"/>
    </row>
    <row r="40" spans="1:15" ht="15" customHeight="1" x14ac:dyDescent="0.35">
      <c r="A40" s="1">
        <v>1973</v>
      </c>
      <c r="B40" s="16">
        <f t="shared" si="0"/>
        <v>1.5516013799685189</v>
      </c>
      <c r="C40" s="16"/>
      <c r="D40" s="120">
        <v>1.69</v>
      </c>
      <c r="E40" s="116">
        <v>1.2689999999999999</v>
      </c>
      <c r="F40" s="76">
        <v>1.113961</v>
      </c>
      <c r="G40" s="116">
        <v>1.6992</v>
      </c>
      <c r="H40" s="117">
        <v>1.1499999999999999</v>
      </c>
      <c r="I40" s="116">
        <v>1.2689999999999999</v>
      </c>
      <c r="J40" s="76">
        <v>1.79</v>
      </c>
      <c r="K40"/>
      <c r="O40" s="16"/>
    </row>
    <row r="41" spans="1:15" ht="15" customHeight="1" x14ac:dyDescent="0.35">
      <c r="A41" s="1">
        <v>1974</v>
      </c>
      <c r="B41" s="16">
        <f t="shared" si="0"/>
        <v>1.4921207211741989</v>
      </c>
      <c r="C41" s="16"/>
      <c r="D41" s="120">
        <v>1.4219999999999999</v>
      </c>
      <c r="E41" s="116">
        <v>1</v>
      </c>
      <c r="F41" s="76">
        <v>1.1821630000000001</v>
      </c>
      <c r="G41" s="116">
        <v>1.6444000000000001</v>
      </c>
      <c r="H41" s="117">
        <v>1.39</v>
      </c>
      <c r="I41" s="116">
        <v>1.1850000000000001</v>
      </c>
      <c r="J41" s="76">
        <v>1.71</v>
      </c>
      <c r="K41"/>
      <c r="O41" s="16"/>
    </row>
    <row r="42" spans="1:15" ht="15" customHeight="1" x14ac:dyDescent="0.35">
      <c r="A42" s="1">
        <v>1975</v>
      </c>
      <c r="B42" s="16">
        <f t="shared" si="0"/>
        <v>1.5371813144471242</v>
      </c>
      <c r="C42" s="16"/>
      <c r="D42" s="120">
        <v>1.633</v>
      </c>
      <c r="E42" s="116">
        <v>1.163</v>
      </c>
      <c r="F42" s="76">
        <v>1.269347</v>
      </c>
      <c r="G42" s="116">
        <v>1.5869</v>
      </c>
      <c r="H42" s="117">
        <v>1.21</v>
      </c>
      <c r="I42" s="116">
        <v>1.145</v>
      </c>
      <c r="J42" s="76">
        <v>1.84</v>
      </c>
      <c r="K42"/>
      <c r="O42" s="16"/>
    </row>
    <row r="43" spans="1:15" ht="15" customHeight="1" x14ac:dyDescent="0.35">
      <c r="A43" s="1">
        <v>1976</v>
      </c>
      <c r="B43" s="16">
        <f t="shared" si="0"/>
        <v>1.6482940430695214</v>
      </c>
      <c r="C43" s="16"/>
      <c r="D43" s="120">
        <v>1.665</v>
      </c>
      <c r="E43" s="116">
        <v>1.1919999999999999</v>
      </c>
      <c r="F43" s="76">
        <v>1.3156350000000001</v>
      </c>
      <c r="G43" s="116">
        <v>1.7601</v>
      </c>
      <c r="H43" s="117">
        <v>1.38</v>
      </c>
      <c r="I43" s="116">
        <v>1.49</v>
      </c>
      <c r="J43" s="76">
        <v>1.72</v>
      </c>
      <c r="K43"/>
      <c r="O43" s="16"/>
    </row>
    <row r="44" spans="1:15" ht="15" customHeight="1" x14ac:dyDescent="0.35">
      <c r="A44" s="1">
        <v>1977</v>
      </c>
      <c r="B44" s="16">
        <f t="shared" si="0"/>
        <v>1.7047415532325854</v>
      </c>
      <c r="C44" s="16"/>
      <c r="D44" s="120">
        <v>1.756</v>
      </c>
      <c r="E44" s="116">
        <v>1.329</v>
      </c>
      <c r="F44" s="76">
        <v>1.5413460000000001</v>
      </c>
      <c r="G44" s="116">
        <v>1.8261000000000001</v>
      </c>
      <c r="H44" s="117">
        <v>1.1000000000000001</v>
      </c>
      <c r="I44" s="116">
        <v>1.5740000000000001</v>
      </c>
      <c r="J44" s="76">
        <v>1.78</v>
      </c>
      <c r="K44"/>
      <c r="O44" s="16"/>
    </row>
    <row r="45" spans="1:15" ht="15" customHeight="1" x14ac:dyDescent="0.35">
      <c r="A45" s="1">
        <v>1978</v>
      </c>
      <c r="B45" s="16">
        <f t="shared" si="0"/>
        <v>1.7159677341358022</v>
      </c>
      <c r="C45" s="16"/>
      <c r="D45" s="120">
        <v>1.718</v>
      </c>
      <c r="E45" s="116">
        <v>1.401</v>
      </c>
      <c r="F45" s="76">
        <v>1.454048</v>
      </c>
      <c r="G45" s="116">
        <v>1.7896000000000001</v>
      </c>
      <c r="H45" s="117">
        <v>1.32</v>
      </c>
      <c r="I45" s="116">
        <v>1.4990000000000001</v>
      </c>
      <c r="J45" s="76">
        <v>1.77</v>
      </c>
      <c r="K45"/>
      <c r="O45" s="16"/>
    </row>
    <row r="46" spans="1:15" ht="15" customHeight="1" x14ac:dyDescent="0.35">
      <c r="A46" s="1">
        <v>1979</v>
      </c>
      <c r="B46" s="16">
        <f t="shared" si="0"/>
        <v>1.5461002521457483</v>
      </c>
      <c r="C46" s="16"/>
      <c r="D46" s="120">
        <v>1.5329999999999999</v>
      </c>
      <c r="E46" s="116">
        <v>1.2270000000000001</v>
      </c>
      <c r="F46" s="76">
        <v>1.048721</v>
      </c>
      <c r="G46" s="116">
        <v>1.6436999999999999</v>
      </c>
      <c r="H46" s="117">
        <v>1.24</v>
      </c>
      <c r="I46" s="116">
        <v>1.5960000000000001</v>
      </c>
      <c r="J46" s="76">
        <v>1.61</v>
      </c>
      <c r="K46"/>
      <c r="O46" s="16"/>
    </row>
    <row r="47" spans="1:15" ht="15" customHeight="1" x14ac:dyDescent="0.35">
      <c r="A47" s="1">
        <v>1980</v>
      </c>
      <c r="B47" s="16">
        <f t="shared" si="0"/>
        <v>1.7669833617535475</v>
      </c>
      <c r="C47" s="16"/>
      <c r="D47" s="120">
        <v>1.7669999999999999</v>
      </c>
      <c r="E47" s="116">
        <v>1.5580000000000001</v>
      </c>
      <c r="F47" s="76">
        <v>1.495528</v>
      </c>
      <c r="G47" s="116">
        <v>1.9472</v>
      </c>
      <c r="H47" s="117">
        <v>1.2</v>
      </c>
      <c r="I47" s="116">
        <v>1.41</v>
      </c>
      <c r="J47" s="76">
        <v>1.96</v>
      </c>
      <c r="K47"/>
      <c r="O47" s="16"/>
    </row>
    <row r="48" spans="1:15" ht="15" customHeight="1" x14ac:dyDescent="0.35">
      <c r="A48" s="1">
        <v>1981</v>
      </c>
      <c r="B48" s="16">
        <f t="shared" si="0"/>
        <v>1.8101949275625098</v>
      </c>
      <c r="C48" s="16"/>
      <c r="D48" s="120">
        <v>1.675</v>
      </c>
      <c r="E48" s="116">
        <v>1.397</v>
      </c>
      <c r="F48" s="76">
        <v>1.502402</v>
      </c>
      <c r="G48" s="116">
        <v>1.9777</v>
      </c>
      <c r="H48" s="117">
        <v>1.53</v>
      </c>
      <c r="I48" s="116">
        <v>1.5</v>
      </c>
      <c r="J48" s="76">
        <v>1.98</v>
      </c>
      <c r="K48"/>
      <c r="O48" s="16"/>
    </row>
    <row r="49" spans="1:15" ht="15" customHeight="1" x14ac:dyDescent="0.35">
      <c r="A49" s="1">
        <v>1982</v>
      </c>
      <c r="B49" s="16">
        <f t="shared" si="0"/>
        <v>1.9254162396204024</v>
      </c>
      <c r="C49" s="16"/>
      <c r="D49" s="120">
        <v>1.855</v>
      </c>
      <c r="E49" s="116">
        <v>1.643</v>
      </c>
      <c r="F49" s="76">
        <v>1.6047260000000001</v>
      </c>
      <c r="G49" s="116">
        <v>2.0354999999999999</v>
      </c>
      <c r="H49" s="117">
        <v>1.42</v>
      </c>
      <c r="I49" s="116">
        <v>1.7709999999999999</v>
      </c>
      <c r="J49" s="76">
        <v>1.97</v>
      </c>
      <c r="L49" s="76">
        <v>1.125</v>
      </c>
      <c r="O49" s="16"/>
    </row>
    <row r="50" spans="1:15" ht="15" customHeight="1" x14ac:dyDescent="0.35">
      <c r="A50" s="1">
        <v>1983</v>
      </c>
      <c r="B50" s="16">
        <f t="shared" si="0"/>
        <v>2.1129704837084615</v>
      </c>
      <c r="C50" s="16"/>
      <c r="D50" s="120">
        <v>2.0609999999999999</v>
      </c>
      <c r="E50" s="116">
        <v>1.8180000000000001</v>
      </c>
      <c r="F50" s="76">
        <v>1.82944</v>
      </c>
      <c r="G50" s="116">
        <v>2.2176999999999998</v>
      </c>
      <c r="H50" s="117">
        <v>1.66</v>
      </c>
      <c r="I50" s="116">
        <v>1.8069999999999999</v>
      </c>
      <c r="J50" s="76">
        <v>2.0699999999999998</v>
      </c>
      <c r="L50" s="76">
        <v>1.2150000000000001</v>
      </c>
      <c r="O50" s="16"/>
    </row>
    <row r="51" spans="1:15" ht="15" customHeight="1" x14ac:dyDescent="0.35">
      <c r="A51" s="1">
        <v>1984</v>
      </c>
      <c r="B51" s="16">
        <f t="shared" si="0"/>
        <v>1.9827265021320284</v>
      </c>
      <c r="C51" s="16"/>
      <c r="D51" s="120">
        <v>1.851</v>
      </c>
      <c r="E51" s="116">
        <v>1.6080000000000001</v>
      </c>
      <c r="F51" s="76">
        <v>1.665365</v>
      </c>
      <c r="G51" s="116">
        <v>2.1705000000000001</v>
      </c>
      <c r="H51" s="117">
        <v>1.72</v>
      </c>
      <c r="I51" s="116">
        <v>1.5960000000000001</v>
      </c>
      <c r="J51" s="76">
        <v>2.0299999999999998</v>
      </c>
      <c r="L51" s="76">
        <v>1.258</v>
      </c>
      <c r="O51" s="16"/>
    </row>
    <row r="52" spans="1:15" ht="15" customHeight="1" x14ac:dyDescent="0.35">
      <c r="A52" s="1">
        <v>1985</v>
      </c>
      <c r="B52" s="16">
        <f t="shared" si="0"/>
        <v>1.9930022231673792</v>
      </c>
      <c r="C52" s="16"/>
      <c r="D52" s="120">
        <v>1.9650000000000001</v>
      </c>
      <c r="E52" s="116">
        <v>1.6890000000000001</v>
      </c>
      <c r="F52" s="76">
        <v>1.471897</v>
      </c>
      <c r="G52" s="116">
        <v>2.1513</v>
      </c>
      <c r="H52" s="117">
        <v>1.63</v>
      </c>
      <c r="I52" s="116">
        <v>1.6859999999999999</v>
      </c>
      <c r="J52" s="76">
        <v>2.17</v>
      </c>
      <c r="L52" s="76">
        <v>1.2450000000000001</v>
      </c>
      <c r="M52" s="76"/>
      <c r="O52" s="16"/>
    </row>
    <row r="53" spans="1:15" ht="15" customHeight="1" x14ac:dyDescent="0.35">
      <c r="A53" s="1">
        <v>1986</v>
      </c>
      <c r="B53" s="16">
        <f t="shared" si="0"/>
        <v>2.0390808345200719</v>
      </c>
      <c r="C53" s="16"/>
      <c r="D53" s="120">
        <v>1.93</v>
      </c>
      <c r="E53" s="116">
        <v>1.762</v>
      </c>
      <c r="F53" s="76">
        <v>1.5634129999999999</v>
      </c>
      <c r="G53" s="116">
        <v>2.2111999999999998</v>
      </c>
      <c r="H53" s="117">
        <v>1.6</v>
      </c>
      <c r="I53" s="116">
        <v>1.831</v>
      </c>
      <c r="J53" s="76">
        <v>2.15</v>
      </c>
      <c r="L53" s="76">
        <v>1.347</v>
      </c>
      <c r="M53" s="76">
        <v>1.6180000000000001</v>
      </c>
      <c r="O53" s="16"/>
    </row>
    <row r="54" spans="1:15" ht="15" customHeight="1" x14ac:dyDescent="0.35">
      <c r="A54" s="1">
        <v>1987</v>
      </c>
      <c r="B54" s="16">
        <f t="shared" si="0"/>
        <v>2.0204934889234125</v>
      </c>
      <c r="C54" s="16"/>
      <c r="D54" s="120">
        <v>2.036</v>
      </c>
      <c r="E54" s="116">
        <v>1.806</v>
      </c>
      <c r="F54" s="76">
        <v>1.441273</v>
      </c>
      <c r="G54" s="116">
        <v>2.1551</v>
      </c>
      <c r="H54" s="117">
        <v>1.55</v>
      </c>
      <c r="I54" s="116">
        <v>1.847</v>
      </c>
      <c r="J54" s="76">
        <v>2.11</v>
      </c>
      <c r="L54" s="76">
        <v>1.498</v>
      </c>
      <c r="M54" s="76">
        <v>1.452</v>
      </c>
      <c r="O54" s="16"/>
    </row>
    <row r="55" spans="1:15" ht="15" customHeight="1" x14ac:dyDescent="0.35">
      <c r="A55" s="1">
        <v>1988</v>
      </c>
      <c r="B55" s="16">
        <f t="shared" si="0"/>
        <v>1.8742990841024647</v>
      </c>
      <c r="C55" s="16"/>
      <c r="D55" s="120">
        <v>1.8049999999999999</v>
      </c>
      <c r="E55" s="116">
        <v>1.698</v>
      </c>
      <c r="F55" s="76">
        <v>1.3764099999999999</v>
      </c>
      <c r="G55" s="116">
        <v>2.0625</v>
      </c>
      <c r="H55" s="117">
        <v>1.49</v>
      </c>
      <c r="I55" s="116">
        <v>1.476</v>
      </c>
      <c r="J55" s="76">
        <v>2.12</v>
      </c>
      <c r="L55" s="76">
        <v>1.256</v>
      </c>
      <c r="M55" s="76">
        <v>1.488</v>
      </c>
      <c r="O55" s="16"/>
    </row>
    <row r="56" spans="1:15" ht="15" customHeight="1" x14ac:dyDescent="0.35">
      <c r="A56" s="1">
        <v>1989</v>
      </c>
      <c r="B56" s="16">
        <f t="shared" si="0"/>
        <v>1.9680687494054485</v>
      </c>
      <c r="C56" s="16"/>
      <c r="D56" s="120">
        <v>1.889</v>
      </c>
      <c r="E56" s="116">
        <v>1.7030000000000001</v>
      </c>
      <c r="F56" s="76">
        <v>1.2995410000000001</v>
      </c>
      <c r="G56" s="116">
        <v>2.1884000000000001</v>
      </c>
      <c r="H56" s="117">
        <v>1.72</v>
      </c>
      <c r="I56" s="116">
        <v>1.6950000000000001</v>
      </c>
      <c r="J56" s="76">
        <v>2.12</v>
      </c>
      <c r="L56" s="76">
        <v>1.1819999999999999</v>
      </c>
      <c r="M56" s="76">
        <v>1.3089999999999999</v>
      </c>
      <c r="O56" s="16"/>
    </row>
    <row r="57" spans="1:15" ht="15" customHeight="1" x14ac:dyDescent="0.35">
      <c r="A57" s="1">
        <v>1990</v>
      </c>
      <c r="B57" s="16">
        <f t="shared" si="0"/>
        <v>2.0338387268571099</v>
      </c>
      <c r="D57" s="120">
        <v>1.9910000000000001</v>
      </c>
      <c r="E57" s="116">
        <v>1.84</v>
      </c>
      <c r="F57" s="76">
        <v>1.5321290000000001</v>
      </c>
      <c r="G57" s="116">
        <v>2.2239</v>
      </c>
      <c r="H57" s="117">
        <v>1.51</v>
      </c>
      <c r="I57" s="116">
        <v>1.8080000000000001</v>
      </c>
      <c r="J57" s="76">
        <v>2.13</v>
      </c>
      <c r="L57" s="76">
        <v>1.268</v>
      </c>
      <c r="M57" s="76">
        <v>1.391</v>
      </c>
      <c r="O57" s="16"/>
    </row>
    <row r="58" spans="1:15" ht="15" customHeight="1" x14ac:dyDescent="0.35">
      <c r="A58" s="1">
        <v>1991</v>
      </c>
      <c r="B58" s="16">
        <f t="shared" ref="B58:B82" si="1">(D58/$D$84 + E58/$E$84 +F58/$F$84 + G58/$G$84 + H58/ $H$84 + I58/$I$84 + J58/$J$84) * 2.2/7</f>
        <v>2.1300765104733457</v>
      </c>
      <c r="C58" s="16"/>
      <c r="D58" s="120">
        <v>2.048</v>
      </c>
      <c r="E58" s="116">
        <v>1.9219999999999999</v>
      </c>
      <c r="F58" s="76">
        <v>1.6571340000000001</v>
      </c>
      <c r="G58" s="116">
        <v>2.2704</v>
      </c>
      <c r="H58" s="117">
        <v>1.6</v>
      </c>
      <c r="I58" s="116">
        <v>1.92</v>
      </c>
      <c r="J58" s="76">
        <v>2.21</v>
      </c>
      <c r="L58" s="76">
        <v>1.3660000000000001</v>
      </c>
      <c r="M58" s="76">
        <v>1.7490000000000001</v>
      </c>
      <c r="O58" s="16"/>
    </row>
    <row r="59" spans="1:15" ht="15" customHeight="1" x14ac:dyDescent="0.35">
      <c r="A59" s="1">
        <v>1992</v>
      </c>
      <c r="B59" s="16">
        <f t="shared" si="1"/>
        <v>2.375833252209413</v>
      </c>
      <c r="C59" s="16"/>
      <c r="D59" s="120">
        <v>2.2080000000000002</v>
      </c>
      <c r="E59" s="116">
        <v>2.1240000000000001</v>
      </c>
      <c r="F59" s="76">
        <v>2.0772710000000001</v>
      </c>
      <c r="G59" s="116">
        <v>2.5388000000000002</v>
      </c>
      <c r="H59" s="117">
        <v>1.87</v>
      </c>
      <c r="I59" s="116">
        <v>2</v>
      </c>
      <c r="J59" s="76">
        <v>2.3199999999999998</v>
      </c>
      <c r="L59" s="76">
        <v>1.371</v>
      </c>
      <c r="M59" s="76">
        <v>2.198</v>
      </c>
      <c r="O59" s="16"/>
    </row>
    <row r="60" spans="1:15" ht="15" customHeight="1" x14ac:dyDescent="0.35">
      <c r="A60" s="1">
        <v>1993</v>
      </c>
      <c r="B60" s="16">
        <f t="shared" si="1"/>
        <v>2.4170027995101893</v>
      </c>
      <c r="C60" s="16"/>
      <c r="D60" s="120">
        <v>2.2080000000000002</v>
      </c>
      <c r="E60" s="116">
        <v>2.0779999999999998</v>
      </c>
      <c r="F60" s="76">
        <v>2.0557639999999999</v>
      </c>
      <c r="G60" s="116">
        <v>2.536</v>
      </c>
      <c r="H60" s="117">
        <v>2.02</v>
      </c>
      <c r="I60" s="116">
        <v>2.1309999999999998</v>
      </c>
      <c r="J60" s="76">
        <v>2.35</v>
      </c>
      <c r="L60" s="76">
        <v>1.409</v>
      </c>
      <c r="M60" s="76">
        <v>1.8939999999999999</v>
      </c>
      <c r="O60" s="16"/>
    </row>
    <row r="61" spans="1:15" ht="15" customHeight="1" x14ac:dyDescent="0.35">
      <c r="A61" s="1">
        <v>1994</v>
      </c>
      <c r="B61" s="16">
        <f t="shared" si="1"/>
        <v>2.2090182245812255</v>
      </c>
      <c r="C61" s="16"/>
      <c r="D61" s="120">
        <v>1.982</v>
      </c>
      <c r="E61" s="116">
        <v>1.9319999999999999</v>
      </c>
      <c r="F61" s="76">
        <v>1.812951</v>
      </c>
      <c r="G61" s="116">
        <v>2.3974000000000002</v>
      </c>
      <c r="H61" s="117">
        <v>1.86</v>
      </c>
      <c r="I61" s="116">
        <v>1.8720000000000001</v>
      </c>
      <c r="J61" s="76">
        <v>2.23</v>
      </c>
      <c r="L61" s="76">
        <v>1.2749999999999999</v>
      </c>
      <c r="M61" s="76">
        <v>1.32</v>
      </c>
      <c r="O61" s="16"/>
    </row>
    <row r="62" spans="1:15" ht="15" customHeight="1" x14ac:dyDescent="0.35">
      <c r="A62" s="1">
        <v>1995</v>
      </c>
      <c r="B62" s="16">
        <f t="shared" si="1"/>
        <v>2.1086067540870874</v>
      </c>
      <c r="C62" s="16"/>
      <c r="D62" s="120">
        <v>1.885</v>
      </c>
      <c r="E62" s="116">
        <v>1.845</v>
      </c>
      <c r="F62" s="76">
        <v>1.631721</v>
      </c>
      <c r="G62" s="116">
        <v>2.2997999999999998</v>
      </c>
      <c r="H62" s="117">
        <v>1.68</v>
      </c>
      <c r="I62" s="116">
        <v>1.905</v>
      </c>
      <c r="J62" s="76">
        <v>2.2400000000000002</v>
      </c>
      <c r="L62" s="76">
        <v>1.1080000000000001</v>
      </c>
      <c r="M62" s="76">
        <v>1.349</v>
      </c>
      <c r="O62" s="16"/>
    </row>
    <row r="63" spans="1:15" ht="15" customHeight="1" x14ac:dyDescent="0.35">
      <c r="A63" s="1">
        <v>1996</v>
      </c>
      <c r="B63" s="16">
        <f t="shared" si="1"/>
        <v>2.0330997743665247</v>
      </c>
      <c r="C63" s="16"/>
      <c r="D63" s="120">
        <v>1.7589999999999999</v>
      </c>
      <c r="E63" s="116">
        <v>1.776</v>
      </c>
      <c r="F63" s="76">
        <v>1.6398349999999999</v>
      </c>
      <c r="G63" s="116">
        <v>2.2315</v>
      </c>
      <c r="H63" s="117">
        <v>1.71</v>
      </c>
      <c r="I63" s="116">
        <v>1.742</v>
      </c>
      <c r="J63" s="76">
        <v>2.12</v>
      </c>
      <c r="L63" s="76">
        <v>1.0069999999999999</v>
      </c>
      <c r="M63" s="76">
        <v>1.2050000000000001</v>
      </c>
      <c r="O63" s="16"/>
    </row>
    <row r="64" spans="1:15" ht="15" customHeight="1" x14ac:dyDescent="0.35">
      <c r="A64" s="1">
        <v>1997</v>
      </c>
      <c r="B64" s="16">
        <f t="shared" si="1"/>
        <v>2.1477880410035342</v>
      </c>
      <c r="C64" s="16"/>
      <c r="D64" s="120">
        <v>2.0089999999999999</v>
      </c>
      <c r="E64" s="116">
        <v>1.9830000000000001</v>
      </c>
      <c r="F64" s="76">
        <v>1.7145619999999999</v>
      </c>
      <c r="G64" s="116">
        <v>2.3229000000000002</v>
      </c>
      <c r="H64" s="117">
        <v>1.6</v>
      </c>
      <c r="I64" s="116">
        <v>2.028</v>
      </c>
      <c r="J64" s="76">
        <v>2.06</v>
      </c>
      <c r="L64" s="76">
        <v>1.196</v>
      </c>
      <c r="M64" s="76">
        <v>1.54</v>
      </c>
      <c r="O64" s="16"/>
    </row>
    <row r="65" spans="1:15" ht="15" customHeight="1" x14ac:dyDescent="0.35">
      <c r="A65" s="1">
        <v>1998</v>
      </c>
      <c r="B65" s="16">
        <f t="shared" si="1"/>
        <v>2.3319168070179161</v>
      </c>
      <c r="C65" s="16"/>
      <c r="D65" s="120">
        <v>2.3889999999999998</v>
      </c>
      <c r="E65" s="116">
        <v>2.3530000000000002</v>
      </c>
      <c r="F65" s="76">
        <v>1.646542</v>
      </c>
      <c r="G65" s="116">
        <v>2.3599000000000001</v>
      </c>
      <c r="H65" s="117">
        <v>1.6</v>
      </c>
      <c r="I65" s="116">
        <v>2.173</v>
      </c>
      <c r="J65" s="76">
        <v>2.4300000000000002</v>
      </c>
      <c r="L65" s="76">
        <v>0.96499999999999997</v>
      </c>
      <c r="M65" s="76">
        <v>1.8140000000000001</v>
      </c>
      <c r="O65" s="16"/>
    </row>
    <row r="66" spans="1:15" ht="15" customHeight="1" x14ac:dyDescent="0.35">
      <c r="A66" s="1">
        <v>1999</v>
      </c>
      <c r="B66" s="16">
        <f t="shared" si="1"/>
        <v>2.2128191098936569</v>
      </c>
      <c r="C66" s="16"/>
      <c r="D66" s="120">
        <v>2.093</v>
      </c>
      <c r="E66" s="116">
        <v>2.0699999999999998</v>
      </c>
      <c r="F66" s="76">
        <v>1.532054</v>
      </c>
      <c r="G66" s="116">
        <v>2.4199000000000002</v>
      </c>
      <c r="H66" s="117">
        <v>1.85</v>
      </c>
      <c r="I66" s="116">
        <v>1.7749999999999999</v>
      </c>
      <c r="J66" s="76">
        <v>2.4500000000000002</v>
      </c>
      <c r="L66" s="76">
        <v>0.71899999999999997</v>
      </c>
      <c r="M66" s="76">
        <v>1.381</v>
      </c>
      <c r="O66" s="16"/>
    </row>
    <row r="67" spans="1:15" ht="15" customHeight="1" x14ac:dyDescent="0.35">
      <c r="A67" s="1">
        <v>2000</v>
      </c>
      <c r="B67" s="16">
        <f t="shared" si="1"/>
        <v>2.0984965311905417</v>
      </c>
      <c r="D67" s="120">
        <v>1.859</v>
      </c>
      <c r="E67" s="116">
        <v>1.8009999999999999</v>
      </c>
      <c r="F67" s="76">
        <v>1.625281</v>
      </c>
      <c r="G67" s="116">
        <v>2.4081000000000001</v>
      </c>
      <c r="H67" s="117">
        <v>1.72</v>
      </c>
      <c r="I67" s="116">
        <v>1.7749999999999999</v>
      </c>
      <c r="J67" s="76">
        <v>2.25</v>
      </c>
      <c r="L67" s="76">
        <v>0.72599999999999998</v>
      </c>
      <c r="M67" s="76">
        <v>1.2150000000000001</v>
      </c>
      <c r="O67" s="16"/>
    </row>
    <row r="68" spans="1:15" ht="15" customHeight="1" x14ac:dyDescent="0.35">
      <c r="A68" s="1">
        <v>2001</v>
      </c>
      <c r="B68" s="16">
        <f t="shared" si="1"/>
        <v>1.9977042982352049</v>
      </c>
      <c r="C68" s="16"/>
      <c r="D68" s="120">
        <v>1.7250000000000001</v>
      </c>
      <c r="E68" s="116">
        <v>1.748</v>
      </c>
      <c r="F68" s="76">
        <v>1.5220320000000001</v>
      </c>
      <c r="G68" s="116">
        <v>2.3201999999999998</v>
      </c>
      <c r="H68" s="117">
        <v>1.52</v>
      </c>
      <c r="I68" s="116">
        <v>1.8720000000000001</v>
      </c>
      <c r="J68" s="76">
        <v>2.1</v>
      </c>
      <c r="L68" s="76">
        <v>0.72599999999999998</v>
      </c>
      <c r="M68" s="76">
        <v>0.80400000000000005</v>
      </c>
      <c r="O68" s="16"/>
    </row>
    <row r="69" spans="1:15" ht="15" customHeight="1" x14ac:dyDescent="0.35">
      <c r="A69" s="1">
        <v>2002</v>
      </c>
      <c r="B69" s="16">
        <f t="shared" si="1"/>
        <v>2.2643369201838519</v>
      </c>
      <c r="C69" s="16"/>
      <c r="D69" s="120">
        <v>2.1</v>
      </c>
      <c r="E69" s="116">
        <v>2.2029999999999998</v>
      </c>
      <c r="F69" s="76">
        <v>1.861181</v>
      </c>
      <c r="G69" s="116">
        <v>2.5533000000000001</v>
      </c>
      <c r="H69" s="117">
        <v>1.32</v>
      </c>
      <c r="I69" s="116">
        <v>2.1920000000000002</v>
      </c>
      <c r="J69" s="76">
        <v>2.31</v>
      </c>
      <c r="L69" s="76">
        <v>1.0189999999999999</v>
      </c>
      <c r="M69" s="76">
        <v>1.623</v>
      </c>
      <c r="O69" s="16"/>
    </row>
    <row r="70" spans="1:15" ht="15" customHeight="1" x14ac:dyDescent="0.35">
      <c r="A70" s="1">
        <v>2003</v>
      </c>
      <c r="B70" s="16">
        <f t="shared" si="1"/>
        <v>2.3847521326147816</v>
      </c>
      <c r="C70" s="16"/>
      <c r="D70" s="120">
        <v>2.1019999999999999</v>
      </c>
      <c r="E70" s="116">
        <v>2.2250000000000001</v>
      </c>
      <c r="F70" s="76">
        <v>1.717867</v>
      </c>
      <c r="G70" s="116">
        <v>2.6981000000000002</v>
      </c>
      <c r="H70" s="117">
        <v>1.85</v>
      </c>
      <c r="I70" s="116">
        <v>2.3159999999999998</v>
      </c>
      <c r="J70" s="76">
        <v>2.36</v>
      </c>
      <c r="L70" s="76">
        <v>1.25</v>
      </c>
      <c r="M70" s="76">
        <v>1.8919999999999999</v>
      </c>
      <c r="O70" s="16"/>
    </row>
    <row r="71" spans="1:15" ht="15" customHeight="1" x14ac:dyDescent="0.35">
      <c r="A71" s="1">
        <v>2004</v>
      </c>
      <c r="B71" s="16">
        <f t="shared" si="1"/>
        <v>2.2722496120269242</v>
      </c>
      <c r="C71" s="16"/>
      <c r="D71" s="120">
        <v>2.0409999999999999</v>
      </c>
      <c r="E71" s="116">
        <v>2.157</v>
      </c>
      <c r="F71" s="76">
        <v>1.706807</v>
      </c>
      <c r="G71" s="116">
        <v>2.6126</v>
      </c>
      <c r="H71" s="117">
        <v>1.64</v>
      </c>
      <c r="I71" s="116">
        <v>2.1070000000000002</v>
      </c>
      <c r="J71" s="76">
        <v>2.31</v>
      </c>
      <c r="L71" s="76">
        <v>1.2949999999999999</v>
      </c>
      <c r="M71" s="76">
        <v>1.87</v>
      </c>
      <c r="O71" s="16"/>
    </row>
    <row r="72" spans="1:15" ht="15" customHeight="1" x14ac:dyDescent="0.35">
      <c r="A72" s="1">
        <v>2005</v>
      </c>
      <c r="B72" s="16">
        <f t="shared" si="1"/>
        <v>2.2942995548705625</v>
      </c>
      <c r="C72" s="16"/>
      <c r="D72" s="120">
        <v>2.161</v>
      </c>
      <c r="E72" s="116">
        <v>2.2349999999999999</v>
      </c>
      <c r="F72" s="76">
        <v>1.728162</v>
      </c>
      <c r="G72" s="116">
        <v>2.6507999999999998</v>
      </c>
      <c r="H72" s="117">
        <v>1.55</v>
      </c>
      <c r="I72" s="116">
        <v>2.0910000000000002</v>
      </c>
      <c r="J72" s="76">
        <v>2.3199999999999998</v>
      </c>
      <c r="L72" s="76">
        <v>1.454</v>
      </c>
      <c r="M72" s="76">
        <v>1.625</v>
      </c>
      <c r="O72" s="16"/>
    </row>
    <row r="73" spans="1:15" ht="15" customHeight="1" x14ac:dyDescent="0.35">
      <c r="A73" s="1">
        <v>2006</v>
      </c>
      <c r="B73" s="16">
        <f t="shared" si="1"/>
        <v>2.4526909455008914</v>
      </c>
      <c r="C73" s="16"/>
      <c r="D73" s="120">
        <v>2.226</v>
      </c>
      <c r="E73" s="116">
        <v>2.37</v>
      </c>
      <c r="F73" s="76">
        <v>1.814028</v>
      </c>
      <c r="G73" s="116">
        <v>2.7764000000000002</v>
      </c>
      <c r="H73" s="117">
        <v>1.87</v>
      </c>
      <c r="I73" s="116">
        <v>2.214</v>
      </c>
      <c r="J73" s="76">
        <v>2.44</v>
      </c>
      <c r="L73" s="76">
        <v>1.59</v>
      </c>
      <c r="M73" s="76">
        <v>1.5389999999999999</v>
      </c>
      <c r="O73" s="16"/>
    </row>
    <row r="74" spans="1:15" ht="15" customHeight="1" x14ac:dyDescent="0.35">
      <c r="A74" s="1">
        <v>2007</v>
      </c>
      <c r="B74" s="16">
        <f t="shared" si="1"/>
        <v>2.4858930413146356</v>
      </c>
      <c r="C74" s="16"/>
      <c r="D74" s="120">
        <v>2.3340000000000001</v>
      </c>
      <c r="E74" s="116">
        <v>2.415</v>
      </c>
      <c r="F74" s="76">
        <v>1.8754630000000001</v>
      </c>
      <c r="G74" s="116">
        <v>2.6945000000000001</v>
      </c>
      <c r="H74" s="117">
        <v>1.93</v>
      </c>
      <c r="I74" s="116">
        <v>2.11</v>
      </c>
      <c r="J74" s="76">
        <v>2.5499999999999998</v>
      </c>
      <c r="L74" s="76">
        <v>1.599</v>
      </c>
      <c r="M74" s="76">
        <v>1.371</v>
      </c>
      <c r="O74" s="16"/>
    </row>
    <row r="75" spans="1:15" ht="15" customHeight="1" x14ac:dyDescent="0.35">
      <c r="A75" s="1">
        <v>2008</v>
      </c>
      <c r="B75" s="16">
        <f t="shared" si="1"/>
        <v>2.4742059583071851</v>
      </c>
      <c r="C75" s="16"/>
      <c r="D75" s="120">
        <v>2.218</v>
      </c>
      <c r="E75" s="116">
        <v>2.323</v>
      </c>
      <c r="F75" s="76">
        <v>1.6474169999999999</v>
      </c>
      <c r="G75" s="116">
        <v>2.8267000000000002</v>
      </c>
      <c r="H75" s="117">
        <v>2</v>
      </c>
      <c r="I75" s="116">
        <v>2.262</v>
      </c>
      <c r="J75" s="76">
        <v>2.6</v>
      </c>
      <c r="L75" s="76">
        <v>1.6879999999999999</v>
      </c>
      <c r="M75" s="76">
        <v>1.373</v>
      </c>
      <c r="O75" s="16"/>
    </row>
    <row r="76" spans="1:15" ht="15" customHeight="1" x14ac:dyDescent="0.35">
      <c r="A76" s="1">
        <v>2009</v>
      </c>
      <c r="B76" s="16">
        <f t="shared" si="1"/>
        <v>2.5166686136375485</v>
      </c>
      <c r="C76" s="16"/>
      <c r="D76" s="120">
        <v>2.302</v>
      </c>
      <c r="E76" s="116">
        <v>2.4220000000000002</v>
      </c>
      <c r="F76" s="76">
        <v>1.917926</v>
      </c>
      <c r="G76" s="116">
        <v>2.7277999999999998</v>
      </c>
      <c r="H76" s="117">
        <v>1.87</v>
      </c>
      <c r="I76" s="116">
        <v>2.4009999999999998</v>
      </c>
      <c r="J76" s="76">
        <v>2.4500000000000002</v>
      </c>
      <c r="L76" s="76">
        <v>1.891</v>
      </c>
      <c r="M76" s="76">
        <v>1.7010000000000001</v>
      </c>
      <c r="O76" s="16"/>
    </row>
    <row r="77" spans="1:15" ht="15" customHeight="1" x14ac:dyDescent="0.35">
      <c r="A77" s="1">
        <v>2010</v>
      </c>
      <c r="B77" s="16">
        <f t="shared" si="1"/>
        <v>2.4890020396463437</v>
      </c>
      <c r="C77" s="16"/>
      <c r="D77" s="120">
        <v>2.2970000000000002</v>
      </c>
      <c r="E77" s="116">
        <v>2.4790000000000001</v>
      </c>
      <c r="F77" s="76">
        <v>1.8677859999999999</v>
      </c>
      <c r="G77" s="116">
        <v>2.7136</v>
      </c>
      <c r="H77" s="117">
        <v>1.9</v>
      </c>
      <c r="I77" s="116">
        <v>2.2999999999999998</v>
      </c>
      <c r="J77" s="76">
        <v>2.35</v>
      </c>
      <c r="L77" s="76">
        <v>1.8360000000000001</v>
      </c>
      <c r="M77" s="76">
        <v>1.861</v>
      </c>
      <c r="O77" s="16"/>
    </row>
    <row r="78" spans="1:15" ht="15" customHeight="1" x14ac:dyDescent="0.35">
      <c r="A78" s="1">
        <v>2011</v>
      </c>
      <c r="B78" s="16">
        <f t="shared" si="1"/>
        <v>2.6465345604257782</v>
      </c>
      <c r="D78" s="120">
        <v>2.3610000000000002</v>
      </c>
      <c r="E78" s="116">
        <v>2.5049999999999999</v>
      </c>
      <c r="F78" s="76">
        <v>2.0718070000000002</v>
      </c>
      <c r="G78" s="116">
        <v>2.8866999999999998</v>
      </c>
      <c r="H78" s="117">
        <v>2.0699999999999998</v>
      </c>
      <c r="I78" s="116">
        <v>2.4009999999999998</v>
      </c>
      <c r="J78" s="76">
        <v>2.61</v>
      </c>
      <c r="L78" s="76">
        <v>1.9330000000000001</v>
      </c>
      <c r="M78" s="76">
        <v>1.998</v>
      </c>
      <c r="O78" s="16"/>
    </row>
    <row r="79" spans="1:15" ht="15" customHeight="1" x14ac:dyDescent="0.35">
      <c r="A79" s="1">
        <v>2012</v>
      </c>
      <c r="B79" s="16">
        <f t="shared" si="1"/>
        <v>2.741612620113119</v>
      </c>
      <c r="C79" s="16"/>
      <c r="D79" s="120">
        <v>2.6360000000000001</v>
      </c>
      <c r="E79" s="116">
        <v>2.6440000000000001</v>
      </c>
      <c r="F79" s="76">
        <v>2.0946020000000001</v>
      </c>
      <c r="G79" s="116">
        <v>3.036</v>
      </c>
      <c r="H79" s="117">
        <v>2.04</v>
      </c>
      <c r="I79" s="116">
        <v>2.59</v>
      </c>
      <c r="J79" s="76">
        <v>2.48</v>
      </c>
      <c r="L79" s="76">
        <v>2.0470000000000002</v>
      </c>
      <c r="M79" s="76">
        <v>2.0750000000000002</v>
      </c>
      <c r="O79" s="16"/>
    </row>
    <row r="80" spans="1:15" ht="15" customHeight="1" x14ac:dyDescent="0.35">
      <c r="A80" s="1">
        <v>2013</v>
      </c>
      <c r="B80" s="16">
        <f t="shared" si="1"/>
        <v>2.7515413609327068</v>
      </c>
      <c r="D80" s="120">
        <v>2.544</v>
      </c>
      <c r="E80" s="116">
        <v>2.7050000000000001</v>
      </c>
      <c r="F80" s="76">
        <v>2.1291929999999999</v>
      </c>
      <c r="G80" s="116">
        <v>3.0394999999999999</v>
      </c>
      <c r="H80" s="117">
        <v>2.09</v>
      </c>
      <c r="I80" s="116">
        <v>2.5379999999999998</v>
      </c>
      <c r="J80" s="76">
        <v>2.5299999999999998</v>
      </c>
      <c r="L80" s="76">
        <v>1.956</v>
      </c>
      <c r="M80" s="76">
        <v>2.157</v>
      </c>
      <c r="O80" s="16"/>
    </row>
    <row r="81" spans="1:15" ht="15" customHeight="1" x14ac:dyDescent="0.35">
      <c r="A81" s="1">
        <v>2014</v>
      </c>
      <c r="B81" s="16">
        <f t="shared" si="1"/>
        <v>2.8843755874831092</v>
      </c>
      <c r="D81" s="120">
        <v>2.5379999999999998</v>
      </c>
      <c r="E81" s="116">
        <v>2.8370000000000002</v>
      </c>
      <c r="F81" s="76">
        <v>2.1799879999999998</v>
      </c>
      <c r="G81" s="116">
        <v>3.1089000000000002</v>
      </c>
      <c r="H81" s="117">
        <v>2.36</v>
      </c>
      <c r="I81" s="116">
        <v>2.706</v>
      </c>
      <c r="J81" s="76">
        <v>2.66</v>
      </c>
      <c r="L81" s="76">
        <v>1.986</v>
      </c>
      <c r="M81" s="76">
        <v>2.3130000000000002</v>
      </c>
      <c r="O81" s="16"/>
    </row>
    <row r="82" spans="1:15" ht="15" customHeight="1" x14ac:dyDescent="0.35">
      <c r="A82" s="1">
        <v>2015</v>
      </c>
      <c r="B82" s="16">
        <f t="shared" si="1"/>
        <v>3.0329829420403862</v>
      </c>
      <c r="D82" s="120">
        <v>2.5350000000000001</v>
      </c>
      <c r="E82" s="1">
        <v>2.9</v>
      </c>
      <c r="F82" s="16">
        <v>2.0852539999999999</v>
      </c>
      <c r="G82" s="116">
        <v>3.6345000000000001</v>
      </c>
      <c r="H82" s="117">
        <v>2.7</v>
      </c>
      <c r="I82" s="116">
        <v>2.823</v>
      </c>
      <c r="J82" s="1">
        <v>2.7</v>
      </c>
      <c r="L82" s="16">
        <v>2.294</v>
      </c>
      <c r="M82" s="76">
        <v>1.879</v>
      </c>
      <c r="O82" s="16"/>
    </row>
    <row r="83" spans="1:15" ht="15" customHeight="1" x14ac:dyDescent="0.35">
      <c r="K83" s="16"/>
      <c r="N83" s="16"/>
    </row>
    <row r="84" spans="1:15" ht="15" customHeight="1" x14ac:dyDescent="0.35">
      <c r="B84" s="16"/>
      <c r="C84" s="1" t="s">
        <v>33</v>
      </c>
      <c r="D84" s="16">
        <f t="shared" ref="D84:J84" si="2">AVERAGE(D57:D66)</f>
        <v>2.0571999999999999</v>
      </c>
      <c r="E84" s="16">
        <f t="shared" si="2"/>
        <v>1.9923000000000002</v>
      </c>
      <c r="F84" s="16">
        <f t="shared" si="2"/>
        <v>1.7299962999999998</v>
      </c>
      <c r="G84" s="16">
        <f>AVERAGE(G57:G66)</f>
        <v>2.3600499999999998</v>
      </c>
      <c r="H84" s="16">
        <f t="shared" si="2"/>
        <v>1.73</v>
      </c>
      <c r="I84" s="16">
        <f t="shared" si="2"/>
        <v>1.9354</v>
      </c>
      <c r="J84" s="16">
        <f t="shared" si="2"/>
        <v>2.254</v>
      </c>
      <c r="K84" s="16"/>
      <c r="L84" s="16"/>
      <c r="M84" s="16"/>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U114"/>
  <sheetViews>
    <sheetView zoomScale="75" zoomScaleNormal="75" zoomScalePageLayoutView="75" workbookViewId="0">
      <pane xSplit="1" ySplit="22" topLeftCell="B44" activePane="bottomRight" state="frozen"/>
      <selection pane="topRight" activeCell="B1" sqref="B1"/>
      <selection pane="bottomLeft" activeCell="A4" sqref="A4"/>
      <selection pane="bottomRight" activeCell="E12" sqref="E12"/>
    </sheetView>
  </sheetViews>
  <sheetFormatPr defaultColWidth="11" defaultRowHeight="15.5" x14ac:dyDescent="0.35"/>
  <cols>
    <col min="1" max="1" width="11" style="1"/>
    <col min="2" max="3" width="14.1640625" style="1" customWidth="1"/>
    <col min="4" max="10" width="11" style="1"/>
    <col min="11" max="16" width="14.33203125" style="1" customWidth="1"/>
    <col min="17" max="16384" width="11" style="1"/>
  </cols>
  <sheetData>
    <row r="1" spans="2:21" ht="17.5" x14ac:dyDescent="0.45">
      <c r="B1" s="22" t="s">
        <v>2</v>
      </c>
      <c r="C1" s="23"/>
      <c r="D1" s="23"/>
      <c r="E1" s="23"/>
      <c r="F1" s="23"/>
      <c r="G1" s="23"/>
      <c r="H1" s="23"/>
      <c r="I1" s="23"/>
      <c r="J1" s="23"/>
      <c r="K1" s="23"/>
      <c r="L1" s="23"/>
      <c r="M1" s="23"/>
      <c r="N1" s="23"/>
      <c r="O1" s="23"/>
      <c r="P1" s="23"/>
      <c r="Q1" s="23"/>
      <c r="R1" s="23"/>
      <c r="S1" s="23"/>
    </row>
    <row r="2" spans="2:21" ht="17.5" x14ac:dyDescent="0.45">
      <c r="B2" s="24" t="s">
        <v>53</v>
      </c>
      <c r="C2" s="24"/>
      <c r="D2" s="24"/>
      <c r="E2" s="24"/>
      <c r="F2" s="24"/>
      <c r="G2" s="24"/>
      <c r="H2" s="24"/>
      <c r="I2" s="24"/>
      <c r="J2" s="24"/>
      <c r="K2" s="24"/>
      <c r="L2" s="24"/>
      <c r="M2" s="24"/>
      <c r="N2" s="24"/>
      <c r="O2" s="24"/>
      <c r="P2" s="24"/>
      <c r="Q2" s="24"/>
      <c r="R2" s="24"/>
      <c r="S2" s="24"/>
    </row>
    <row r="3" spans="2:21" x14ac:dyDescent="0.35">
      <c r="B3" s="40" t="s">
        <v>54</v>
      </c>
      <c r="C3" s="40"/>
      <c r="D3" s="25"/>
      <c r="E3" s="25"/>
      <c r="F3" s="25"/>
      <c r="G3" s="25"/>
      <c r="H3" s="25"/>
      <c r="I3" s="25"/>
      <c r="J3" s="25"/>
      <c r="K3" s="25"/>
      <c r="L3" s="25"/>
      <c r="M3" s="25"/>
      <c r="N3" s="25"/>
      <c r="O3" s="25"/>
      <c r="P3" s="25"/>
      <c r="Q3" s="25"/>
      <c r="R3" s="25"/>
      <c r="S3" s="25"/>
    </row>
    <row r="4" spans="2:21" x14ac:dyDescent="0.35">
      <c r="B4" s="40" t="s">
        <v>116</v>
      </c>
      <c r="C4" s="40"/>
      <c r="D4" s="25"/>
      <c r="E4" s="25"/>
      <c r="F4" s="25"/>
      <c r="G4" s="25"/>
      <c r="H4" s="25"/>
      <c r="I4" s="25"/>
      <c r="J4" s="25"/>
      <c r="K4" s="25"/>
      <c r="L4" s="25"/>
      <c r="M4" s="25"/>
      <c r="N4" s="25"/>
      <c r="O4" s="25"/>
      <c r="P4" s="25"/>
      <c r="Q4" s="25"/>
      <c r="R4" s="25"/>
      <c r="S4" s="25"/>
    </row>
    <row r="5" spans="2:21" ht="17" customHeight="1" x14ac:dyDescent="0.35">
      <c r="B5" s="27" t="s">
        <v>12</v>
      </c>
      <c r="C5" s="26"/>
      <c r="D5" s="26"/>
      <c r="E5" s="26"/>
      <c r="F5" s="26"/>
      <c r="G5" s="26"/>
      <c r="H5" s="26"/>
      <c r="I5" s="26"/>
      <c r="J5" s="26"/>
      <c r="K5" s="26"/>
      <c r="L5" s="26"/>
      <c r="M5" s="26"/>
      <c r="N5" s="26"/>
      <c r="O5" s="26"/>
      <c r="P5" s="26"/>
      <c r="Q5" s="26"/>
      <c r="R5" s="26"/>
      <c r="S5" s="26"/>
    </row>
    <row r="6" spans="2:21" ht="17" customHeight="1" x14ac:dyDescent="0.35">
      <c r="B6" s="26" t="s">
        <v>117</v>
      </c>
      <c r="C6" s="26" t="s">
        <v>139</v>
      </c>
      <c r="D6" s="26"/>
      <c r="E6" s="26"/>
      <c r="F6" s="26"/>
      <c r="G6" s="26"/>
      <c r="H6" s="26"/>
      <c r="I6" s="26"/>
      <c r="J6" s="26"/>
      <c r="K6" s="26"/>
      <c r="L6" s="26"/>
      <c r="M6" s="26"/>
      <c r="N6" s="26"/>
      <c r="O6" s="26"/>
      <c r="P6" s="26"/>
      <c r="Q6" s="26"/>
      <c r="R6" s="26"/>
      <c r="S6" s="26"/>
    </row>
    <row r="7" spans="2:21" ht="17" customHeight="1" x14ac:dyDescent="0.35">
      <c r="B7" s="26" t="s">
        <v>118</v>
      </c>
      <c r="C7" s="26" t="s">
        <v>140</v>
      </c>
      <c r="D7" s="26"/>
      <c r="E7" s="26"/>
      <c r="F7" s="26"/>
      <c r="G7" s="26"/>
      <c r="H7" s="26"/>
      <c r="I7" s="26"/>
      <c r="J7" s="26"/>
      <c r="K7" s="26"/>
      <c r="L7" s="26"/>
      <c r="M7" s="26"/>
      <c r="N7" s="26"/>
      <c r="O7" s="26"/>
      <c r="P7" s="26"/>
      <c r="Q7" s="26"/>
      <c r="R7" s="26"/>
      <c r="S7" s="26"/>
    </row>
    <row r="8" spans="2:21" ht="17" customHeight="1" x14ac:dyDescent="0.35">
      <c r="B8" s="41" t="s">
        <v>50</v>
      </c>
      <c r="C8" s="26" t="s">
        <v>81</v>
      </c>
      <c r="D8" s="26"/>
      <c r="E8" s="26"/>
      <c r="F8" s="26"/>
      <c r="G8" s="26"/>
      <c r="H8" s="26"/>
      <c r="I8" s="26"/>
      <c r="J8" s="26"/>
      <c r="K8" s="26"/>
      <c r="L8" s="27"/>
      <c r="M8" s="26"/>
      <c r="N8" s="26"/>
      <c r="O8" s="26"/>
      <c r="P8" s="26"/>
      <c r="Q8" s="26"/>
      <c r="R8" s="26"/>
      <c r="S8" s="26"/>
      <c r="T8" s="26"/>
      <c r="U8" s="26"/>
    </row>
    <row r="9" spans="2:21" ht="17" customHeight="1" x14ac:dyDescent="0.35">
      <c r="B9" s="41" t="s">
        <v>119</v>
      </c>
      <c r="C9" s="71" t="s">
        <v>147</v>
      </c>
      <c r="D9" s="26"/>
      <c r="E9" s="26"/>
      <c r="F9" s="26"/>
      <c r="G9" s="26"/>
      <c r="H9" s="26"/>
      <c r="I9" s="26"/>
      <c r="J9" s="26"/>
      <c r="K9" s="26"/>
      <c r="L9" s="27"/>
      <c r="M9" s="26"/>
      <c r="N9" s="26"/>
      <c r="O9" s="26"/>
      <c r="P9" s="26"/>
      <c r="Q9" s="26"/>
      <c r="R9" s="26"/>
      <c r="S9" s="26"/>
      <c r="T9" s="26"/>
      <c r="U9" s="26"/>
    </row>
    <row r="10" spans="2:21" ht="17" customHeight="1" x14ac:dyDescent="0.35">
      <c r="B10" s="41" t="s">
        <v>113</v>
      </c>
      <c r="C10" s="26" t="s">
        <v>114</v>
      </c>
      <c r="D10" s="26"/>
      <c r="E10" s="26"/>
      <c r="F10" s="26"/>
      <c r="G10" s="26"/>
      <c r="H10" s="26"/>
      <c r="I10" s="26"/>
      <c r="J10" s="26"/>
      <c r="K10" s="26"/>
      <c r="L10" s="27"/>
      <c r="M10" s="26"/>
      <c r="N10" s="26"/>
      <c r="O10" s="26"/>
      <c r="P10" s="26"/>
      <c r="Q10" s="26"/>
      <c r="R10" s="26"/>
      <c r="S10" s="26"/>
      <c r="T10" s="26"/>
      <c r="U10" s="26"/>
    </row>
    <row r="11" spans="2:21" ht="17" customHeight="1" x14ac:dyDescent="0.35">
      <c r="B11" s="26" t="s">
        <v>108</v>
      </c>
      <c r="C11" s="26" t="s">
        <v>111</v>
      </c>
      <c r="D11" s="26"/>
      <c r="E11" s="26"/>
      <c r="F11" s="26"/>
      <c r="G11" s="26"/>
      <c r="H11" s="26"/>
      <c r="I11" s="26"/>
      <c r="J11" s="26"/>
      <c r="K11" s="26"/>
      <c r="L11" s="26"/>
      <c r="M11" s="26"/>
      <c r="N11" s="26"/>
      <c r="O11" s="26"/>
      <c r="P11" s="26"/>
      <c r="Q11" s="26"/>
      <c r="R11" s="26"/>
      <c r="S11" s="26"/>
      <c r="T11" s="26"/>
      <c r="U11" s="26"/>
    </row>
    <row r="12" spans="2:21" ht="17" customHeight="1" x14ac:dyDescent="0.35">
      <c r="B12" s="41" t="s">
        <v>36</v>
      </c>
      <c r="C12" s="26" t="s">
        <v>82</v>
      </c>
      <c r="D12" s="26"/>
      <c r="E12" s="26"/>
      <c r="F12" s="26"/>
      <c r="G12" s="26"/>
      <c r="H12" s="26"/>
      <c r="I12" s="26"/>
      <c r="J12" s="26"/>
      <c r="K12" s="26"/>
      <c r="L12" s="27"/>
      <c r="M12" s="26"/>
      <c r="N12" s="26"/>
      <c r="O12" s="26"/>
      <c r="P12" s="26"/>
      <c r="Q12" s="26"/>
      <c r="R12" s="26"/>
      <c r="S12" s="26"/>
      <c r="T12" s="26"/>
      <c r="U12" s="26"/>
    </row>
    <row r="13" spans="2:21" ht="17" customHeight="1" x14ac:dyDescent="0.35">
      <c r="B13" s="41" t="s">
        <v>35</v>
      </c>
      <c r="C13" s="26" t="s">
        <v>83</v>
      </c>
      <c r="D13" s="26"/>
      <c r="E13" s="26"/>
      <c r="F13" s="26"/>
      <c r="G13" s="26"/>
      <c r="H13" s="26"/>
      <c r="I13" s="26"/>
      <c r="J13" s="26"/>
      <c r="K13" s="26"/>
      <c r="L13" s="27"/>
      <c r="M13" s="26"/>
      <c r="N13" s="26"/>
      <c r="O13" s="26"/>
      <c r="P13" s="26"/>
      <c r="Q13" s="26"/>
      <c r="R13" s="26"/>
      <c r="S13" s="26"/>
      <c r="T13" s="26"/>
      <c r="U13" s="26"/>
    </row>
    <row r="14" spans="2:21" ht="17" customHeight="1" x14ac:dyDescent="0.35">
      <c r="B14" s="41" t="s">
        <v>34</v>
      </c>
      <c r="C14" s="26" t="s">
        <v>84</v>
      </c>
      <c r="D14" s="26"/>
      <c r="E14" s="26"/>
      <c r="F14" s="26"/>
      <c r="G14" s="26"/>
      <c r="H14" s="26"/>
      <c r="I14" s="26"/>
      <c r="J14" s="26"/>
      <c r="K14" s="26"/>
      <c r="L14" s="27"/>
      <c r="M14" s="26"/>
      <c r="N14" s="26"/>
      <c r="O14" s="26"/>
      <c r="P14" s="26"/>
      <c r="Q14" s="26"/>
      <c r="R14" s="26"/>
      <c r="S14" s="26"/>
      <c r="T14" s="26"/>
      <c r="U14" s="26"/>
    </row>
    <row r="15" spans="2:21" ht="17" customHeight="1" x14ac:dyDescent="0.35">
      <c r="B15" s="73" t="s">
        <v>120</v>
      </c>
      <c r="C15" s="71" t="s">
        <v>141</v>
      </c>
      <c r="D15" s="26"/>
      <c r="E15" s="26"/>
      <c r="F15" s="26"/>
      <c r="G15" s="26"/>
      <c r="H15" s="26"/>
      <c r="I15" s="26"/>
      <c r="J15" s="26"/>
      <c r="K15" s="26"/>
      <c r="L15" s="27"/>
      <c r="M15" s="26"/>
      <c r="N15" s="26"/>
      <c r="O15" s="26"/>
      <c r="P15" s="26"/>
      <c r="Q15" s="26"/>
      <c r="R15" s="26"/>
      <c r="S15" s="26"/>
      <c r="T15" s="26"/>
      <c r="U15" s="26"/>
    </row>
    <row r="16" spans="2:21" ht="17" customHeight="1" x14ac:dyDescent="0.35">
      <c r="B16" s="73" t="s">
        <v>92</v>
      </c>
      <c r="C16" s="71" t="s">
        <v>93</v>
      </c>
      <c r="D16" s="26"/>
      <c r="E16" s="26"/>
      <c r="F16" s="42"/>
      <c r="G16" s="26"/>
      <c r="H16" s="26"/>
      <c r="I16" s="26"/>
      <c r="J16" s="26"/>
      <c r="K16" s="26"/>
      <c r="L16" s="27"/>
      <c r="M16" s="26"/>
      <c r="N16" s="26"/>
      <c r="O16" s="26"/>
      <c r="P16" s="26"/>
      <c r="Q16" s="26"/>
      <c r="R16" s="26"/>
      <c r="S16" s="26"/>
      <c r="T16" s="26"/>
      <c r="U16" s="26"/>
    </row>
    <row r="17" spans="1:21" ht="17" customHeight="1" x14ac:dyDescent="0.35">
      <c r="B17" s="41" t="s">
        <v>59</v>
      </c>
      <c r="C17" s="26" t="s">
        <v>110</v>
      </c>
      <c r="D17" s="26"/>
      <c r="E17" s="26"/>
      <c r="F17" s="42"/>
      <c r="G17" s="26"/>
      <c r="H17" s="26"/>
      <c r="I17" s="26"/>
      <c r="J17" s="26"/>
      <c r="K17" s="26"/>
      <c r="L17" s="27"/>
      <c r="M17" s="26"/>
      <c r="N17" s="26"/>
      <c r="O17" s="26"/>
      <c r="P17" s="26"/>
      <c r="Q17" s="26"/>
      <c r="R17" s="26"/>
      <c r="S17" s="26"/>
      <c r="T17" s="26"/>
      <c r="U17" s="26"/>
    </row>
    <row r="18" spans="1:21" ht="17" customHeight="1" x14ac:dyDescent="0.35">
      <c r="B18" s="41" t="s">
        <v>122</v>
      </c>
      <c r="C18" s="26" t="s">
        <v>142</v>
      </c>
      <c r="D18" s="26"/>
      <c r="E18" s="26"/>
      <c r="F18" s="42"/>
      <c r="G18" s="26"/>
      <c r="H18" s="26"/>
      <c r="I18" s="26"/>
      <c r="J18" s="26"/>
      <c r="K18" s="26"/>
      <c r="L18" s="27"/>
      <c r="M18" s="26"/>
      <c r="N18" s="26"/>
      <c r="O18" s="26"/>
      <c r="P18" s="26"/>
      <c r="Q18" s="26"/>
      <c r="R18" s="26"/>
      <c r="S18" s="26"/>
      <c r="T18" s="26"/>
      <c r="U18" s="26"/>
    </row>
    <row r="19" spans="1:21" ht="17" customHeight="1" x14ac:dyDescent="0.35">
      <c r="B19" s="73" t="s">
        <v>7</v>
      </c>
      <c r="C19" s="69" t="s">
        <v>85</v>
      </c>
      <c r="D19" s="26"/>
      <c r="E19" s="26"/>
      <c r="F19" s="26"/>
      <c r="G19" s="26"/>
      <c r="H19" s="26"/>
      <c r="I19" s="26"/>
      <c r="J19" s="26"/>
      <c r="K19" s="26"/>
      <c r="L19" s="26"/>
      <c r="M19" s="26"/>
      <c r="N19" s="26"/>
      <c r="O19" s="26"/>
      <c r="P19" s="26"/>
      <c r="Q19" s="26"/>
      <c r="R19" s="26"/>
      <c r="S19" s="26"/>
      <c r="T19" s="26"/>
      <c r="U19" s="26"/>
    </row>
    <row r="20" spans="1:21" s="11" customFormat="1" ht="15" customHeight="1" x14ac:dyDescent="0.35">
      <c r="B20" s="12"/>
      <c r="D20" s="13"/>
      <c r="E20" s="13"/>
    </row>
    <row r="21" spans="1:21" ht="15" customHeight="1" x14ac:dyDescent="0.35">
      <c r="A21" s="80"/>
      <c r="B21" s="18" t="s">
        <v>38</v>
      </c>
      <c r="C21" s="17"/>
      <c r="D21" s="87"/>
      <c r="E21" s="87"/>
      <c r="F21" s="87"/>
      <c r="G21" s="87"/>
      <c r="H21" s="81"/>
      <c r="I21" s="81"/>
      <c r="J21" s="88"/>
      <c r="K21" s="88"/>
      <c r="L21" s="88"/>
      <c r="M21" s="88"/>
      <c r="N21" s="88"/>
      <c r="O21" s="88"/>
      <c r="P21" s="88"/>
      <c r="Q21" s="88"/>
    </row>
    <row r="22" spans="1:21" x14ac:dyDescent="0.35">
      <c r="A22" s="18" t="s">
        <v>37</v>
      </c>
      <c r="B22" s="18" t="s">
        <v>3</v>
      </c>
      <c r="C22" s="18"/>
      <c r="D22" s="123" t="s">
        <v>117</v>
      </c>
      <c r="E22" s="123" t="s">
        <v>118</v>
      </c>
      <c r="F22" s="123" t="s">
        <v>73</v>
      </c>
      <c r="G22" s="123" t="s">
        <v>119</v>
      </c>
      <c r="H22" s="123" t="s">
        <v>113</v>
      </c>
      <c r="I22" s="123" t="s">
        <v>108</v>
      </c>
      <c r="J22" s="123" t="s">
        <v>36</v>
      </c>
      <c r="K22" s="123" t="s">
        <v>35</v>
      </c>
      <c r="L22" s="123" t="s">
        <v>34</v>
      </c>
      <c r="M22" s="123" t="s">
        <v>120</v>
      </c>
      <c r="N22" s="123" t="s">
        <v>121</v>
      </c>
      <c r="O22" s="123" t="s">
        <v>59</v>
      </c>
      <c r="P22" s="123" t="s">
        <v>122</v>
      </c>
      <c r="Q22" s="124" t="s">
        <v>72</v>
      </c>
    </row>
    <row r="23" spans="1:21" ht="16" x14ac:dyDescent="0.35">
      <c r="A23" s="17">
        <v>1959</v>
      </c>
      <c r="B23" s="16">
        <f>'Global Carbon Budget'!F23</f>
        <v>0.96813161241156886</v>
      </c>
      <c r="C23" s="16"/>
      <c r="D23" s="86">
        <v>1.6177999999999999</v>
      </c>
      <c r="E23" s="86">
        <v>-0.60104157502699995</v>
      </c>
      <c r="F23" s="86">
        <v>1.36595</v>
      </c>
      <c r="G23" s="86">
        <v>1.0715600000000001</v>
      </c>
      <c r="H23" s="86">
        <v>1.2275851870000001</v>
      </c>
      <c r="I23" s="86">
        <v>0.42779</v>
      </c>
      <c r="J23" s="76">
        <v>0.101426</v>
      </c>
      <c r="K23" s="86">
        <v>0.39336100000000002</v>
      </c>
      <c r="L23" s="120">
        <v>-0.82480069060302696</v>
      </c>
      <c r="M23" s="86">
        <v>6.3308534565199998E-2</v>
      </c>
      <c r="N23" s="86">
        <v>1.46297836303711</v>
      </c>
      <c r="O23" s="86">
        <v>1.381</v>
      </c>
      <c r="P23" s="86">
        <v>1.0299854874346801</v>
      </c>
      <c r="Q23" s="16">
        <v>1.224</v>
      </c>
      <c r="R23" s="109"/>
    </row>
    <row r="24" spans="1:21" ht="16" x14ac:dyDescent="0.35">
      <c r="A24" s="17">
        <v>1960</v>
      </c>
      <c r="B24" s="16">
        <f>'Global Carbon Budget'!F24</f>
        <v>1.5936743062427325</v>
      </c>
      <c r="C24" s="16"/>
      <c r="D24" s="86">
        <v>3.1128</v>
      </c>
      <c r="E24" s="86">
        <v>1.8939651729</v>
      </c>
      <c r="F24" s="86">
        <v>0.321162</v>
      </c>
      <c r="G24" s="86">
        <v>0.75848700000000002</v>
      </c>
      <c r="H24" s="86">
        <v>1.8661966720000001</v>
      </c>
      <c r="I24" s="86">
        <v>1.9649000000000001</v>
      </c>
      <c r="J24" s="76">
        <v>1.84738</v>
      </c>
      <c r="K24" s="86">
        <v>1.32782</v>
      </c>
      <c r="L24" s="120">
        <v>0.30601859169163198</v>
      </c>
      <c r="M24" s="86">
        <v>1.0854372535600001</v>
      </c>
      <c r="N24" s="86">
        <v>1.50113153457642</v>
      </c>
      <c r="O24" s="86">
        <v>2.4489999999999998</v>
      </c>
      <c r="P24" s="86">
        <v>1.0962320871198701</v>
      </c>
      <c r="Q24" s="16">
        <v>1.726</v>
      </c>
      <c r="R24" s="109"/>
    </row>
    <row r="25" spans="1:21" ht="16" x14ac:dyDescent="0.35">
      <c r="A25" s="17">
        <v>1961</v>
      </c>
      <c r="B25" s="16">
        <f>'Global Carbon Budget'!F25</f>
        <v>1.6537381136889078</v>
      </c>
      <c r="C25" s="16"/>
      <c r="D25" s="86">
        <v>1.1714</v>
      </c>
      <c r="E25" s="86">
        <v>0.99725215844500004</v>
      </c>
      <c r="F25" s="86">
        <v>1.3634299999999999</v>
      </c>
      <c r="G25" s="86">
        <v>0.13797999999999999</v>
      </c>
      <c r="H25" s="86">
        <v>0.90926235700000002</v>
      </c>
      <c r="I25" s="86">
        <v>1.6035999999999999</v>
      </c>
      <c r="J25" s="76">
        <v>1.1686799999999999</v>
      </c>
      <c r="K25" s="86">
        <v>0.27939199999999997</v>
      </c>
      <c r="L25" s="120">
        <v>-0.88570319514084905</v>
      </c>
      <c r="M25" s="86">
        <v>-0.35951147361199998</v>
      </c>
      <c r="N25" s="86">
        <v>0.78568118810653698</v>
      </c>
      <c r="O25" s="86">
        <v>1.6910000000000001</v>
      </c>
      <c r="P25" s="86">
        <v>-0.42369302342926102</v>
      </c>
      <c r="Q25" s="16">
        <v>1.111</v>
      </c>
      <c r="R25" s="109"/>
    </row>
    <row r="26" spans="1:21" ht="16" x14ac:dyDescent="0.35">
      <c r="A26" s="17">
        <v>1962</v>
      </c>
      <c r="B26" s="16">
        <f>'Global Carbon Budget'!F26</f>
        <v>2.1530589105903561</v>
      </c>
      <c r="C26" s="16"/>
      <c r="D26" s="86">
        <v>2.5323000000000002</v>
      </c>
      <c r="E26" s="86">
        <v>1.7371362130200001</v>
      </c>
      <c r="F26" s="86">
        <v>1.30209</v>
      </c>
      <c r="G26" s="86">
        <v>0.26342700000000002</v>
      </c>
      <c r="H26" s="86">
        <v>1.6446243149999999</v>
      </c>
      <c r="I26" s="86">
        <v>1.9308000000000001</v>
      </c>
      <c r="J26" s="76">
        <v>2.2948300000000001</v>
      </c>
      <c r="K26" s="86">
        <v>1.49695</v>
      </c>
      <c r="L26" s="120">
        <v>-9.6676249647309503E-2</v>
      </c>
      <c r="M26" s="86">
        <v>6.8274459935000004E-2</v>
      </c>
      <c r="N26" s="86">
        <v>1.1827358007430999</v>
      </c>
      <c r="O26" s="86">
        <v>2.4289999999999998</v>
      </c>
      <c r="P26" s="86">
        <v>-2.3501951472707901E-2</v>
      </c>
      <c r="Q26" s="16">
        <v>2.2519999999999998</v>
      </c>
      <c r="R26" s="109"/>
    </row>
    <row r="27" spans="1:21" ht="16" x14ac:dyDescent="0.35">
      <c r="A27" s="17">
        <v>1963</v>
      </c>
      <c r="B27" s="16">
        <f>'Global Carbon Budget'!F27</f>
        <v>2.1176362114315026</v>
      </c>
      <c r="C27" s="16"/>
      <c r="D27" s="86">
        <v>1.2303999999999999</v>
      </c>
      <c r="E27" s="86">
        <v>-5.3417161289499998E-2</v>
      </c>
      <c r="F27" s="86">
        <v>-0.102946</v>
      </c>
      <c r="G27" s="86">
        <v>0.2467</v>
      </c>
      <c r="H27" s="86">
        <v>0.96735981599999998</v>
      </c>
      <c r="I27" s="86">
        <v>1.9765999999999999</v>
      </c>
      <c r="J27" s="76">
        <v>1.6354299999999999</v>
      </c>
      <c r="K27" s="86">
        <v>-1.18252</v>
      </c>
      <c r="L27" s="120">
        <v>-0.77205974358813001</v>
      </c>
      <c r="M27" s="86">
        <v>-0.367849748383</v>
      </c>
      <c r="N27" s="86">
        <v>1.17835700511932</v>
      </c>
      <c r="O27" s="86">
        <v>0.89700000000000002</v>
      </c>
      <c r="P27" s="86">
        <v>0.39266897079215601</v>
      </c>
      <c r="Q27" s="16">
        <v>1.8129999999999999</v>
      </c>
      <c r="R27" s="109"/>
    </row>
    <row r="28" spans="1:21" ht="16" x14ac:dyDescent="0.35">
      <c r="A28" s="17">
        <v>1964</v>
      </c>
      <c r="B28" s="16">
        <f>'Global Carbon Budget'!F28</f>
        <v>2.1861465460543181</v>
      </c>
      <c r="C28" s="16"/>
      <c r="D28" s="86">
        <v>2.4940000000000002</v>
      </c>
      <c r="E28" s="86">
        <v>0.87641672025799999</v>
      </c>
      <c r="F28" s="86">
        <v>2.1600799999999998</v>
      </c>
      <c r="G28" s="86">
        <v>1.1036300000000001</v>
      </c>
      <c r="H28" s="86">
        <v>2.5703872630000002</v>
      </c>
      <c r="I28" s="86">
        <v>1.7253000000000001</v>
      </c>
      <c r="J28" s="76">
        <v>2.2347999999999999</v>
      </c>
      <c r="K28" s="86">
        <v>1.5075700000000001</v>
      </c>
      <c r="L28" s="120">
        <v>0.54137184584800502</v>
      </c>
      <c r="M28" s="86">
        <v>0.95350560776000004</v>
      </c>
      <c r="N28" s="86">
        <v>1.6490044593811</v>
      </c>
      <c r="O28" s="86">
        <v>2.61</v>
      </c>
      <c r="P28" s="86">
        <v>0.73479391515919501</v>
      </c>
      <c r="Q28" s="16">
        <v>1.5049999999999999</v>
      </c>
      <c r="R28" s="109"/>
    </row>
    <row r="29" spans="1:21" ht="16" x14ac:dyDescent="0.35">
      <c r="A29" s="17">
        <v>1965</v>
      </c>
      <c r="B29" s="16">
        <f>'Global Carbon Budget'!F29</f>
        <v>0.83488895138985253</v>
      </c>
      <c r="C29" s="16"/>
      <c r="D29" s="86">
        <v>1.9789000000000001</v>
      </c>
      <c r="E29" s="86">
        <v>-0.22317025656600001</v>
      </c>
      <c r="F29" s="86">
        <v>1.4661</v>
      </c>
      <c r="G29" s="86">
        <v>0.17083100000000001</v>
      </c>
      <c r="H29" s="86">
        <v>1.106985721</v>
      </c>
      <c r="I29" s="86">
        <v>0.12293</v>
      </c>
      <c r="J29" s="76">
        <v>0.90386699999999998</v>
      </c>
      <c r="K29" s="86">
        <v>-0.563504</v>
      </c>
      <c r="L29" s="120">
        <v>-0.74231256666229894</v>
      </c>
      <c r="M29" s="86">
        <v>-1.28619345419</v>
      </c>
      <c r="N29" s="86">
        <v>0.34665265679359403</v>
      </c>
      <c r="O29" s="86">
        <v>0.66600000000000004</v>
      </c>
      <c r="P29" s="86">
        <v>-0.75695838472110899</v>
      </c>
      <c r="Q29" s="16">
        <v>1.3169999999999999</v>
      </c>
      <c r="R29" s="109"/>
    </row>
    <row r="30" spans="1:21" ht="16" x14ac:dyDescent="0.35">
      <c r="A30" s="17">
        <v>1966</v>
      </c>
      <c r="B30" s="16">
        <f>'Global Carbon Budget'!F30</f>
        <v>1.0114547686678539</v>
      </c>
      <c r="C30" s="16"/>
      <c r="D30" s="86">
        <v>1.7508999999999999</v>
      </c>
      <c r="E30" s="86">
        <v>1.6923873253299999</v>
      </c>
      <c r="F30" s="86">
        <v>1.98525</v>
      </c>
      <c r="G30" s="86">
        <v>1.2023900000000001</v>
      </c>
      <c r="H30" s="86">
        <v>1.3005223690000001</v>
      </c>
      <c r="I30" s="86">
        <v>0.72521999999999998</v>
      </c>
      <c r="J30" s="76">
        <v>0.103315</v>
      </c>
      <c r="K30" s="86">
        <v>1.6805000000000001</v>
      </c>
      <c r="L30" s="120">
        <v>3.6208631125475697E-2</v>
      </c>
      <c r="M30" s="86">
        <v>1.07362261114</v>
      </c>
      <c r="N30" s="86">
        <v>0.99687850475311302</v>
      </c>
      <c r="O30" s="86">
        <v>2.383</v>
      </c>
      <c r="P30" s="86">
        <v>2.02762704860121</v>
      </c>
      <c r="Q30" s="16">
        <v>1.1020000000000001</v>
      </c>
      <c r="R30" s="109"/>
    </row>
    <row r="31" spans="1:21" ht="16" x14ac:dyDescent="0.35">
      <c r="A31" s="17">
        <v>1967</v>
      </c>
      <c r="B31" s="16">
        <f>'Global Carbon Budget'!F31</f>
        <v>2.4466009111105098</v>
      </c>
      <c r="C31" s="16"/>
      <c r="D31" s="86">
        <v>2.2199</v>
      </c>
      <c r="E31" s="86">
        <v>1.2033182545300001</v>
      </c>
      <c r="F31" s="86">
        <v>1.4262300000000001</v>
      </c>
      <c r="G31" s="86">
        <v>0.57955500000000004</v>
      </c>
      <c r="H31" s="86">
        <v>2.1264820969999998</v>
      </c>
      <c r="I31" s="86">
        <v>2.3971</v>
      </c>
      <c r="J31" s="76">
        <v>2.6821700000000002</v>
      </c>
      <c r="K31" s="86">
        <v>0.59126400000000001</v>
      </c>
      <c r="L31" s="120">
        <v>0.66556619078006196</v>
      </c>
      <c r="M31" s="86">
        <v>0.89248658661299995</v>
      </c>
      <c r="N31" s="86">
        <v>2.5809397697448699</v>
      </c>
      <c r="O31" s="86">
        <v>1.1910000000000001</v>
      </c>
      <c r="P31" s="86">
        <v>2.0501828790312899</v>
      </c>
      <c r="Q31" s="16">
        <v>1.3779999999999999</v>
      </c>
      <c r="R31" s="109"/>
    </row>
    <row r="32" spans="1:21" ht="16" x14ac:dyDescent="0.35">
      <c r="A32" s="17">
        <v>1968</v>
      </c>
      <c r="B32" s="16">
        <f>'Global Carbon Budget'!F32</f>
        <v>1.781496706919016</v>
      </c>
      <c r="C32" s="16"/>
      <c r="D32" s="86">
        <v>2.9687999999999999</v>
      </c>
      <c r="E32" s="86">
        <v>2.2755067316800002</v>
      </c>
      <c r="F32" s="86">
        <v>1.4833700000000001</v>
      </c>
      <c r="G32" s="86">
        <v>1.29918</v>
      </c>
      <c r="H32" s="86">
        <v>2.6442674259999999</v>
      </c>
      <c r="I32" s="86">
        <v>1.8462000000000001</v>
      </c>
      <c r="J32" s="76">
        <v>3.02041</v>
      </c>
      <c r="K32" s="86">
        <v>2.5429499999999998</v>
      </c>
      <c r="L32" s="120">
        <v>2.2397323870624701</v>
      </c>
      <c r="M32" s="86">
        <v>2.4789773125100001</v>
      </c>
      <c r="N32" s="86">
        <v>2.7821378707885698</v>
      </c>
      <c r="O32" s="86">
        <v>2.754</v>
      </c>
      <c r="P32" s="86">
        <v>2.4847589220451298</v>
      </c>
      <c r="Q32" s="16">
        <v>2.6440000000000001</v>
      </c>
      <c r="R32" s="109"/>
    </row>
    <row r="33" spans="1:18" ht="16" x14ac:dyDescent="0.35">
      <c r="A33" s="17">
        <v>1969</v>
      </c>
      <c r="B33" s="16">
        <f>'Global Carbon Budget'!F33</f>
        <v>1.2025130114513172</v>
      </c>
      <c r="C33" s="16"/>
      <c r="D33" s="86">
        <v>0.85518000000000005</v>
      </c>
      <c r="E33" s="86">
        <v>5.9183514904300003E-2</v>
      </c>
      <c r="F33" s="86">
        <v>0.833565</v>
      </c>
      <c r="G33" s="86">
        <v>-4.4649599999999996E-3</v>
      </c>
      <c r="H33" s="86">
        <v>0.61906215499999995</v>
      </c>
      <c r="I33" s="86">
        <v>0.85504999999999998</v>
      </c>
      <c r="J33" s="76">
        <v>1.0823299999999999E-2</v>
      </c>
      <c r="K33" s="86">
        <v>-0.45024799999999998</v>
      </c>
      <c r="L33" s="120">
        <v>-2.0956228721374301E-2</v>
      </c>
      <c r="M33" s="86">
        <v>0.24833841778999999</v>
      </c>
      <c r="N33" s="86">
        <v>0.46514391899108898</v>
      </c>
      <c r="O33" s="86">
        <v>0.871</v>
      </c>
      <c r="P33" s="86">
        <v>0.38788053390988603</v>
      </c>
      <c r="Q33" s="16">
        <v>0.57799999999999996</v>
      </c>
      <c r="R33" s="109"/>
    </row>
    <row r="34" spans="1:18" ht="16" x14ac:dyDescent="0.35">
      <c r="A34" s="17">
        <v>1970</v>
      </c>
      <c r="B34" s="16">
        <f>'Global Carbon Budget'!F34</f>
        <v>1.9794577980557002</v>
      </c>
      <c r="C34" s="16"/>
      <c r="D34" s="86">
        <v>1.6604000000000001</v>
      </c>
      <c r="E34" s="86">
        <v>-2.9867568562900002E-2</v>
      </c>
      <c r="F34" s="86">
        <v>1.69651</v>
      </c>
      <c r="G34" s="86">
        <v>0.56482399999999999</v>
      </c>
      <c r="H34" s="86">
        <v>1.1558799609999999</v>
      </c>
      <c r="I34" s="86">
        <v>0.49994</v>
      </c>
      <c r="J34" s="76">
        <v>-0.59976600000000002</v>
      </c>
      <c r="K34" s="86">
        <v>-8.4123500000000004E-2</v>
      </c>
      <c r="L34" s="120">
        <v>-1.18688929895358</v>
      </c>
      <c r="M34" s="86">
        <v>0.10715850462199999</v>
      </c>
      <c r="N34" s="86">
        <v>0.68627321720123302</v>
      </c>
      <c r="O34" s="86">
        <v>2.0419999999999998</v>
      </c>
      <c r="P34" s="86">
        <v>-1.1645087135641401</v>
      </c>
      <c r="Q34" s="16">
        <v>0.68799999999999994</v>
      </c>
      <c r="R34" s="109"/>
    </row>
    <row r="35" spans="1:18" ht="16" x14ac:dyDescent="0.35">
      <c r="A35" s="17">
        <v>1971</v>
      </c>
      <c r="B35" s="16">
        <f>'Global Carbon Budget'!F35</f>
        <v>2.7553876501389372</v>
      </c>
      <c r="C35" s="16"/>
      <c r="D35" s="86">
        <v>3.9956999999999998</v>
      </c>
      <c r="E35" s="86">
        <v>2.40811634656</v>
      </c>
      <c r="F35" s="86">
        <v>2.4046400000000001</v>
      </c>
      <c r="G35" s="86">
        <v>1.50457</v>
      </c>
      <c r="H35" s="86">
        <v>3.0578936240000001</v>
      </c>
      <c r="I35" s="86">
        <v>1.5208999999999999</v>
      </c>
      <c r="J35" s="76">
        <v>2.9118200000000001</v>
      </c>
      <c r="K35" s="86">
        <v>2.95994</v>
      </c>
      <c r="L35" s="120">
        <v>2.02525063671199</v>
      </c>
      <c r="M35" s="86">
        <v>2.1815600692900001</v>
      </c>
      <c r="N35" s="86">
        <v>2.71821260452271</v>
      </c>
      <c r="O35" s="86">
        <v>3.101</v>
      </c>
      <c r="P35" s="86">
        <v>1.99853206334408</v>
      </c>
      <c r="Q35" s="16">
        <v>2.6219999999999999</v>
      </c>
      <c r="R35" s="109"/>
    </row>
    <row r="36" spans="1:18" ht="16" x14ac:dyDescent="0.35">
      <c r="A36" s="17">
        <v>1972</v>
      </c>
      <c r="B36" s="16">
        <f>'Global Carbon Budget'!F36</f>
        <v>0.98379630847382105</v>
      </c>
      <c r="C36" s="16"/>
      <c r="D36" s="86">
        <v>1.6566000000000001</v>
      </c>
      <c r="E36" s="86">
        <v>0.59764967387199996</v>
      </c>
      <c r="F36" s="86">
        <v>0.50239299999999998</v>
      </c>
      <c r="G36" s="86">
        <v>0.66353700000000004</v>
      </c>
      <c r="H36" s="86">
        <v>1.374770303</v>
      </c>
      <c r="I36" s="86">
        <v>-1.4513E-2</v>
      </c>
      <c r="J36" s="76">
        <v>0.55229499999999998</v>
      </c>
      <c r="K36" s="86">
        <v>1.68553</v>
      </c>
      <c r="L36" s="120">
        <v>1.3600866917288399</v>
      </c>
      <c r="M36" s="86">
        <v>1.36110078093</v>
      </c>
      <c r="N36" s="86">
        <v>1.8183635473251301</v>
      </c>
      <c r="O36" s="86">
        <v>0.51900000000000002</v>
      </c>
      <c r="P36" s="86">
        <v>1.5007799229262999</v>
      </c>
      <c r="Q36" s="16">
        <v>1.7090000000000001</v>
      </c>
      <c r="R36" s="109"/>
    </row>
    <row r="37" spans="1:18" ht="16" x14ac:dyDescent="0.35">
      <c r="A37" s="17">
        <v>1973</v>
      </c>
      <c r="B37" s="16">
        <f>'Global Carbon Budget'!F37</f>
        <v>1.2847859200314813</v>
      </c>
      <c r="C37" s="16"/>
      <c r="D37" s="86">
        <v>2.4780000000000002</v>
      </c>
      <c r="E37" s="86">
        <v>2.09518591923</v>
      </c>
      <c r="F37" s="86">
        <v>2.4441199999999998</v>
      </c>
      <c r="G37" s="86">
        <v>1.4822599999999999</v>
      </c>
      <c r="H37" s="86">
        <v>2.2284438510000002</v>
      </c>
      <c r="I37" s="86">
        <v>1.2579</v>
      </c>
      <c r="J37" s="76">
        <v>0.32521</v>
      </c>
      <c r="K37" s="86">
        <v>3.1716299999999999</v>
      </c>
      <c r="L37" s="120">
        <v>0.62227699309622897</v>
      </c>
      <c r="M37" s="86">
        <v>0.81117129276699995</v>
      </c>
      <c r="N37" s="86">
        <v>2.08168697357178</v>
      </c>
      <c r="O37" s="86">
        <v>3.012</v>
      </c>
      <c r="P37" s="86">
        <v>1.6651282006505299</v>
      </c>
      <c r="Q37" s="16">
        <v>0.63700000000000001</v>
      </c>
      <c r="R37" s="109"/>
    </row>
    <row r="38" spans="1:18" ht="16" x14ac:dyDescent="0.35">
      <c r="A38" s="17">
        <v>1974</v>
      </c>
      <c r="B38" s="16">
        <f>'Global Carbon Budget'!F38</f>
        <v>2.979046778825801</v>
      </c>
      <c r="C38" s="16"/>
      <c r="D38" s="86">
        <v>6.0301999999999998</v>
      </c>
      <c r="E38" s="86">
        <v>6.4326532525999998</v>
      </c>
      <c r="F38" s="86">
        <v>3.6467999999999998</v>
      </c>
      <c r="G38" s="86">
        <v>1.51858</v>
      </c>
      <c r="H38" s="86">
        <v>3.9829308010000002</v>
      </c>
      <c r="I38" s="86">
        <v>4.1463999999999999</v>
      </c>
      <c r="J38" s="76">
        <v>5.9414899999999999</v>
      </c>
      <c r="K38" s="86">
        <v>5.4279999999999999</v>
      </c>
      <c r="L38" s="120">
        <v>3.4449110537110301</v>
      </c>
      <c r="M38" s="86">
        <v>3.94038084571</v>
      </c>
      <c r="N38" s="86">
        <v>4.4485092163085902</v>
      </c>
      <c r="O38" s="86">
        <v>5.0389999999999997</v>
      </c>
      <c r="P38" s="86">
        <v>4.21545859530457</v>
      </c>
      <c r="Q38" s="16">
        <v>4.1879999999999997</v>
      </c>
      <c r="R38" s="109"/>
    </row>
    <row r="39" spans="1:18" ht="16" x14ac:dyDescent="0.35">
      <c r="A39" s="17">
        <v>1975</v>
      </c>
      <c r="B39" s="16">
        <f>'Global Carbon Budget'!F39</f>
        <v>1.753634485552876</v>
      </c>
      <c r="C39" s="16"/>
      <c r="D39" s="86">
        <v>3.6372</v>
      </c>
      <c r="E39" s="86">
        <v>3.9800981155400001</v>
      </c>
      <c r="F39" s="86">
        <v>1.7113</v>
      </c>
      <c r="G39" s="86">
        <v>1.28267</v>
      </c>
      <c r="H39" s="86">
        <v>2.477489759</v>
      </c>
      <c r="I39" s="86">
        <v>1.5781000000000001</v>
      </c>
      <c r="J39" s="76">
        <v>3.5929000000000002</v>
      </c>
      <c r="K39" s="86">
        <v>3.4885700000000002</v>
      </c>
      <c r="L39" s="120">
        <v>1.87526732464144</v>
      </c>
      <c r="M39" s="86">
        <v>2.39401316383</v>
      </c>
      <c r="N39" s="86">
        <v>3.1648290157318102</v>
      </c>
      <c r="O39" s="86">
        <v>2.637</v>
      </c>
      <c r="P39" s="86">
        <v>2.02673008804401</v>
      </c>
      <c r="Q39" s="16">
        <v>2.9750000000000001</v>
      </c>
      <c r="R39" s="109"/>
    </row>
    <row r="40" spans="1:18" ht="16" x14ac:dyDescent="0.35">
      <c r="A40" s="17">
        <v>1976</v>
      </c>
      <c r="B40" s="16">
        <f>'Global Carbon Budget'!F40</f>
        <v>2.4787118569304791</v>
      </c>
      <c r="C40" s="16"/>
      <c r="D40" s="86">
        <v>4.8460000000000001</v>
      </c>
      <c r="E40" s="86">
        <v>3.0390040891000001</v>
      </c>
      <c r="F40" s="86">
        <v>2.6336200000000001</v>
      </c>
      <c r="G40" s="86">
        <v>1.13968</v>
      </c>
      <c r="H40" s="86">
        <v>3.5078854900000001</v>
      </c>
      <c r="I40" s="86">
        <v>2.1004</v>
      </c>
      <c r="J40" s="76">
        <v>4.8617699999999999</v>
      </c>
      <c r="K40" s="86">
        <v>2.3844099999999999</v>
      </c>
      <c r="L40" s="120">
        <v>3.8456398796376399</v>
      </c>
      <c r="M40" s="86">
        <v>2.3251722847499998</v>
      </c>
      <c r="N40" s="86">
        <v>3.62382984161377</v>
      </c>
      <c r="O40" s="86">
        <v>2.5470000000000002</v>
      </c>
      <c r="P40" s="86">
        <v>3.5228340004560899</v>
      </c>
      <c r="Q40" s="16">
        <v>4.1980000000000004</v>
      </c>
      <c r="R40" s="109"/>
    </row>
    <row r="41" spans="1:18" ht="16" x14ac:dyDescent="0.35">
      <c r="A41" s="17">
        <v>1977</v>
      </c>
      <c r="B41" s="16">
        <f>'Global Carbon Budget'!F41</f>
        <v>0.59213764676741487</v>
      </c>
      <c r="C41" s="16"/>
      <c r="D41" s="86">
        <v>2.5343</v>
      </c>
      <c r="E41" s="86">
        <v>1.7478182604700001</v>
      </c>
      <c r="F41" s="86">
        <v>1.60992</v>
      </c>
      <c r="G41" s="86">
        <v>0.61462899999999998</v>
      </c>
      <c r="H41" s="86">
        <v>1.6601500440000001</v>
      </c>
      <c r="I41" s="86">
        <v>1.0182</v>
      </c>
      <c r="J41" s="76">
        <v>2.0724399999999998</v>
      </c>
      <c r="K41" s="86">
        <v>-0.111933</v>
      </c>
      <c r="L41" s="120">
        <v>1.6254784530347901</v>
      </c>
      <c r="M41" s="86">
        <v>1.91058693026</v>
      </c>
      <c r="N41" s="86">
        <v>2.7710740566253702</v>
      </c>
      <c r="O41" s="86">
        <v>2.5910000000000002</v>
      </c>
      <c r="P41" s="86">
        <v>1.18454935672979</v>
      </c>
      <c r="Q41" s="16">
        <v>2.2690000000000001</v>
      </c>
      <c r="R41" s="109"/>
    </row>
    <row r="42" spans="1:18" ht="16" x14ac:dyDescent="0.35">
      <c r="A42" s="17">
        <v>1978</v>
      </c>
      <c r="B42" s="16">
        <f>'Global Carbon Budget'!F42</f>
        <v>1.9217473658641977</v>
      </c>
      <c r="C42" s="16"/>
      <c r="D42" s="86">
        <v>3.8136000000000001</v>
      </c>
      <c r="E42" s="86">
        <v>3.93467559665</v>
      </c>
      <c r="F42" s="86">
        <v>3.4863900000000001</v>
      </c>
      <c r="G42" s="86">
        <v>1.2566600000000001</v>
      </c>
      <c r="H42" s="86">
        <v>3.2140353990000001</v>
      </c>
      <c r="I42" s="86">
        <v>3.1278999999999999</v>
      </c>
      <c r="J42" s="76">
        <v>3.9065500000000002</v>
      </c>
      <c r="K42" s="86">
        <v>2.3915099999999998</v>
      </c>
      <c r="L42" s="120">
        <v>2.20337236915673</v>
      </c>
      <c r="M42" s="86">
        <v>1.74005930594</v>
      </c>
      <c r="N42" s="86">
        <v>2.5049102306365998</v>
      </c>
      <c r="O42" s="86">
        <v>3.758</v>
      </c>
      <c r="P42" s="86">
        <v>3.0345194217370501</v>
      </c>
      <c r="Q42" s="16">
        <v>2.952</v>
      </c>
      <c r="R42" s="109"/>
    </row>
    <row r="43" spans="1:18" ht="15" customHeight="1" x14ac:dyDescent="0.35">
      <c r="A43" s="17">
        <v>1979</v>
      </c>
      <c r="B43" s="16">
        <f>'Global Carbon Budget'!F43</f>
        <v>0.52565904785425088</v>
      </c>
      <c r="C43" s="16"/>
      <c r="D43" s="86">
        <v>2.5722999999999998</v>
      </c>
      <c r="E43" s="86">
        <v>1.09335793746</v>
      </c>
      <c r="F43" s="86">
        <v>1.78694</v>
      </c>
      <c r="G43" s="86">
        <v>0.83900300000000005</v>
      </c>
      <c r="H43" s="86">
        <v>1.708955805</v>
      </c>
      <c r="I43" s="86">
        <v>0.99746000000000001</v>
      </c>
      <c r="J43" s="76">
        <v>0.94981800000000005</v>
      </c>
      <c r="K43" s="86">
        <v>0.39829399999999998</v>
      </c>
      <c r="L43" s="120">
        <v>1.05366339816656</v>
      </c>
      <c r="M43" s="86">
        <v>0.78173784222999998</v>
      </c>
      <c r="N43" s="86">
        <v>2.0112726688385001</v>
      </c>
      <c r="O43" s="86">
        <v>1.609</v>
      </c>
      <c r="P43" s="86">
        <v>1.41198054166635</v>
      </c>
      <c r="Q43" s="16">
        <v>1.944</v>
      </c>
      <c r="R43" s="109"/>
    </row>
    <row r="44" spans="1:18" ht="15" customHeight="1" x14ac:dyDescent="0.35">
      <c r="A44" s="17">
        <v>1980</v>
      </c>
      <c r="B44" s="16">
        <f>'Global Carbon Budget'!F44</f>
        <v>1.1521990382464524</v>
      </c>
      <c r="C44" s="16"/>
      <c r="D44" s="86">
        <v>1.9924999999999999</v>
      </c>
      <c r="E44" s="86">
        <v>-1.3310090743</v>
      </c>
      <c r="F44" s="86">
        <v>1.57304</v>
      </c>
      <c r="G44" s="86">
        <v>0.55391000000000001</v>
      </c>
      <c r="H44" s="86">
        <v>1.7258823889999999</v>
      </c>
      <c r="I44" s="86">
        <v>1.1503000000000001</v>
      </c>
      <c r="J44" s="76">
        <v>0.59168100000000001</v>
      </c>
      <c r="K44" s="86">
        <v>-1.0601799999999999</v>
      </c>
      <c r="L44" s="120">
        <v>-0.61813171226193497</v>
      </c>
      <c r="M44" s="86">
        <v>-1.1239731904100001</v>
      </c>
      <c r="N44" s="86">
        <v>1.2079359292984</v>
      </c>
      <c r="O44" s="86">
        <v>1.26</v>
      </c>
      <c r="P44" s="86">
        <v>-0.70544408811443404</v>
      </c>
      <c r="Q44" s="16">
        <v>1.226</v>
      </c>
      <c r="R44" s="109"/>
    </row>
    <row r="45" spans="1:18" ht="15" customHeight="1" x14ac:dyDescent="0.35">
      <c r="A45" s="17">
        <v>1981</v>
      </c>
      <c r="B45" s="16">
        <f>'Global Carbon Budget'!F45</f>
        <v>2.1418599724374907</v>
      </c>
      <c r="C45" s="16"/>
      <c r="D45" s="86">
        <v>3.617</v>
      </c>
      <c r="E45" s="86">
        <v>2.4743133197299998</v>
      </c>
      <c r="F45" s="86">
        <v>3.0259499999999999</v>
      </c>
      <c r="G45" s="86">
        <v>1.66445</v>
      </c>
      <c r="H45" s="86">
        <v>2.331955856</v>
      </c>
      <c r="I45" s="86">
        <v>2.6861000000000002</v>
      </c>
      <c r="J45" s="76">
        <v>2.6297299999999999</v>
      </c>
      <c r="K45" s="86">
        <v>1.0142</v>
      </c>
      <c r="L45" s="120">
        <v>0.88219963287397696</v>
      </c>
      <c r="M45" s="86">
        <v>1.10054620956</v>
      </c>
      <c r="N45" s="86">
        <v>3.2268705368042001</v>
      </c>
      <c r="O45" s="86">
        <v>3.6760000000000002</v>
      </c>
      <c r="P45" s="86">
        <v>1.7761268656086799</v>
      </c>
      <c r="Q45" s="16">
        <v>1.927</v>
      </c>
      <c r="R45" s="109"/>
    </row>
    <row r="46" spans="1:18" ht="15" customHeight="1" x14ac:dyDescent="0.35">
      <c r="A46" s="17">
        <v>1982</v>
      </c>
      <c r="B46" s="16">
        <f>'Global Carbon Budget'!F46</f>
        <v>2.3059673603795976</v>
      </c>
      <c r="C46" s="16"/>
      <c r="D46" s="86">
        <v>2.1574</v>
      </c>
      <c r="E46" s="86">
        <v>0.29553340612700002</v>
      </c>
      <c r="F46" s="86">
        <v>2.1076700000000002</v>
      </c>
      <c r="G46" s="86">
        <v>0.807342</v>
      </c>
      <c r="H46" s="86">
        <v>2.3485209789999999</v>
      </c>
      <c r="I46" s="86">
        <v>0.66988000000000003</v>
      </c>
      <c r="J46" s="76">
        <v>1.3813800000000001</v>
      </c>
      <c r="K46" s="86">
        <v>1.08863</v>
      </c>
      <c r="L46" s="120">
        <v>1.61831880047608</v>
      </c>
      <c r="M46" s="86">
        <v>0.84679530899</v>
      </c>
      <c r="N46" s="86">
        <v>1.8728940486907999</v>
      </c>
      <c r="O46" s="86">
        <v>0.83599999999999997</v>
      </c>
      <c r="P46" s="86">
        <v>0.380050469678063</v>
      </c>
      <c r="Q46" s="16">
        <v>2.2679999999999998</v>
      </c>
      <c r="R46" s="109"/>
    </row>
    <row r="47" spans="1:18" ht="15" customHeight="1" x14ac:dyDescent="0.35">
      <c r="A47" s="17">
        <v>1983</v>
      </c>
      <c r="B47" s="16">
        <f>'Global Carbon Budget'!F47</f>
        <v>0.49338591629153861</v>
      </c>
      <c r="C47" s="16"/>
      <c r="D47" s="86">
        <v>0.40528999999999998</v>
      </c>
      <c r="E47" s="86">
        <v>-1.7390162247800001</v>
      </c>
      <c r="F47" s="86">
        <v>1.4056</v>
      </c>
      <c r="G47" s="86">
        <v>0.68328699999999998</v>
      </c>
      <c r="H47" s="86">
        <v>0.76125315400000004</v>
      </c>
      <c r="I47" s="86">
        <v>1.2746999999999999</v>
      </c>
      <c r="J47" s="76">
        <v>-0.55136399999999997</v>
      </c>
      <c r="K47" s="86">
        <v>-1.53918</v>
      </c>
      <c r="L47" s="120">
        <v>-0.835103485484325</v>
      </c>
      <c r="M47" s="86">
        <v>-1.8851675607</v>
      </c>
      <c r="N47" s="86">
        <v>0.79483914375305198</v>
      </c>
      <c r="O47" s="86">
        <v>0.58399999999999996</v>
      </c>
      <c r="P47" s="86">
        <v>-0.44087816490654502</v>
      </c>
      <c r="Q47" s="16">
        <v>8.5000000000000006E-2</v>
      </c>
      <c r="R47" s="109"/>
    </row>
    <row r="48" spans="1:18" ht="15" customHeight="1" x14ac:dyDescent="0.35">
      <c r="A48" s="17">
        <v>1984</v>
      </c>
      <c r="B48" s="16">
        <f>'Global Carbon Budget'!F48</f>
        <v>2.1068134978679711</v>
      </c>
      <c r="C48" s="16"/>
      <c r="D48" s="86">
        <v>3.4496000000000002</v>
      </c>
      <c r="E48" s="86">
        <v>2.4480882089199998</v>
      </c>
      <c r="F48" s="86">
        <v>2.73306</v>
      </c>
      <c r="G48" s="86">
        <v>1.96763</v>
      </c>
      <c r="H48" s="86">
        <v>2.986643806</v>
      </c>
      <c r="I48" s="86">
        <v>1.3473999999999999</v>
      </c>
      <c r="J48" s="76">
        <v>1.4292499999999999</v>
      </c>
      <c r="K48" s="86">
        <v>3.3249499999999999</v>
      </c>
      <c r="L48" s="120">
        <v>2.1068219398316299</v>
      </c>
      <c r="M48" s="86">
        <v>2.5752264343300002</v>
      </c>
      <c r="N48" s="86">
        <v>2.65518021583557</v>
      </c>
      <c r="O48" s="86">
        <v>4.3259999999999996</v>
      </c>
      <c r="P48" s="86">
        <v>2.1101719855232801</v>
      </c>
      <c r="Q48" s="16">
        <v>3.4630000000000001</v>
      </c>
      <c r="R48" s="109"/>
    </row>
    <row r="49" spans="1:18" ht="15" customHeight="1" x14ac:dyDescent="0.35">
      <c r="A49" s="17">
        <v>1985</v>
      </c>
      <c r="B49" s="16">
        <f>'Global Carbon Budget'!F49</f>
        <v>1.4672333768326202</v>
      </c>
      <c r="C49" s="16"/>
      <c r="D49" s="86">
        <v>3.2113</v>
      </c>
      <c r="E49" s="86">
        <v>2.6484035068799998</v>
      </c>
      <c r="F49" s="86">
        <v>3.4917199999999999</v>
      </c>
      <c r="G49" s="86">
        <v>1.0388299999999999</v>
      </c>
      <c r="H49" s="86">
        <v>3.134553677</v>
      </c>
      <c r="I49" s="86">
        <v>2.5247000000000002</v>
      </c>
      <c r="J49" s="76">
        <v>2.4426299999999999</v>
      </c>
      <c r="K49" s="86">
        <v>2.6391100000000001</v>
      </c>
      <c r="L49" s="120">
        <v>2.2476166736294698</v>
      </c>
      <c r="M49" s="86">
        <v>1.4456015637999999</v>
      </c>
      <c r="N49" s="86">
        <v>2.9196550846099898</v>
      </c>
      <c r="O49" s="86">
        <v>3.4710000000000001</v>
      </c>
      <c r="P49" s="86">
        <v>2.9807491321367601</v>
      </c>
      <c r="Q49" s="16">
        <v>2.5049999999999999</v>
      </c>
      <c r="R49" s="109"/>
    </row>
    <row r="50" spans="1:18" ht="15" customHeight="1" x14ac:dyDescent="0.35">
      <c r="A50" s="17">
        <v>1986</v>
      </c>
      <c r="B50" s="16">
        <f>'Global Carbon Budget'!F50</f>
        <v>2.8895061654799283</v>
      </c>
      <c r="C50" s="16"/>
      <c r="D50" s="86">
        <v>2.3033999999999999</v>
      </c>
      <c r="E50" s="86">
        <v>1.7466936567</v>
      </c>
      <c r="F50" s="86">
        <v>3.0101399999999998</v>
      </c>
      <c r="G50" s="86">
        <v>1.0248600000000001</v>
      </c>
      <c r="H50" s="86">
        <v>2.7133475570000001</v>
      </c>
      <c r="I50" s="86">
        <v>1.9044000000000001</v>
      </c>
      <c r="J50" s="76">
        <v>1.93564</v>
      </c>
      <c r="K50" s="86">
        <v>2.2917900000000002</v>
      </c>
      <c r="L50" s="120">
        <v>1.92396608521221</v>
      </c>
      <c r="M50" s="86">
        <v>-5.9920880465300003E-2</v>
      </c>
      <c r="N50" s="86">
        <v>2.6015601158142099</v>
      </c>
      <c r="O50" s="86">
        <v>1.5329999999999999</v>
      </c>
      <c r="P50" s="86">
        <v>2.33689209516562</v>
      </c>
      <c r="Q50" s="16">
        <v>2.6579999999999999</v>
      </c>
      <c r="R50" s="109"/>
    </row>
    <row r="51" spans="1:18" ht="15" customHeight="1" x14ac:dyDescent="0.35">
      <c r="A51" s="17">
        <v>1987</v>
      </c>
      <c r="B51" s="16">
        <f>'Global Carbon Budget'!F51</f>
        <v>-0.48352198892341258</v>
      </c>
      <c r="C51" s="16"/>
      <c r="D51" s="86">
        <v>4.5019000000000003E-2</v>
      </c>
      <c r="E51" s="86">
        <v>-1.97438142189</v>
      </c>
      <c r="F51" s="86">
        <v>2.4149400000000001</v>
      </c>
      <c r="G51" s="86">
        <v>0.48680699999999999</v>
      </c>
      <c r="H51" s="86">
        <v>0.87972068299999995</v>
      </c>
      <c r="I51" s="86">
        <v>0.66622999999999999</v>
      </c>
      <c r="J51" s="76">
        <v>-0.65741300000000003</v>
      </c>
      <c r="K51" s="86">
        <v>-1.65198</v>
      </c>
      <c r="L51" s="120">
        <v>9.6580003874691997E-2</v>
      </c>
      <c r="M51" s="86">
        <v>-1.1350707041600001</v>
      </c>
      <c r="N51" s="86">
        <v>1.03047430515289</v>
      </c>
      <c r="O51" s="86">
        <v>0.23200000000000001</v>
      </c>
      <c r="P51" s="86">
        <v>-0.20488327711382801</v>
      </c>
      <c r="Q51" s="16">
        <v>0.82399999999999995</v>
      </c>
      <c r="R51" s="109"/>
    </row>
    <row r="52" spans="1:18" ht="15" customHeight="1" x14ac:dyDescent="0.35">
      <c r="A52" s="17">
        <v>1988</v>
      </c>
      <c r="B52" s="16">
        <f>'Global Carbon Budget'!F52</f>
        <v>0.80587821589753483</v>
      </c>
      <c r="C52" s="16"/>
      <c r="D52" s="86">
        <v>2.3923999999999999</v>
      </c>
      <c r="E52" s="86">
        <v>0.71874034882399995</v>
      </c>
      <c r="F52" s="86">
        <v>2.4721700000000002</v>
      </c>
      <c r="G52" s="86">
        <v>1.8221799999999999</v>
      </c>
      <c r="H52" s="86">
        <v>2.3977476449999999</v>
      </c>
      <c r="I52" s="86">
        <v>3.2204999999999999</v>
      </c>
      <c r="J52" s="76">
        <v>2.3093699999999999</v>
      </c>
      <c r="K52" s="86">
        <v>0.61413399999999996</v>
      </c>
      <c r="L52" s="120">
        <v>-4.2445363861084197E-2</v>
      </c>
      <c r="M52" s="86">
        <v>0.76499283650100003</v>
      </c>
      <c r="N52" s="86">
        <v>2.9465267658233598</v>
      </c>
      <c r="O52" s="86">
        <v>3.1080000000000001</v>
      </c>
      <c r="P52" s="86">
        <v>2.2115649310210999</v>
      </c>
      <c r="Q52" s="16">
        <v>1.1080000000000001</v>
      </c>
      <c r="R52" s="109"/>
    </row>
    <row r="53" spans="1:18" ht="15" customHeight="1" x14ac:dyDescent="0.35">
      <c r="A53" s="17">
        <v>1989</v>
      </c>
      <c r="B53" s="16">
        <f>'Global Carbon Budget'!F53</f>
        <v>2.7035333505945527</v>
      </c>
      <c r="C53" s="16"/>
      <c r="D53" s="86">
        <v>4.7598000000000003</v>
      </c>
      <c r="E53" s="86">
        <v>3.3313389584199999</v>
      </c>
      <c r="F53" s="86">
        <v>3.4487299999999999</v>
      </c>
      <c r="G53" s="86">
        <v>2.1089199999999999</v>
      </c>
      <c r="H53" s="86">
        <v>3.4687638029999999</v>
      </c>
      <c r="I53" s="86">
        <v>2.0402999999999998</v>
      </c>
      <c r="J53" s="76">
        <v>3.3781500000000002</v>
      </c>
      <c r="K53" s="86">
        <v>4.1073599999999999</v>
      </c>
      <c r="L53" s="120">
        <v>3.2021950200918199</v>
      </c>
      <c r="M53" s="86">
        <v>3.4503875797800001</v>
      </c>
      <c r="N53" s="86">
        <v>4.1462321281433097</v>
      </c>
      <c r="O53" s="86">
        <v>4.532</v>
      </c>
      <c r="P53" s="86">
        <v>3.53729105546241</v>
      </c>
      <c r="Q53" s="16">
        <v>3.327</v>
      </c>
      <c r="R53" s="109"/>
    </row>
    <row r="54" spans="1:18" ht="15" customHeight="1" x14ac:dyDescent="0.35">
      <c r="A54" s="17">
        <v>1990</v>
      </c>
      <c r="B54" s="16">
        <f>'Global Carbon Budget'!F54</f>
        <v>2.9950256213394058</v>
      </c>
      <c r="C54" s="16"/>
      <c r="D54" s="86">
        <v>2.7799</v>
      </c>
      <c r="E54" s="86">
        <v>2.0815924302900002</v>
      </c>
      <c r="F54" s="86">
        <v>2.9321100000000002</v>
      </c>
      <c r="G54" s="86">
        <v>1.0087600000000001</v>
      </c>
      <c r="H54" s="86">
        <v>2.243151111</v>
      </c>
      <c r="I54" s="86">
        <v>1.7826</v>
      </c>
      <c r="J54" s="76">
        <v>0.91493000000000002</v>
      </c>
      <c r="K54" s="86">
        <v>2.7028300000000001</v>
      </c>
      <c r="L54" s="120">
        <v>2.1546511794834902</v>
      </c>
      <c r="M54" s="86">
        <v>2.10220856306</v>
      </c>
      <c r="N54" s="86">
        <v>2.8055400848388699</v>
      </c>
      <c r="O54" s="86">
        <v>2.367</v>
      </c>
      <c r="P54" s="86">
        <v>1.9874793518985401</v>
      </c>
      <c r="Q54" s="16">
        <v>2.2000000000000002</v>
      </c>
      <c r="R54" s="109"/>
    </row>
    <row r="55" spans="1:18" ht="15" customHeight="1" x14ac:dyDescent="0.35">
      <c r="A55" s="17">
        <v>1991</v>
      </c>
      <c r="B55" s="16">
        <f>'Global Carbon Budget'!F55</f>
        <v>4.1240435552758168</v>
      </c>
      <c r="C55" s="16"/>
      <c r="D55" s="86">
        <v>2.4319000000000002</v>
      </c>
      <c r="E55" s="86">
        <v>0.82495808131100001</v>
      </c>
      <c r="F55" s="86">
        <v>2.1791100000000001</v>
      </c>
      <c r="G55" s="86">
        <v>1.29749</v>
      </c>
      <c r="H55" s="86">
        <v>2.4500978099999999</v>
      </c>
      <c r="I55" s="86">
        <v>3.2900999999999998</v>
      </c>
      <c r="J55" s="76">
        <v>2.2968299999999999</v>
      </c>
      <c r="K55" s="86">
        <v>-0.57075299999999995</v>
      </c>
      <c r="L55" s="120">
        <v>1.0413037455037999</v>
      </c>
      <c r="M55" s="86">
        <v>0.20139172094900001</v>
      </c>
      <c r="N55" s="86">
        <v>2.9306333065032999</v>
      </c>
      <c r="O55" s="86">
        <v>1.887</v>
      </c>
      <c r="P55" s="86">
        <v>1.81370483109126</v>
      </c>
      <c r="Q55" s="16">
        <v>2.1800000000000002</v>
      </c>
      <c r="R55" s="109"/>
    </row>
    <row r="56" spans="1:18" ht="15" customHeight="1" x14ac:dyDescent="0.35">
      <c r="A56" s="17">
        <v>1992</v>
      </c>
      <c r="B56" s="16">
        <f>'Global Carbon Budget'!F56</f>
        <v>3.9375328196733492</v>
      </c>
      <c r="C56" s="16"/>
      <c r="D56" s="86">
        <v>3.8645999999999998</v>
      </c>
      <c r="E56" s="86">
        <v>0.32187046311700002</v>
      </c>
      <c r="F56" s="86">
        <v>2.2452200000000002</v>
      </c>
      <c r="G56" s="86">
        <v>1.7114100000000001</v>
      </c>
      <c r="H56" s="86">
        <v>3.6957792650000001</v>
      </c>
      <c r="I56" s="86">
        <v>1.8658999999999999</v>
      </c>
      <c r="J56" s="76">
        <v>1.6807300000000001</v>
      </c>
      <c r="K56" s="86">
        <v>2.0874199999999998</v>
      </c>
      <c r="L56" s="120">
        <v>3.0492977528188199</v>
      </c>
      <c r="M56" s="86">
        <v>0.666364949697</v>
      </c>
      <c r="N56" s="86">
        <v>2.5029194355011</v>
      </c>
      <c r="O56" s="86">
        <v>2.66</v>
      </c>
      <c r="P56" s="86">
        <v>2.0516303147951001</v>
      </c>
      <c r="Q56" s="16">
        <v>1.498</v>
      </c>
      <c r="R56" s="109"/>
    </row>
    <row r="57" spans="1:18" ht="15" customHeight="1" x14ac:dyDescent="0.35">
      <c r="A57" s="17">
        <v>1993</v>
      </c>
      <c r="B57" s="16">
        <f>'Global Carbon Budget'!F57</f>
        <v>2.6665706775469462</v>
      </c>
      <c r="C57" s="16"/>
      <c r="D57" s="86">
        <v>4.0708000000000002</v>
      </c>
      <c r="E57" s="86">
        <v>2.75989590957</v>
      </c>
      <c r="F57" s="86">
        <v>4.6033400000000002</v>
      </c>
      <c r="G57" s="86">
        <v>1.3846700000000001</v>
      </c>
      <c r="H57" s="86">
        <v>3.1244923409999998</v>
      </c>
      <c r="I57" s="86">
        <v>2.9487999999999999</v>
      </c>
      <c r="J57" s="76">
        <v>2.7499699999999998</v>
      </c>
      <c r="K57" s="86">
        <v>2.7501099999999998</v>
      </c>
      <c r="L57" s="120">
        <v>3.1324329590478599</v>
      </c>
      <c r="M57" s="86">
        <v>2.12557261155</v>
      </c>
      <c r="N57" s="86">
        <v>3.5459978580474898</v>
      </c>
      <c r="O57" s="86">
        <v>3.8650000000000002</v>
      </c>
      <c r="P57" s="86">
        <v>2.3282900365137502</v>
      </c>
      <c r="Q57" s="16">
        <v>2.2599999999999998</v>
      </c>
      <c r="R57" s="109"/>
    </row>
    <row r="58" spans="1:18" ht="15" customHeight="1" x14ac:dyDescent="0.35">
      <c r="A58" s="17">
        <v>1994</v>
      </c>
      <c r="B58" s="16">
        <f>'Global Carbon Budget'!F58</f>
        <v>1.9581520107936572</v>
      </c>
      <c r="C58" s="16"/>
      <c r="D58" s="86">
        <v>2.0339</v>
      </c>
      <c r="E58" s="86">
        <v>1.54220790286</v>
      </c>
      <c r="F58" s="86">
        <v>2.6912400000000001</v>
      </c>
      <c r="G58" s="86">
        <v>0.29964400000000002</v>
      </c>
      <c r="H58" s="86">
        <v>1.895968326</v>
      </c>
      <c r="I58" s="86">
        <v>1.5356000000000001</v>
      </c>
      <c r="J58" s="76">
        <v>1.5509900000000001</v>
      </c>
      <c r="K58" s="86">
        <v>-8.30322E-2</v>
      </c>
      <c r="L58" s="120">
        <v>0.92893603439768002</v>
      </c>
      <c r="M58" s="86">
        <v>0.683665803633</v>
      </c>
      <c r="N58" s="86">
        <v>2.3844585418701199</v>
      </c>
      <c r="O58" s="86">
        <v>2.4300000000000002</v>
      </c>
      <c r="P58" s="86">
        <v>0.65225861857143397</v>
      </c>
      <c r="Q58" s="16">
        <v>1.996</v>
      </c>
      <c r="R58" s="109"/>
    </row>
    <row r="59" spans="1:18" ht="15" customHeight="1" x14ac:dyDescent="0.35">
      <c r="A59" s="17">
        <v>1995</v>
      </c>
      <c r="B59" s="16">
        <f>'Global Carbon Budget'!F59</f>
        <v>1.5658301224526636</v>
      </c>
      <c r="C59" s="16"/>
      <c r="D59" s="86">
        <v>1.7038</v>
      </c>
      <c r="E59" s="86">
        <v>0.86433176585500004</v>
      </c>
      <c r="F59" s="86">
        <v>2.3536000000000001</v>
      </c>
      <c r="G59" s="86">
        <v>1.12799</v>
      </c>
      <c r="H59" s="86">
        <v>1.6992681190000001</v>
      </c>
      <c r="I59" s="86">
        <v>2.9236</v>
      </c>
      <c r="J59" s="76">
        <v>1.95946</v>
      </c>
      <c r="K59" s="86">
        <v>0.77813900000000003</v>
      </c>
      <c r="L59" s="120">
        <v>0.75903167570932994</v>
      </c>
      <c r="M59" s="86">
        <v>-1.8953745114600001E-2</v>
      </c>
      <c r="N59" s="86">
        <v>2.16291356086731</v>
      </c>
      <c r="O59" s="86">
        <v>1.83</v>
      </c>
      <c r="P59" s="86">
        <v>1.6639877986770999</v>
      </c>
      <c r="Q59" s="16">
        <v>1.3080000000000001</v>
      </c>
      <c r="R59" s="109"/>
    </row>
    <row r="60" spans="1:18" ht="15" customHeight="1" x14ac:dyDescent="0.35">
      <c r="A60" s="17">
        <v>1996</v>
      </c>
      <c r="B60" s="16">
        <f>'Global Carbon Budget'!F60</f>
        <v>3.6429128305804888</v>
      </c>
      <c r="C60" s="16"/>
      <c r="D60" s="86">
        <v>4.3863000000000003</v>
      </c>
      <c r="E60" s="86">
        <v>3.48532735099</v>
      </c>
      <c r="F60" s="86">
        <v>3.1039300000000001</v>
      </c>
      <c r="G60" s="86">
        <v>1.2725</v>
      </c>
      <c r="H60" s="86">
        <v>3.3007621490000001</v>
      </c>
      <c r="I60" s="86">
        <v>3.1857000000000002</v>
      </c>
      <c r="J60" s="76">
        <v>3.1123500000000002</v>
      </c>
      <c r="K60" s="86">
        <v>4.6207399999999996</v>
      </c>
      <c r="L60" s="120">
        <v>2.4220633146945798</v>
      </c>
      <c r="M60" s="86">
        <v>2.7642867145999999</v>
      </c>
      <c r="N60" s="86">
        <v>3.02950215339661</v>
      </c>
      <c r="O60" s="86">
        <v>4.7290000000000001</v>
      </c>
      <c r="P60" s="86">
        <v>3.1331424014825502</v>
      </c>
      <c r="Q60" s="16">
        <v>3.0910000000000002</v>
      </c>
      <c r="R60" s="109"/>
    </row>
    <row r="61" spans="1:18" ht="15" customHeight="1" x14ac:dyDescent="0.35">
      <c r="A61" s="17">
        <v>1997</v>
      </c>
      <c r="B61" s="70">
        <f>'Global Carbon Budget'!F61</f>
        <v>2.4054677347649189</v>
      </c>
      <c r="C61" s="16"/>
      <c r="D61" s="86">
        <v>2.4055</v>
      </c>
      <c r="E61" s="86">
        <v>3.1694906390700002</v>
      </c>
      <c r="F61" s="86">
        <v>3.87649</v>
      </c>
      <c r="G61" s="86">
        <v>1.41011</v>
      </c>
      <c r="H61" s="86">
        <v>2.2882569620000002</v>
      </c>
      <c r="I61" s="86">
        <v>3.4011</v>
      </c>
      <c r="J61" s="76">
        <v>3.5163199999999999</v>
      </c>
      <c r="K61" s="86">
        <v>2.6316799999999998</v>
      </c>
      <c r="L61" s="120">
        <v>3.0212383186243801</v>
      </c>
      <c r="M61" s="86">
        <v>2.2202253465299999</v>
      </c>
      <c r="N61" s="86">
        <v>3.0503685474395801</v>
      </c>
      <c r="O61" s="86">
        <v>2.8330000000000002</v>
      </c>
      <c r="P61" s="86">
        <v>4.56306333719506</v>
      </c>
      <c r="Q61" s="16">
        <v>2.3650000000000002</v>
      </c>
      <c r="R61" s="109"/>
    </row>
    <row r="62" spans="1:18" ht="15" customHeight="1" x14ac:dyDescent="0.35">
      <c r="A62" s="17">
        <v>1998</v>
      </c>
      <c r="B62" s="70">
        <f>'Global Carbon Budget'!F62</f>
        <v>-0.15585643515732972</v>
      </c>
      <c r="C62" s="16"/>
      <c r="D62" s="86">
        <v>0.87019000000000002</v>
      </c>
      <c r="E62" s="86">
        <v>0.90563362251500001</v>
      </c>
      <c r="F62" s="86">
        <v>1.8953</v>
      </c>
      <c r="G62" s="86">
        <v>1.1036600000000001</v>
      </c>
      <c r="H62" s="86">
        <v>0.78555498300000004</v>
      </c>
      <c r="I62" s="86">
        <v>3.0882000000000001</v>
      </c>
      <c r="J62" s="76">
        <v>0.99933700000000003</v>
      </c>
      <c r="K62" s="86">
        <v>1.29206</v>
      </c>
      <c r="L62" s="120">
        <v>0.16763310722014799</v>
      </c>
      <c r="M62" s="86">
        <v>0.90594219389300001</v>
      </c>
      <c r="N62" s="86">
        <v>1.63318467140198</v>
      </c>
      <c r="O62" s="86">
        <v>2.5289999999999999</v>
      </c>
      <c r="P62" s="86">
        <v>2.2996432860657299</v>
      </c>
      <c r="Q62" s="16">
        <v>1.454</v>
      </c>
      <c r="R62" s="109"/>
    </row>
    <row r="63" spans="1:18" ht="15" customHeight="1" x14ac:dyDescent="0.35">
      <c r="A63" s="17">
        <v>1999</v>
      </c>
      <c r="B63" s="70">
        <f>'Global Carbon Budget'!F63</f>
        <v>2.8513746685441119</v>
      </c>
      <c r="C63" s="16"/>
      <c r="D63" s="86">
        <v>4.7976999999999999</v>
      </c>
      <c r="E63" s="86">
        <v>2.6552616037400001</v>
      </c>
      <c r="F63" s="86">
        <v>2.6721300000000001</v>
      </c>
      <c r="G63" s="86">
        <v>1.9980500000000001</v>
      </c>
      <c r="H63" s="86">
        <v>3.695680614</v>
      </c>
      <c r="I63" s="86">
        <v>2.698</v>
      </c>
      <c r="J63" s="76">
        <v>3.7437200000000002</v>
      </c>
      <c r="K63" s="86">
        <v>3.8741599999999998</v>
      </c>
      <c r="L63" s="120">
        <v>2.9948550197857999</v>
      </c>
      <c r="M63" s="86">
        <v>3.3319356878900002</v>
      </c>
      <c r="N63" s="86">
        <v>3.7979176044464098</v>
      </c>
      <c r="O63" s="86">
        <v>5.3739999999999997</v>
      </c>
      <c r="P63" s="86">
        <v>3.1187439186814698</v>
      </c>
      <c r="Q63" s="16">
        <v>4.5380000000000003</v>
      </c>
      <c r="R63" s="109"/>
    </row>
    <row r="64" spans="1:18" ht="15" customHeight="1" x14ac:dyDescent="0.35">
      <c r="A64" s="17">
        <v>2000</v>
      </c>
      <c r="B64" s="70">
        <f>'Global Carbon Budget'!F64</f>
        <v>3.2584134290981628</v>
      </c>
      <c r="C64" s="16"/>
      <c r="D64" s="86">
        <v>4.5967000000000002</v>
      </c>
      <c r="E64" s="86">
        <v>4.6968236151499996</v>
      </c>
      <c r="F64" s="86">
        <v>3.8736299999999999</v>
      </c>
      <c r="G64" s="86">
        <v>1.8453900000000001</v>
      </c>
      <c r="H64" s="86">
        <v>3.5001573800000001</v>
      </c>
      <c r="I64" s="86">
        <v>3.5186000000000002</v>
      </c>
      <c r="J64" s="76">
        <v>5.2136199999999997</v>
      </c>
      <c r="K64" s="86">
        <v>4.3818299999999999</v>
      </c>
      <c r="L64" s="120">
        <v>3.7561582251635199</v>
      </c>
      <c r="M64" s="86">
        <v>3.6651985336099999</v>
      </c>
      <c r="N64" s="86">
        <v>4.4123473167419398</v>
      </c>
      <c r="O64" s="86">
        <v>5.3380000000000001</v>
      </c>
      <c r="P64" s="86">
        <v>3.28139975704388</v>
      </c>
      <c r="Q64" s="16">
        <v>4.28</v>
      </c>
      <c r="R64" s="109"/>
    </row>
    <row r="65" spans="1:18" ht="15" customHeight="1" x14ac:dyDescent="0.35">
      <c r="A65" s="17">
        <v>2001</v>
      </c>
      <c r="B65" s="70">
        <f>'Global Carbon Budget'!F65</f>
        <v>2.0368263457115878</v>
      </c>
      <c r="C65" s="16"/>
      <c r="D65" s="86">
        <v>3.3151000000000002</v>
      </c>
      <c r="E65" s="86">
        <v>2.6543444588799998</v>
      </c>
      <c r="F65" s="86">
        <v>3.0627200000000001</v>
      </c>
      <c r="G65" s="86">
        <v>1.0194399999999999</v>
      </c>
      <c r="H65" s="86">
        <v>2.3022482389999999</v>
      </c>
      <c r="I65" s="86">
        <v>2.5895999999999999</v>
      </c>
      <c r="J65" s="76">
        <v>2.92388</v>
      </c>
      <c r="K65" s="86">
        <v>0.92705300000000002</v>
      </c>
      <c r="L65" s="120">
        <v>1.9077649203696301</v>
      </c>
      <c r="M65" s="86">
        <v>1.2460787679000001</v>
      </c>
      <c r="N65" s="86">
        <v>2.8784334659576398</v>
      </c>
      <c r="O65" s="86">
        <v>3.1989999999999998</v>
      </c>
      <c r="P65" s="86">
        <v>2.6841228353605202</v>
      </c>
      <c r="Q65" s="16">
        <v>3.3780000000000001</v>
      </c>
      <c r="R65" s="109"/>
    </row>
    <row r="66" spans="1:18" ht="15" customHeight="1" x14ac:dyDescent="0.35">
      <c r="A66" s="17">
        <v>2002</v>
      </c>
      <c r="B66" s="70">
        <f>'Global Carbon Budget'!F66</f>
        <v>0.83371145739116326</v>
      </c>
      <c r="C66" s="16"/>
      <c r="D66" s="86">
        <v>2.1496</v>
      </c>
      <c r="E66" s="86">
        <v>-0.33797267813800003</v>
      </c>
      <c r="F66" s="86">
        <v>1.9216</v>
      </c>
      <c r="G66" s="86">
        <v>0.95875100000000002</v>
      </c>
      <c r="H66" s="86">
        <v>1.825088206</v>
      </c>
      <c r="I66" s="86">
        <v>1.3973</v>
      </c>
      <c r="J66" s="76">
        <v>0.79225299999999999</v>
      </c>
      <c r="K66" s="86">
        <v>0.221438</v>
      </c>
      <c r="L66" s="120">
        <v>0.2943370515464</v>
      </c>
      <c r="M66" s="86">
        <v>-0.65253163921500001</v>
      </c>
      <c r="N66" s="86">
        <v>1.4905920028686499</v>
      </c>
      <c r="O66" s="86">
        <v>1.877</v>
      </c>
      <c r="P66" s="86">
        <v>0.24681333632749899</v>
      </c>
      <c r="Q66" s="16">
        <v>1.4119999999999999</v>
      </c>
      <c r="R66" s="109"/>
    </row>
    <row r="67" spans="1:18" ht="15" customHeight="1" x14ac:dyDescent="0.35">
      <c r="A67" s="17">
        <v>2003</v>
      </c>
      <c r="B67" s="70">
        <f>'Global Carbon Budget'!F67</f>
        <v>1.1556235479286427</v>
      </c>
      <c r="C67" s="16"/>
      <c r="D67" s="86">
        <v>3.1074000000000002</v>
      </c>
      <c r="E67" s="86">
        <v>1.54890778008</v>
      </c>
      <c r="F67" s="86">
        <v>3.13679</v>
      </c>
      <c r="G67" s="86">
        <v>1.64513</v>
      </c>
      <c r="H67" s="86">
        <v>2.232302437</v>
      </c>
      <c r="I67" s="86">
        <v>3.1682000000000001</v>
      </c>
      <c r="J67" s="76">
        <v>1.96116</v>
      </c>
      <c r="K67" s="86">
        <v>1.32782</v>
      </c>
      <c r="L67" s="120">
        <v>1.4318307749294401</v>
      </c>
      <c r="M67" s="86">
        <v>0.43799091058599998</v>
      </c>
      <c r="N67" s="86">
        <v>2.8257501125335698</v>
      </c>
      <c r="O67" s="86">
        <v>3.5219999999999998</v>
      </c>
      <c r="P67" s="86">
        <v>3.68042688600358</v>
      </c>
      <c r="Q67" s="16">
        <v>2.2909999999999999</v>
      </c>
      <c r="R67" s="109"/>
    </row>
    <row r="68" spans="1:18" ht="15" customHeight="1" x14ac:dyDescent="0.35">
      <c r="A68" s="17">
        <v>2004</v>
      </c>
      <c r="B68" s="70">
        <f>'Global Carbon Budget'!F68</f>
        <v>3.3129972670733419</v>
      </c>
      <c r="C68" s="16"/>
      <c r="D68" s="86">
        <v>4.4673999999999996</v>
      </c>
      <c r="E68" s="86">
        <v>3.7376093841800002</v>
      </c>
      <c r="F68" s="86">
        <v>3.3647200000000002</v>
      </c>
      <c r="G68" s="86">
        <v>1.7973600000000001</v>
      </c>
      <c r="H68" s="86">
        <v>3.9720401280000002</v>
      </c>
      <c r="I68" s="86">
        <v>4.3281000000000001</v>
      </c>
      <c r="J68" s="76">
        <v>4.2900400000000003</v>
      </c>
      <c r="K68" s="86">
        <v>5.3712299999999997</v>
      </c>
      <c r="L68" s="120">
        <v>3.6145271320195702</v>
      </c>
      <c r="M68" s="86">
        <v>2.6685520978700001</v>
      </c>
      <c r="N68" s="86">
        <v>4.4279470443725604</v>
      </c>
      <c r="O68" s="86">
        <v>4.2359999999999998</v>
      </c>
      <c r="P68" s="86">
        <v>4.2066990774411996</v>
      </c>
      <c r="Q68" s="16">
        <v>4.25</v>
      </c>
      <c r="R68" s="109"/>
    </row>
    <row r="69" spans="1:18" ht="15" customHeight="1" x14ac:dyDescent="0.35">
      <c r="A69" s="17">
        <v>2005</v>
      </c>
      <c r="B69" s="70">
        <f>'Global Carbon Budget'!F69</f>
        <v>1.8125143097360148</v>
      </c>
      <c r="C69" s="16"/>
      <c r="D69" s="86">
        <v>0.9748</v>
      </c>
      <c r="E69" s="86">
        <v>1.03227090108</v>
      </c>
      <c r="F69" s="86">
        <v>3.10175</v>
      </c>
      <c r="G69" s="86">
        <v>1.7789699999999999</v>
      </c>
      <c r="H69" s="86">
        <v>1.76493346</v>
      </c>
      <c r="I69" s="86">
        <v>2.9988000000000001</v>
      </c>
      <c r="J69" s="76">
        <v>2.8428399999999998</v>
      </c>
      <c r="K69" s="86">
        <v>1.51912</v>
      </c>
      <c r="L69" s="120">
        <v>1.7100736787858299</v>
      </c>
      <c r="M69" s="86">
        <v>0.40940636050099999</v>
      </c>
      <c r="N69" s="86">
        <v>2.8114473819732702</v>
      </c>
      <c r="O69" s="86">
        <v>2.6880000000000002</v>
      </c>
      <c r="P69" s="86">
        <v>2.5538717632185901</v>
      </c>
      <c r="Q69" s="16">
        <v>1.9630000000000001</v>
      </c>
      <c r="R69" s="109"/>
    </row>
    <row r="70" spans="1:18" ht="15" customHeight="1" x14ac:dyDescent="0.35">
      <c r="A70" s="17">
        <v>2006</v>
      </c>
      <c r="B70" s="70">
        <f>'Global Carbon Budget'!F70</f>
        <v>3.4129981751580329</v>
      </c>
      <c r="C70" s="16"/>
      <c r="D70" s="86">
        <v>3.5337999999999998</v>
      </c>
      <c r="E70" s="86">
        <v>1.11643639518</v>
      </c>
      <c r="F70" s="86">
        <v>3.0455100000000002</v>
      </c>
      <c r="G70" s="86">
        <v>2.0280399999999998</v>
      </c>
      <c r="H70" s="86">
        <v>3.1334261250000002</v>
      </c>
      <c r="I70" s="86">
        <v>2.2187999999999999</v>
      </c>
      <c r="J70" s="76">
        <v>3.43886</v>
      </c>
      <c r="K70" s="86">
        <v>2.93486</v>
      </c>
      <c r="L70" s="120">
        <v>2.3859355700643698</v>
      </c>
      <c r="M70" s="86">
        <v>2.2879583541400002</v>
      </c>
      <c r="N70" s="86">
        <v>3.8568530082702601</v>
      </c>
      <c r="O70" s="86">
        <v>3.754</v>
      </c>
      <c r="P70" s="86">
        <v>4.8667261810686204</v>
      </c>
      <c r="Q70" s="16">
        <v>3.327</v>
      </c>
      <c r="R70" s="109"/>
    </row>
    <row r="71" spans="1:18" ht="15" customHeight="1" x14ac:dyDescent="0.35">
      <c r="A71" s="17">
        <v>2007</v>
      </c>
      <c r="B71" s="70">
        <f>'Global Carbon Budget'!F71</f>
        <v>2.8244868624201112</v>
      </c>
      <c r="C71" s="16"/>
      <c r="D71" s="86">
        <v>4.0050999999999997</v>
      </c>
      <c r="E71" s="86">
        <v>1.3327995533100001</v>
      </c>
      <c r="F71" s="86">
        <v>3.0935899999999998</v>
      </c>
      <c r="G71" s="86">
        <v>2.1272700000000002</v>
      </c>
      <c r="H71" s="86">
        <v>3.117844029</v>
      </c>
      <c r="I71" s="86">
        <v>3.5363000000000002</v>
      </c>
      <c r="J71" s="76">
        <v>3.9169900000000002</v>
      </c>
      <c r="K71" s="86">
        <v>1.9378</v>
      </c>
      <c r="L71" s="120">
        <v>1.4037390311426701</v>
      </c>
      <c r="M71" s="86">
        <v>0.69033662309699995</v>
      </c>
      <c r="N71" s="86">
        <v>3.6126227378845202</v>
      </c>
      <c r="O71" s="86">
        <v>3.6789999999999998</v>
      </c>
      <c r="P71" s="86">
        <v>1.63567282597386</v>
      </c>
      <c r="Q71" s="16">
        <v>3.911</v>
      </c>
      <c r="R71" s="109"/>
    </row>
    <row r="72" spans="1:18" ht="15" customHeight="1" x14ac:dyDescent="0.35">
      <c r="A72" s="17">
        <v>2008</v>
      </c>
      <c r="B72" s="70">
        <f>'Global Carbon Budget'!F72</f>
        <v>3.3839608515213966</v>
      </c>
      <c r="C72" s="16"/>
      <c r="D72" s="86">
        <v>5.1738999999999997</v>
      </c>
      <c r="E72" s="86">
        <v>2.6514226085399999</v>
      </c>
      <c r="F72" s="86">
        <v>3.5647700000000002</v>
      </c>
      <c r="G72" s="86">
        <v>1.8128500000000001</v>
      </c>
      <c r="H72" s="86">
        <v>4.1716509789999998</v>
      </c>
      <c r="I72" s="86">
        <v>2.4990999999999999</v>
      </c>
      <c r="J72" s="76">
        <v>4.3385300000000004</v>
      </c>
      <c r="K72" s="86">
        <v>5.4275500000000001</v>
      </c>
      <c r="L72" s="120">
        <v>2.9420512483415502</v>
      </c>
      <c r="M72" s="86">
        <v>2.88355362247</v>
      </c>
      <c r="N72" s="86">
        <v>4.2438449859619096</v>
      </c>
      <c r="O72" s="86">
        <v>4.9820000000000002</v>
      </c>
      <c r="P72" s="86">
        <v>2.6656140612992001</v>
      </c>
      <c r="Q72" s="16">
        <v>4.3099999999999996</v>
      </c>
      <c r="R72" s="109"/>
    </row>
    <row r="73" spans="1:18" ht="15" customHeight="1" x14ac:dyDescent="0.35">
      <c r="A73" s="17">
        <v>2009</v>
      </c>
      <c r="B73" s="70">
        <f>'Global Carbon Budget'!F73</f>
        <v>3.6752049922334966</v>
      </c>
      <c r="C73" s="16"/>
      <c r="D73" s="86">
        <v>3.5501</v>
      </c>
      <c r="E73" s="86">
        <v>1.6538803845900001</v>
      </c>
      <c r="F73" s="86">
        <v>3.8943300000000001</v>
      </c>
      <c r="G73" s="86">
        <v>1.4824200000000001</v>
      </c>
      <c r="H73" s="86">
        <v>2.538735864</v>
      </c>
      <c r="I73" s="86">
        <v>2.9413</v>
      </c>
      <c r="J73" s="76">
        <v>2.74166</v>
      </c>
      <c r="K73" s="86">
        <v>2.47078</v>
      </c>
      <c r="L73" s="120">
        <v>3.0274594923190699</v>
      </c>
      <c r="M73" s="86">
        <v>1.7753147550699999</v>
      </c>
      <c r="N73" s="86">
        <v>2.92761254310608</v>
      </c>
      <c r="O73" s="86">
        <v>2.673</v>
      </c>
      <c r="P73" s="86">
        <v>2.6852357007755301</v>
      </c>
      <c r="Q73" s="16">
        <v>3.335</v>
      </c>
      <c r="R73" s="109"/>
    </row>
    <row r="74" spans="1:18" ht="15" customHeight="1" x14ac:dyDescent="0.35">
      <c r="A74" s="17">
        <v>2010</v>
      </c>
      <c r="B74" s="70">
        <f>'Global Carbon Budget'!F74</f>
        <v>2.4301834729092779</v>
      </c>
      <c r="C74" s="16"/>
      <c r="D74" s="86">
        <v>3.5249999999999999</v>
      </c>
      <c r="E74" s="86">
        <v>3.11913210149</v>
      </c>
      <c r="F74" s="86">
        <v>1.90059</v>
      </c>
      <c r="G74" s="86">
        <v>1.58327</v>
      </c>
      <c r="H74" s="86">
        <v>2.9866012049999999</v>
      </c>
      <c r="I74" s="86">
        <v>4.0515999999999996</v>
      </c>
      <c r="J74" s="76">
        <v>2.3839800000000002</v>
      </c>
      <c r="K74" s="86">
        <v>3.9824899999999999</v>
      </c>
      <c r="L74" s="120">
        <v>2.2099306786701001</v>
      </c>
      <c r="M74" s="86">
        <v>0.85727850769299996</v>
      </c>
      <c r="N74" s="86">
        <v>3.5483427047729501</v>
      </c>
      <c r="O74" s="86">
        <v>4.5170000000000003</v>
      </c>
      <c r="P74" s="86">
        <v>4.0021210550473896</v>
      </c>
      <c r="Q74" s="16">
        <v>3.5009999999999999</v>
      </c>
      <c r="R74" s="109"/>
    </row>
    <row r="75" spans="1:18" ht="15" customHeight="1" x14ac:dyDescent="0.35">
      <c r="A75" s="17">
        <v>2011</v>
      </c>
      <c r="B75" s="70">
        <f>'Global Carbon Budget'!F75</f>
        <v>4.2271895637157844</v>
      </c>
      <c r="C75" s="16"/>
      <c r="D75" s="86">
        <v>4.9824999999999999</v>
      </c>
      <c r="E75" s="86">
        <v>3.3263609751700001</v>
      </c>
      <c r="F75" s="86">
        <v>4.1183100000000001</v>
      </c>
      <c r="G75" s="86">
        <v>1.8713900000000001</v>
      </c>
      <c r="H75" s="86">
        <v>4.6184889069999997</v>
      </c>
      <c r="I75" s="86">
        <v>3.9146999999999998</v>
      </c>
      <c r="J75" s="76">
        <v>4.9464800000000002</v>
      </c>
      <c r="K75" s="86">
        <v>2.5327799999999998</v>
      </c>
      <c r="L75" s="120">
        <v>3.5825790473773602</v>
      </c>
      <c r="M75" s="86">
        <v>1.9813321989699999</v>
      </c>
      <c r="N75" s="86">
        <v>4.8718214035034197</v>
      </c>
      <c r="O75" s="86">
        <v>4.2009999999999996</v>
      </c>
      <c r="P75" s="86">
        <v>3.4411856520301001</v>
      </c>
      <c r="Q75" s="16">
        <v>4.8479999999999999</v>
      </c>
      <c r="R75" s="109"/>
    </row>
    <row r="76" spans="1:18" ht="16" x14ac:dyDescent="0.35">
      <c r="A76" s="17">
        <v>2012</v>
      </c>
      <c r="B76" s="70">
        <f>'Global Carbon Budget'!F76</f>
        <v>2.9331203419271876</v>
      </c>
      <c r="C76" s="16"/>
      <c r="D76" s="86">
        <v>3.036</v>
      </c>
      <c r="E76" s="86">
        <v>0.73960398130500005</v>
      </c>
      <c r="F76" s="86">
        <v>1.57565</v>
      </c>
      <c r="G76" s="86">
        <v>1.42394</v>
      </c>
      <c r="H76" s="86">
        <v>2.7039110700000002</v>
      </c>
      <c r="I76" s="86">
        <v>1.7336</v>
      </c>
      <c r="J76" s="76">
        <v>2.2082199999999998</v>
      </c>
      <c r="K76" s="86">
        <v>7.29543E-2</v>
      </c>
      <c r="L76" s="120">
        <v>1.21917052178633</v>
      </c>
      <c r="M76" s="86">
        <v>0.57289099565699997</v>
      </c>
      <c r="N76" s="86">
        <v>3.4498100280761701</v>
      </c>
      <c r="O76" s="86">
        <v>2.802</v>
      </c>
      <c r="P76" s="86">
        <v>2.0994374058707699</v>
      </c>
      <c r="Q76" s="16">
        <v>3.081</v>
      </c>
      <c r="R76" s="109"/>
    </row>
    <row r="77" spans="1:18" ht="16" x14ac:dyDescent="0.35">
      <c r="A77" s="17">
        <v>2013</v>
      </c>
      <c r="B77" s="70">
        <f>'Global Carbon Budget'!F77</f>
        <v>2.751720829527931</v>
      </c>
      <c r="C77" s="19"/>
      <c r="D77" s="86">
        <v>3.8561000000000001</v>
      </c>
      <c r="E77" s="86">
        <v>2.30371300947</v>
      </c>
      <c r="F77" s="86">
        <v>3.4773299999999998</v>
      </c>
      <c r="G77" s="86">
        <v>1.8996999999999999</v>
      </c>
      <c r="H77" s="86">
        <v>3.488175842</v>
      </c>
      <c r="I77" s="86">
        <v>3.5181</v>
      </c>
      <c r="J77" s="76">
        <v>2.4036300000000002</v>
      </c>
      <c r="K77" s="86">
        <v>3.8592499999999998</v>
      </c>
      <c r="L77" s="120">
        <v>3.0819331044437699</v>
      </c>
      <c r="M77" s="86">
        <v>1.74558591579</v>
      </c>
      <c r="N77" s="86">
        <v>2.9207797050476101</v>
      </c>
      <c r="O77" s="86">
        <v>4.7510000000000003</v>
      </c>
      <c r="P77" s="86">
        <v>2.6820345947659998</v>
      </c>
      <c r="Q77" s="16">
        <v>3.294</v>
      </c>
      <c r="R77" s="109"/>
    </row>
    <row r="78" spans="1:18" ht="16" x14ac:dyDescent="0.35">
      <c r="A78" s="17">
        <v>2014</v>
      </c>
      <c r="B78" s="70">
        <f>'Global Carbon Budget'!F78</f>
        <v>3.8828735017028291</v>
      </c>
      <c r="C78" s="19"/>
      <c r="D78" s="86">
        <v>4.0214999999999996</v>
      </c>
      <c r="E78" s="86">
        <v>2.8900316198999998</v>
      </c>
      <c r="F78" s="86">
        <v>4.3388799999999996</v>
      </c>
      <c r="G78" s="86">
        <v>2.12005</v>
      </c>
      <c r="H78" s="86">
        <v>3.7609928020000001</v>
      </c>
      <c r="I78" s="86">
        <v>3.2025000000000001</v>
      </c>
      <c r="J78" s="76">
        <v>2.9264000000000001</v>
      </c>
      <c r="K78" s="86">
        <v>3.56046</v>
      </c>
      <c r="L78" s="120">
        <v>3.9883921467392902</v>
      </c>
      <c r="M78" s="86">
        <v>1.9992257771699999</v>
      </c>
      <c r="N78" s="86">
        <v>4.4992027282714799</v>
      </c>
      <c r="O78" s="86">
        <v>3.6760000000000002</v>
      </c>
      <c r="P78" s="86">
        <v>3.5401079518106</v>
      </c>
      <c r="Q78" s="16">
        <v>4.4989999999999997</v>
      </c>
      <c r="R78" s="109"/>
    </row>
    <row r="79" spans="1:18" x14ac:dyDescent="0.35">
      <c r="A79" s="17">
        <v>2015</v>
      </c>
      <c r="B79" s="70">
        <f>'Global Carbon Budget'!F79</f>
        <v>1.8844243750932148</v>
      </c>
      <c r="C79" s="19"/>
      <c r="D79" s="19">
        <v>1.4734</v>
      </c>
      <c r="E79" s="19">
        <v>-1.3630779069500001</v>
      </c>
      <c r="F79" s="19">
        <v>1.98011</v>
      </c>
      <c r="G79" s="19">
        <v>0.86301700000000003</v>
      </c>
      <c r="H79" s="19">
        <v>1.717700094</v>
      </c>
      <c r="I79" s="19">
        <v>1.9416</v>
      </c>
      <c r="J79" s="19">
        <v>0.78014799999999995</v>
      </c>
      <c r="K79" s="19">
        <v>-1.89402</v>
      </c>
      <c r="L79" s="19">
        <v>1.8393159489090301</v>
      </c>
      <c r="M79" s="19">
        <v>-0.995094965735</v>
      </c>
      <c r="N79" s="19">
        <v>2.9384205341339098</v>
      </c>
      <c r="O79" s="19">
        <v>0.73699999999999999</v>
      </c>
      <c r="P79" s="19">
        <v>1.7346194224748499</v>
      </c>
      <c r="Q79" s="19">
        <v>2.448</v>
      </c>
    </row>
    <row r="80" spans="1:18" x14ac:dyDescent="0.35">
      <c r="A80" s="17"/>
      <c r="B80" s="70"/>
      <c r="C80" s="19"/>
      <c r="D80" s="19"/>
      <c r="E80" s="19"/>
      <c r="F80" s="19"/>
      <c r="G80" s="19"/>
      <c r="H80" s="19"/>
      <c r="I80" s="19"/>
      <c r="J80" s="19"/>
      <c r="K80" s="19"/>
      <c r="L80" s="19"/>
      <c r="M80" s="19"/>
      <c r="N80" s="19"/>
      <c r="O80" s="19"/>
      <c r="P80" s="19"/>
      <c r="Q80" s="19"/>
    </row>
    <row r="81" spans="1:21" x14ac:dyDescent="0.35">
      <c r="A81" s="17"/>
      <c r="B81" s="78"/>
      <c r="C81" s="78"/>
      <c r="D81" s="78"/>
      <c r="E81" s="78"/>
      <c r="F81" s="78"/>
      <c r="G81" s="78"/>
      <c r="H81" s="78"/>
      <c r="I81" s="78"/>
      <c r="J81" s="78"/>
      <c r="K81" s="78"/>
      <c r="L81" s="78"/>
      <c r="M81" s="78"/>
      <c r="N81" s="78"/>
      <c r="O81" s="78"/>
      <c r="P81" s="78"/>
      <c r="Q81" s="78"/>
    </row>
    <row r="82" spans="1:21" s="16" customFormat="1" x14ac:dyDescent="0.35">
      <c r="A82" s="19"/>
      <c r="B82" s="19"/>
      <c r="C82" s="19"/>
      <c r="D82" s="19"/>
      <c r="E82" s="19"/>
      <c r="F82" s="19"/>
      <c r="G82" s="19"/>
      <c r="H82" s="19"/>
      <c r="I82" s="19"/>
      <c r="J82" s="19"/>
      <c r="K82" s="19"/>
      <c r="L82" s="19"/>
      <c r="M82" s="19"/>
      <c r="N82" s="19"/>
      <c r="O82" s="19"/>
      <c r="P82" s="19"/>
      <c r="Q82" s="19"/>
    </row>
    <row r="83" spans="1:21" x14ac:dyDescent="0.35">
      <c r="A83" s="17"/>
      <c r="B83" s="78"/>
      <c r="C83" s="78"/>
      <c r="D83" s="78"/>
      <c r="E83" s="78"/>
      <c r="F83" s="78"/>
      <c r="G83" s="78"/>
      <c r="H83" s="78"/>
      <c r="I83" s="78"/>
      <c r="J83" s="78"/>
      <c r="K83" s="78"/>
      <c r="L83" s="78"/>
      <c r="M83" s="78"/>
      <c r="N83" s="78"/>
      <c r="O83" s="78"/>
      <c r="P83" s="78"/>
      <c r="Q83" s="78"/>
    </row>
    <row r="84" spans="1:21" x14ac:dyDescent="0.35">
      <c r="A84" s="17"/>
      <c r="B84" s="78"/>
      <c r="C84" s="78"/>
      <c r="D84" s="78"/>
      <c r="E84" s="78"/>
      <c r="F84" s="78"/>
      <c r="G84" s="78"/>
      <c r="H84" s="78"/>
      <c r="I84" s="78"/>
      <c r="J84" s="78"/>
      <c r="K84" s="78"/>
      <c r="L84" s="78"/>
      <c r="M84" s="78"/>
      <c r="N84" s="78"/>
      <c r="O84" s="78"/>
      <c r="P84" s="78"/>
      <c r="Q84" s="78"/>
    </row>
    <row r="85" spans="1:21" x14ac:dyDescent="0.35">
      <c r="A85" s="17"/>
      <c r="B85" s="78"/>
      <c r="C85" s="78"/>
      <c r="D85" s="78"/>
      <c r="E85" s="78"/>
      <c r="F85" s="78"/>
      <c r="G85" s="78"/>
      <c r="H85" s="78"/>
      <c r="I85" s="78"/>
      <c r="J85" s="78"/>
      <c r="K85" s="78"/>
      <c r="L85" s="78"/>
      <c r="M85" s="78"/>
      <c r="N85" s="78"/>
      <c r="O85" s="78"/>
      <c r="P85" s="78"/>
      <c r="Q85" s="78"/>
    </row>
    <row r="86" spans="1:21" x14ac:dyDescent="0.35">
      <c r="A86" s="17"/>
      <c r="B86" s="78"/>
      <c r="C86" s="78"/>
      <c r="D86" s="78"/>
      <c r="E86" s="78"/>
      <c r="F86" s="78"/>
      <c r="G86" s="78"/>
      <c r="H86" s="78"/>
      <c r="I86" s="78"/>
      <c r="J86" s="78"/>
      <c r="K86" s="78"/>
      <c r="L86" s="78"/>
      <c r="M86" s="78"/>
      <c r="N86" s="78"/>
      <c r="O86" s="78"/>
      <c r="P86" s="78"/>
      <c r="Q86" s="78"/>
    </row>
    <row r="87" spans="1:21" x14ac:dyDescent="0.35">
      <c r="A87" s="17"/>
      <c r="B87" s="78"/>
      <c r="C87" s="78"/>
      <c r="F87" s="78"/>
      <c r="G87" s="78"/>
      <c r="H87" s="78"/>
      <c r="I87" s="78"/>
      <c r="J87" s="78"/>
      <c r="K87" s="78"/>
      <c r="L87" s="78"/>
      <c r="M87" s="78"/>
      <c r="N87" s="78"/>
      <c r="O87" s="78"/>
      <c r="P87" s="78"/>
      <c r="Q87" s="78"/>
    </row>
    <row r="88" spans="1:21" x14ac:dyDescent="0.35">
      <c r="A88" s="17"/>
      <c r="B88" s="78"/>
      <c r="C88" s="78"/>
      <c r="F88" s="78"/>
      <c r="G88" s="78"/>
      <c r="H88" s="78"/>
      <c r="I88" s="78"/>
      <c r="J88" s="78"/>
      <c r="K88" s="78"/>
      <c r="L88" s="78"/>
      <c r="M88" s="78"/>
      <c r="N88" s="78"/>
      <c r="O88" s="78"/>
      <c r="P88" s="78"/>
      <c r="Q88" s="78"/>
    </row>
    <row r="89" spans="1:21" x14ac:dyDescent="0.35">
      <c r="A89" s="17"/>
      <c r="B89" s="78"/>
      <c r="C89" s="78"/>
      <c r="F89" s="78"/>
      <c r="G89" s="78"/>
      <c r="H89" s="78"/>
      <c r="I89" s="78"/>
      <c r="J89" s="78"/>
      <c r="K89" s="78"/>
      <c r="L89" s="78"/>
      <c r="M89" s="78"/>
      <c r="N89" s="78"/>
      <c r="O89" s="78"/>
      <c r="P89" s="78"/>
      <c r="Q89" s="78"/>
    </row>
    <row r="90" spans="1:21" ht="17" customHeight="1" x14ac:dyDescent="0.35">
      <c r="B90" s="122"/>
      <c r="D90" s="122"/>
      <c r="E90" s="122"/>
      <c r="F90" s="74"/>
      <c r="G90" s="122"/>
      <c r="H90" s="122"/>
      <c r="I90" s="122"/>
      <c r="J90" s="122"/>
      <c r="K90" s="122"/>
      <c r="L90" s="122"/>
      <c r="M90" s="122"/>
      <c r="N90" s="122"/>
      <c r="O90" s="122"/>
      <c r="P90" s="122"/>
      <c r="Q90" s="122"/>
      <c r="S90" s="122"/>
      <c r="T90" s="122"/>
      <c r="U90" s="68"/>
    </row>
    <row r="91" spans="1:21" ht="17" customHeight="1" x14ac:dyDescent="0.35">
      <c r="B91" s="122"/>
      <c r="D91" s="122"/>
      <c r="E91" s="122"/>
      <c r="F91" s="74"/>
      <c r="G91" s="122"/>
      <c r="H91" s="122"/>
      <c r="I91" s="122"/>
      <c r="J91" s="122"/>
      <c r="K91" s="122"/>
      <c r="L91" s="122"/>
      <c r="M91" s="122"/>
      <c r="N91" s="122"/>
      <c r="O91" s="122"/>
      <c r="P91" s="122"/>
      <c r="Q91" s="122"/>
      <c r="S91" s="122"/>
      <c r="T91" s="122"/>
      <c r="U91" s="68"/>
    </row>
    <row r="92" spans="1:21" ht="17" customHeight="1" x14ac:dyDescent="0.35">
      <c r="B92" s="122"/>
      <c r="D92" s="122"/>
      <c r="E92" s="122"/>
      <c r="F92" s="74"/>
      <c r="G92" s="122"/>
      <c r="H92" s="122"/>
      <c r="I92" s="122"/>
      <c r="J92" s="122"/>
      <c r="K92" s="122"/>
      <c r="L92" s="122"/>
      <c r="M92" s="122"/>
      <c r="N92" s="122"/>
      <c r="O92" s="122"/>
      <c r="P92" s="122"/>
      <c r="Q92" s="122"/>
      <c r="S92" s="122"/>
      <c r="T92" s="122"/>
      <c r="U92" s="68"/>
    </row>
    <row r="93" spans="1:21" ht="17" customHeight="1" x14ac:dyDescent="0.35">
      <c r="B93" s="122"/>
      <c r="D93" s="122"/>
      <c r="E93" s="122"/>
      <c r="F93" s="74"/>
      <c r="G93" s="122"/>
      <c r="H93" s="122"/>
      <c r="I93" s="122"/>
      <c r="J93" s="122"/>
      <c r="K93" s="122"/>
      <c r="L93" s="122"/>
      <c r="M93" s="122"/>
      <c r="N93" s="122"/>
      <c r="O93" s="122"/>
      <c r="P93" s="122"/>
      <c r="Q93" s="122"/>
      <c r="S93" s="122"/>
      <c r="T93" s="122"/>
      <c r="U93" s="68"/>
    </row>
    <row r="94" spans="1:21" ht="17" customHeight="1" x14ac:dyDescent="0.35">
      <c r="B94" s="122"/>
      <c r="D94" s="122"/>
      <c r="E94" s="122"/>
      <c r="F94" s="74"/>
      <c r="G94" s="122"/>
      <c r="H94" s="122"/>
      <c r="I94" s="122"/>
      <c r="J94" s="122"/>
      <c r="K94" s="122"/>
      <c r="L94" s="122"/>
      <c r="M94" s="122"/>
      <c r="N94" s="122"/>
      <c r="O94" s="122"/>
      <c r="P94" s="122"/>
      <c r="Q94" s="122"/>
      <c r="S94" s="122"/>
      <c r="T94" s="122"/>
    </row>
    <row r="95" spans="1:21" ht="17" customHeight="1" x14ac:dyDescent="0.35">
      <c r="B95" s="122"/>
      <c r="D95" s="122"/>
      <c r="E95" s="122"/>
      <c r="F95" s="74"/>
      <c r="G95" s="122"/>
      <c r="H95" s="122"/>
      <c r="I95" s="122"/>
      <c r="J95" s="122"/>
      <c r="K95" s="122"/>
      <c r="L95" s="122"/>
      <c r="M95" s="122"/>
      <c r="N95" s="122"/>
      <c r="O95" s="122"/>
      <c r="P95" s="122"/>
      <c r="Q95" s="122"/>
      <c r="S95" s="122"/>
      <c r="T95" s="122"/>
    </row>
    <row r="96" spans="1:21" x14ac:dyDescent="0.35">
      <c r="A96" s="17"/>
      <c r="B96" s="78"/>
      <c r="C96" s="78"/>
      <c r="F96" s="78"/>
      <c r="G96" s="78"/>
      <c r="H96" s="78"/>
      <c r="I96" s="78"/>
      <c r="J96" s="78"/>
      <c r="K96" s="78"/>
      <c r="L96" s="78"/>
      <c r="M96" s="78"/>
      <c r="N96" s="78"/>
      <c r="O96" s="78"/>
      <c r="P96" s="78"/>
      <c r="Q96" s="78"/>
    </row>
    <row r="97" spans="1:17" x14ac:dyDescent="0.35">
      <c r="A97" s="17"/>
      <c r="B97" s="78"/>
      <c r="C97" s="78"/>
      <c r="F97" s="78"/>
      <c r="G97" s="78"/>
      <c r="H97" s="78"/>
      <c r="I97" s="78"/>
      <c r="J97" s="78"/>
      <c r="K97" s="78"/>
      <c r="L97" s="78"/>
      <c r="M97" s="78"/>
      <c r="N97" s="78"/>
      <c r="O97" s="78"/>
      <c r="P97" s="78"/>
      <c r="Q97" s="78"/>
    </row>
    <row r="98" spans="1:17" x14ac:dyDescent="0.35">
      <c r="A98" s="17"/>
      <c r="B98" s="78"/>
      <c r="C98" s="78"/>
      <c r="F98" s="78"/>
      <c r="G98" s="78"/>
      <c r="H98" s="78"/>
      <c r="I98" s="78"/>
      <c r="J98" s="78"/>
      <c r="K98" s="78"/>
      <c r="L98" s="78"/>
      <c r="M98" s="78"/>
      <c r="N98" s="78"/>
      <c r="O98" s="78"/>
      <c r="P98" s="78"/>
      <c r="Q98" s="78"/>
    </row>
    <row r="99" spans="1:17" x14ac:dyDescent="0.35">
      <c r="A99" s="17"/>
      <c r="B99" s="78"/>
      <c r="C99" s="78"/>
      <c r="F99" s="78"/>
      <c r="G99" s="78"/>
      <c r="H99" s="78"/>
      <c r="I99" s="78"/>
      <c r="J99" s="78"/>
      <c r="K99" s="78"/>
      <c r="L99" s="78"/>
      <c r="M99" s="78"/>
      <c r="N99" s="78"/>
      <c r="O99" s="78"/>
      <c r="P99" s="78"/>
      <c r="Q99" s="78"/>
    </row>
    <row r="100" spans="1:17" x14ac:dyDescent="0.35">
      <c r="A100" s="17"/>
      <c r="B100" s="78"/>
      <c r="C100" s="78"/>
      <c r="F100" s="78"/>
      <c r="G100" s="78"/>
      <c r="H100" s="78"/>
      <c r="I100" s="78"/>
      <c r="J100" s="78"/>
      <c r="K100" s="78"/>
      <c r="L100" s="78"/>
      <c r="M100" s="78"/>
      <c r="N100" s="78"/>
      <c r="O100" s="78"/>
      <c r="P100" s="78"/>
      <c r="Q100" s="78"/>
    </row>
    <row r="101" spans="1:17" x14ac:dyDescent="0.35">
      <c r="A101" s="17"/>
      <c r="B101" s="78"/>
      <c r="C101" s="78"/>
      <c r="F101" s="78"/>
      <c r="G101" s="78"/>
      <c r="H101" s="78"/>
      <c r="I101" s="78"/>
      <c r="J101" s="78"/>
      <c r="K101" s="78"/>
      <c r="L101" s="78"/>
      <c r="M101" s="78"/>
      <c r="N101" s="78"/>
      <c r="O101" s="78"/>
      <c r="P101" s="78"/>
      <c r="Q101" s="78"/>
    </row>
    <row r="102" spans="1:17" x14ac:dyDescent="0.35">
      <c r="A102" s="17"/>
      <c r="B102" s="78"/>
      <c r="C102" s="78"/>
      <c r="F102" s="78"/>
      <c r="G102" s="78"/>
      <c r="H102" s="78"/>
      <c r="I102" s="78"/>
      <c r="J102" s="78"/>
      <c r="K102" s="78"/>
      <c r="L102" s="78"/>
      <c r="M102" s="78"/>
      <c r="N102" s="78"/>
      <c r="O102" s="78"/>
      <c r="P102" s="78"/>
      <c r="Q102" s="78"/>
    </row>
    <row r="103" spans="1:17" x14ac:dyDescent="0.35">
      <c r="A103" s="17"/>
      <c r="B103" s="78"/>
      <c r="C103" s="78"/>
      <c r="F103" s="78"/>
      <c r="G103" s="78"/>
      <c r="H103" s="78"/>
      <c r="I103" s="78"/>
      <c r="J103" s="78"/>
      <c r="K103" s="78"/>
      <c r="L103" s="78"/>
      <c r="M103" s="78"/>
      <c r="N103" s="78"/>
      <c r="O103" s="78"/>
      <c r="P103" s="78"/>
      <c r="Q103" s="78"/>
    </row>
    <row r="104" spans="1:17" x14ac:dyDescent="0.35">
      <c r="A104" s="17"/>
      <c r="B104" s="78"/>
      <c r="C104" s="78"/>
      <c r="F104" s="78"/>
      <c r="G104" s="78"/>
      <c r="H104" s="78"/>
      <c r="I104" s="78"/>
      <c r="J104" s="78"/>
      <c r="K104" s="78"/>
      <c r="L104" s="78"/>
      <c r="M104" s="78"/>
      <c r="N104" s="78"/>
      <c r="O104" s="78"/>
      <c r="P104" s="78"/>
      <c r="Q104" s="78"/>
    </row>
    <row r="105" spans="1:17" x14ac:dyDescent="0.35">
      <c r="A105" s="17"/>
      <c r="B105" s="78"/>
      <c r="C105" s="78"/>
      <c r="F105" s="78"/>
      <c r="G105" s="78"/>
      <c r="H105" s="78"/>
      <c r="I105" s="78"/>
      <c r="J105" s="78"/>
      <c r="K105" s="78"/>
      <c r="L105" s="78"/>
      <c r="M105" s="78"/>
      <c r="N105" s="78"/>
      <c r="O105" s="78"/>
      <c r="P105" s="78"/>
      <c r="Q105" s="78"/>
    </row>
    <row r="106" spans="1:17" x14ac:dyDescent="0.35">
      <c r="A106" s="17"/>
      <c r="B106" s="78"/>
      <c r="C106" s="78"/>
      <c r="F106" s="78"/>
      <c r="G106" s="78"/>
      <c r="H106" s="78"/>
      <c r="I106" s="78"/>
      <c r="J106" s="78"/>
      <c r="K106" s="78"/>
      <c r="L106" s="78"/>
      <c r="M106" s="78"/>
      <c r="N106" s="78"/>
      <c r="O106" s="78"/>
      <c r="P106" s="78"/>
      <c r="Q106" s="78"/>
    </row>
    <row r="107" spans="1:17" x14ac:dyDescent="0.35">
      <c r="A107" s="17"/>
      <c r="B107" s="78"/>
      <c r="C107" s="78"/>
      <c r="F107" s="78"/>
      <c r="G107" s="78"/>
      <c r="H107" s="78"/>
      <c r="I107" s="78"/>
      <c r="J107" s="78"/>
      <c r="K107" s="78"/>
      <c r="L107" s="78"/>
      <c r="M107" s="78"/>
      <c r="N107" s="78"/>
      <c r="O107" s="78"/>
      <c r="P107" s="78"/>
      <c r="Q107" s="78"/>
    </row>
    <row r="108" spans="1:17" x14ac:dyDescent="0.35">
      <c r="A108" s="17"/>
      <c r="B108" s="78"/>
      <c r="C108" s="78"/>
      <c r="F108" s="78"/>
      <c r="G108" s="78"/>
      <c r="H108" s="78"/>
      <c r="I108" s="78"/>
      <c r="J108" s="78"/>
      <c r="K108" s="78"/>
      <c r="L108" s="78"/>
      <c r="M108" s="78"/>
      <c r="N108" s="78"/>
      <c r="O108" s="78"/>
      <c r="P108" s="78"/>
      <c r="Q108" s="78"/>
    </row>
    <row r="109" spans="1:17" x14ac:dyDescent="0.35">
      <c r="A109" s="17"/>
      <c r="B109" s="78"/>
      <c r="C109" s="78"/>
      <c r="F109" s="78"/>
      <c r="G109" s="78"/>
      <c r="H109" s="78"/>
      <c r="I109" s="78"/>
      <c r="J109" s="78"/>
      <c r="K109" s="78"/>
      <c r="L109" s="78"/>
      <c r="M109" s="78"/>
      <c r="N109" s="78"/>
      <c r="O109" s="78"/>
      <c r="P109" s="78"/>
      <c r="Q109" s="78"/>
    </row>
    <row r="110" spans="1:17" x14ac:dyDescent="0.35">
      <c r="A110" s="17"/>
      <c r="B110" s="78"/>
      <c r="C110" s="78"/>
      <c r="F110" s="78"/>
      <c r="G110" s="78"/>
      <c r="H110" s="78"/>
      <c r="I110" s="78"/>
      <c r="J110" s="78"/>
      <c r="K110" s="78"/>
      <c r="L110" s="78"/>
      <c r="M110" s="78"/>
      <c r="N110" s="78"/>
      <c r="O110" s="78"/>
      <c r="P110" s="78"/>
      <c r="Q110" s="78"/>
    </row>
    <row r="111" spans="1:17" x14ac:dyDescent="0.35">
      <c r="A111" s="17"/>
      <c r="B111" s="78"/>
      <c r="C111" s="78"/>
      <c r="F111" s="78"/>
      <c r="G111" s="78"/>
      <c r="H111" s="78"/>
      <c r="I111" s="78"/>
      <c r="J111" s="78"/>
      <c r="K111" s="78"/>
      <c r="L111" s="78"/>
      <c r="M111" s="78"/>
      <c r="N111" s="78"/>
      <c r="O111" s="78"/>
      <c r="P111" s="78"/>
      <c r="Q111" s="78"/>
    </row>
    <row r="112" spans="1:17" x14ac:dyDescent="0.35">
      <c r="A112" s="17"/>
      <c r="B112" s="78"/>
      <c r="C112" s="78"/>
      <c r="F112" s="78"/>
      <c r="G112" s="78"/>
      <c r="H112" s="78"/>
      <c r="I112" s="78"/>
      <c r="J112" s="78"/>
      <c r="K112" s="78"/>
      <c r="L112" s="78"/>
      <c r="M112" s="78"/>
      <c r="N112" s="78"/>
      <c r="O112" s="78"/>
      <c r="P112" s="78"/>
      <c r="Q112" s="78"/>
    </row>
    <row r="113" spans="1:17" x14ac:dyDescent="0.35">
      <c r="A113" s="17"/>
      <c r="B113" s="78"/>
      <c r="C113" s="78"/>
      <c r="F113" s="78"/>
      <c r="G113" s="78"/>
      <c r="H113" s="78"/>
      <c r="I113" s="78"/>
      <c r="J113" s="78"/>
      <c r="K113" s="78"/>
      <c r="L113" s="78"/>
      <c r="M113" s="78"/>
      <c r="N113" s="78"/>
      <c r="O113" s="78"/>
      <c r="P113" s="78"/>
      <c r="Q113" s="78"/>
    </row>
    <row r="114" spans="1:17" x14ac:dyDescent="0.35">
      <c r="A114" s="17"/>
      <c r="B114" s="78"/>
      <c r="C114" s="78"/>
      <c r="F114" s="78"/>
      <c r="G114" s="78"/>
      <c r="H114" s="78"/>
      <c r="I114" s="78"/>
      <c r="J114" s="78"/>
      <c r="K114" s="78"/>
      <c r="L114" s="78"/>
      <c r="M114" s="78"/>
      <c r="N114" s="78"/>
      <c r="O114" s="78"/>
      <c r="P114" s="78"/>
      <c r="Q114" s="78"/>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81"/>
  <sheetViews>
    <sheetView tabSelected="1" workbookViewId="0">
      <pane xSplit="1" ySplit="15" topLeftCell="B274" activePane="bottomRight" state="frozen"/>
      <selection pane="topRight" activeCell="B1" sqref="B1"/>
      <selection pane="bottomLeft" activeCell="A16" sqref="A16"/>
      <selection pane="bottomRight" activeCell="A14" sqref="A14"/>
    </sheetView>
  </sheetViews>
  <sheetFormatPr defaultColWidth="10.83203125" defaultRowHeight="15.5" x14ac:dyDescent="0.35"/>
  <cols>
    <col min="1" max="1" width="10.83203125" style="67"/>
    <col min="2" max="5" width="27.1640625" style="74" customWidth="1"/>
    <col min="6" max="16384" width="10.83203125" style="67"/>
  </cols>
  <sheetData>
    <row r="1" spans="1:16" s="1" customFormat="1" ht="17.5" x14ac:dyDescent="0.45">
      <c r="B1" s="22" t="s">
        <v>61</v>
      </c>
      <c r="C1" s="23"/>
      <c r="D1" s="23"/>
      <c r="E1" s="23"/>
      <c r="F1" s="23"/>
      <c r="G1" s="23"/>
      <c r="H1" s="23"/>
      <c r="I1" s="23"/>
      <c r="J1" s="23"/>
      <c r="K1" s="23"/>
      <c r="L1" s="23"/>
      <c r="M1" s="23"/>
      <c r="N1" s="23"/>
      <c r="O1" s="23"/>
      <c r="P1" s="23"/>
    </row>
    <row r="2" spans="1:16" s="1" customFormat="1" ht="17.5" x14ac:dyDescent="0.45">
      <c r="B2" s="24" t="s">
        <v>53</v>
      </c>
      <c r="C2" s="24"/>
      <c r="D2" s="24"/>
      <c r="E2" s="24"/>
      <c r="F2" s="24"/>
      <c r="G2" s="24"/>
      <c r="H2" s="24"/>
      <c r="I2" s="24"/>
      <c r="J2" s="24"/>
      <c r="K2" s="24"/>
      <c r="L2" s="24"/>
      <c r="M2" s="24"/>
      <c r="N2" s="24"/>
      <c r="O2" s="24"/>
      <c r="P2" s="24"/>
    </row>
    <row r="3" spans="1:16" s="1" customFormat="1" x14ac:dyDescent="0.35">
      <c r="B3" s="40" t="s">
        <v>54</v>
      </c>
      <c r="C3" s="40"/>
      <c r="D3" s="25"/>
      <c r="E3" s="25"/>
      <c r="F3" s="25"/>
      <c r="G3" s="25"/>
      <c r="H3" s="25"/>
      <c r="I3" s="25"/>
      <c r="J3" s="25"/>
      <c r="K3" s="25"/>
      <c r="L3" s="25"/>
      <c r="M3" s="25"/>
      <c r="N3" s="25"/>
      <c r="O3" s="25"/>
      <c r="P3" s="25"/>
    </row>
    <row r="4" spans="1:16" x14ac:dyDescent="0.35">
      <c r="A4" s="45"/>
      <c r="B4" s="46"/>
      <c r="C4" s="46"/>
      <c r="D4" s="46"/>
      <c r="E4" s="46"/>
      <c r="F4" s="46"/>
      <c r="G4" s="46"/>
      <c r="H4" s="46"/>
      <c r="I4" s="46"/>
      <c r="J4" s="46"/>
      <c r="K4" s="46"/>
      <c r="L4" s="46"/>
      <c r="M4" s="46"/>
      <c r="N4" s="46"/>
      <c r="O4" s="46"/>
      <c r="P4" s="46"/>
    </row>
    <row r="5" spans="1:16" x14ac:dyDescent="0.35">
      <c r="A5" s="45"/>
      <c r="B5" s="46" t="s">
        <v>151</v>
      </c>
      <c r="C5" s="46"/>
      <c r="D5" s="46"/>
      <c r="E5" s="46"/>
      <c r="F5" s="46"/>
      <c r="G5" s="46"/>
      <c r="H5" s="46"/>
      <c r="I5" s="46"/>
      <c r="J5" s="46"/>
      <c r="K5" s="46"/>
      <c r="L5" s="46"/>
      <c r="M5" s="46"/>
      <c r="N5" s="46"/>
      <c r="O5" s="46"/>
      <c r="P5" s="46"/>
    </row>
    <row r="6" spans="1:16" x14ac:dyDescent="0.35">
      <c r="A6" s="45"/>
      <c r="B6" s="46" t="s">
        <v>60</v>
      </c>
      <c r="C6" s="46"/>
      <c r="D6" s="46"/>
      <c r="E6" s="46"/>
      <c r="F6" s="46"/>
      <c r="G6" s="46"/>
      <c r="H6" s="46"/>
      <c r="I6" s="46"/>
      <c r="J6" s="46"/>
      <c r="K6" s="46"/>
      <c r="L6" s="46"/>
      <c r="M6" s="46"/>
      <c r="N6" s="46"/>
      <c r="O6" s="46"/>
      <c r="P6" s="46"/>
    </row>
    <row r="7" spans="1:16" x14ac:dyDescent="0.35">
      <c r="A7" s="45"/>
      <c r="B7" s="23"/>
      <c r="C7" s="23"/>
      <c r="D7" s="46"/>
      <c r="E7" s="46"/>
      <c r="F7" s="46"/>
      <c r="G7" s="46"/>
      <c r="H7" s="46"/>
      <c r="I7" s="46"/>
      <c r="J7" s="46"/>
      <c r="K7" s="46"/>
      <c r="L7" s="46"/>
      <c r="M7" s="46"/>
      <c r="N7" s="46"/>
      <c r="O7" s="46"/>
      <c r="P7" s="46"/>
    </row>
    <row r="8" spans="1:16" x14ac:dyDescent="0.35">
      <c r="A8" s="45"/>
      <c r="B8" s="22" t="s">
        <v>12</v>
      </c>
      <c r="C8" s="23"/>
      <c r="D8" s="46"/>
      <c r="E8" s="46"/>
      <c r="F8" s="46"/>
      <c r="G8" s="46"/>
      <c r="H8" s="46"/>
      <c r="I8" s="46"/>
      <c r="J8" s="46"/>
      <c r="K8" s="46"/>
      <c r="L8" s="46"/>
      <c r="M8" s="46"/>
      <c r="N8" s="46"/>
      <c r="O8" s="46"/>
      <c r="P8" s="46"/>
    </row>
    <row r="9" spans="1:16" x14ac:dyDescent="0.35">
      <c r="A9" s="1"/>
      <c r="B9" s="26" t="s">
        <v>143</v>
      </c>
      <c r="C9" s="26"/>
      <c r="D9" s="26"/>
      <c r="E9" s="26"/>
      <c r="F9" s="26"/>
      <c r="G9" s="26"/>
      <c r="H9" s="26"/>
      <c r="I9" s="26"/>
    </row>
    <row r="10" spans="1:16" x14ac:dyDescent="0.35">
      <c r="A10" s="1"/>
      <c r="B10" s="48" t="s">
        <v>86</v>
      </c>
      <c r="C10" s="48"/>
      <c r="D10" s="48"/>
      <c r="E10" s="48"/>
      <c r="F10" s="48"/>
      <c r="G10" s="48"/>
      <c r="H10" s="48"/>
      <c r="I10" s="48"/>
    </row>
    <row r="11" spans="1:16" x14ac:dyDescent="0.35">
      <c r="A11" s="1"/>
      <c r="B11" s="47" t="s">
        <v>79</v>
      </c>
      <c r="C11" s="26"/>
      <c r="D11" s="26"/>
      <c r="E11" s="26"/>
      <c r="F11" s="26"/>
      <c r="G11" s="26"/>
      <c r="H11" s="26"/>
      <c r="I11" s="26"/>
    </row>
    <row r="12" spans="1:16" x14ac:dyDescent="0.35">
      <c r="A12" s="1"/>
      <c r="B12" s="25" t="s">
        <v>80</v>
      </c>
      <c r="C12" s="50"/>
      <c r="D12" s="50"/>
      <c r="E12" s="50"/>
      <c r="F12" s="50"/>
      <c r="G12" s="50"/>
      <c r="H12" s="50"/>
      <c r="I12" s="50"/>
    </row>
    <row r="15" spans="1:16" x14ac:dyDescent="0.35">
      <c r="A15" s="1" t="s">
        <v>37</v>
      </c>
      <c r="B15" s="16" t="s">
        <v>27</v>
      </c>
      <c r="C15" s="1" t="s">
        <v>31</v>
      </c>
      <c r="D15" s="16" t="s">
        <v>30</v>
      </c>
      <c r="E15" s="1" t="s">
        <v>23</v>
      </c>
      <c r="F15" s="1"/>
    </row>
    <row r="16" spans="1:16" s="118" customFormat="1" x14ac:dyDescent="0.35">
      <c r="A16" s="118">
        <v>1750</v>
      </c>
      <c r="B16" s="95"/>
      <c r="C16" s="95">
        <v>0</v>
      </c>
      <c r="D16" s="95">
        <v>-7.7592000000000008E-2</v>
      </c>
      <c r="E16" s="95"/>
      <c r="H16" s="67"/>
    </row>
    <row r="17" spans="1:5" x14ac:dyDescent="0.35">
      <c r="A17" s="67">
        <v>1751</v>
      </c>
      <c r="B17" s="74">
        <v>3.0000000000000001E-3</v>
      </c>
      <c r="C17" s="95">
        <v>0</v>
      </c>
      <c r="D17" s="74">
        <v>-7.3987999999999998E-2</v>
      </c>
    </row>
    <row r="18" spans="1:5" x14ac:dyDescent="0.35">
      <c r="A18" s="67">
        <v>1752</v>
      </c>
      <c r="B18" s="74">
        <v>3.0000000000000001E-3</v>
      </c>
      <c r="C18" s="95">
        <v>0</v>
      </c>
      <c r="D18" s="74">
        <v>-7.0596000000000006E-2</v>
      </c>
    </row>
    <row r="19" spans="1:5" x14ac:dyDescent="0.35">
      <c r="A19" s="67">
        <v>1753</v>
      </c>
      <c r="B19" s="74">
        <v>3.0000000000000001E-3</v>
      </c>
      <c r="C19" s="95">
        <v>0</v>
      </c>
      <c r="D19" s="74">
        <v>-6.7627999999999994E-2</v>
      </c>
    </row>
    <row r="20" spans="1:5" x14ac:dyDescent="0.35">
      <c r="A20" s="67">
        <v>1754</v>
      </c>
      <c r="B20" s="74">
        <v>3.0000000000000001E-3</v>
      </c>
      <c r="C20" s="95">
        <v>0</v>
      </c>
      <c r="D20" s="74">
        <v>-6.4024000000000011E-2</v>
      </c>
    </row>
    <row r="21" spans="1:5" x14ac:dyDescent="0.35">
      <c r="A21" s="67">
        <v>1755</v>
      </c>
      <c r="B21" s="74">
        <v>3.0000000000000001E-3</v>
      </c>
      <c r="C21" s="95">
        <v>0</v>
      </c>
      <c r="D21" s="74">
        <v>-5.8088000000000008E-2</v>
      </c>
    </row>
    <row r="22" spans="1:5" x14ac:dyDescent="0.35">
      <c r="A22" s="67">
        <v>1756</v>
      </c>
      <c r="B22" s="74">
        <v>3.0000000000000001E-3</v>
      </c>
      <c r="C22" s="95">
        <v>0</v>
      </c>
      <c r="D22" s="74">
        <v>-5.0243999999999997E-2</v>
      </c>
    </row>
    <row r="23" spans="1:5" x14ac:dyDescent="0.35">
      <c r="A23" s="67">
        <v>1757</v>
      </c>
      <c r="B23" s="74">
        <v>3.0000000000000001E-3</v>
      </c>
      <c r="C23" s="95">
        <v>0</v>
      </c>
      <c r="D23" s="74">
        <v>-4.0280000000000003E-2</v>
      </c>
    </row>
    <row r="24" spans="1:5" x14ac:dyDescent="0.35">
      <c r="A24" s="67">
        <v>1758</v>
      </c>
      <c r="B24" s="74">
        <v>3.0000000000000001E-3</v>
      </c>
      <c r="C24" s="95">
        <v>0</v>
      </c>
      <c r="D24" s="74">
        <v>-2.8408000000000003E-2</v>
      </c>
    </row>
    <row r="25" spans="1:5" x14ac:dyDescent="0.35">
      <c r="A25" s="67">
        <v>1759</v>
      </c>
      <c r="B25" s="74">
        <v>3.0000000000000001E-3</v>
      </c>
      <c r="C25" s="95">
        <v>0</v>
      </c>
      <c r="D25" s="74">
        <v>-1.4204000000000001E-2</v>
      </c>
    </row>
    <row r="26" spans="1:5" x14ac:dyDescent="0.35">
      <c r="A26" s="67">
        <v>1760</v>
      </c>
      <c r="B26" s="74">
        <v>3.0000000000000001E-3</v>
      </c>
      <c r="C26" s="95">
        <v>0</v>
      </c>
      <c r="D26" s="74">
        <v>1.908E-3</v>
      </c>
    </row>
    <row r="27" spans="1:5" x14ac:dyDescent="0.35">
      <c r="A27" s="67">
        <v>1761</v>
      </c>
      <c r="B27" s="74">
        <v>3.0000000000000001E-3</v>
      </c>
      <c r="C27" s="95">
        <v>0</v>
      </c>
      <c r="D27" s="74">
        <v>2.0140000000000002E-2</v>
      </c>
    </row>
    <row r="28" spans="1:5" x14ac:dyDescent="0.35">
      <c r="A28" s="67">
        <v>1762</v>
      </c>
      <c r="B28" s="74">
        <v>3.0000000000000001E-3</v>
      </c>
      <c r="C28" s="95">
        <v>0</v>
      </c>
      <c r="D28" s="74">
        <v>4.0492E-2</v>
      </c>
    </row>
    <row r="29" spans="1:5" x14ac:dyDescent="0.35">
      <c r="A29" s="67">
        <v>1763</v>
      </c>
      <c r="B29" s="74">
        <v>3.0000000000000001E-3</v>
      </c>
      <c r="C29" s="95">
        <v>0</v>
      </c>
      <c r="D29" s="74">
        <v>6.2752000000000002E-2</v>
      </c>
    </row>
    <row r="30" spans="1:5" x14ac:dyDescent="0.35">
      <c r="A30" s="67">
        <v>1764</v>
      </c>
      <c r="B30" s="74">
        <v>3.0000000000000001E-3</v>
      </c>
      <c r="C30" s="95">
        <v>0</v>
      </c>
      <c r="D30" s="74">
        <v>8.7344000000000005E-2</v>
      </c>
    </row>
    <row r="31" spans="1:5" x14ac:dyDescent="0.35">
      <c r="A31" s="67">
        <v>1765</v>
      </c>
      <c r="B31" s="74">
        <v>3.0000000000000001E-3</v>
      </c>
      <c r="C31" s="95">
        <v>0</v>
      </c>
      <c r="D31" s="74">
        <v>0.11236</v>
      </c>
      <c r="E31" s="74">
        <v>7.0800000000000004E-3</v>
      </c>
    </row>
    <row r="32" spans="1:5" x14ac:dyDescent="0.35">
      <c r="A32" s="67">
        <v>1766</v>
      </c>
      <c r="B32" s="74">
        <v>3.0000000000000001E-3</v>
      </c>
      <c r="C32" s="95">
        <v>0</v>
      </c>
      <c r="D32" s="74">
        <v>0.13525599999999999</v>
      </c>
      <c r="E32" s="74">
        <v>1.7649999999999999E-2</v>
      </c>
    </row>
    <row r="33" spans="1:5" x14ac:dyDescent="0.35">
      <c r="A33" s="67">
        <v>1767</v>
      </c>
      <c r="B33" s="74">
        <v>3.0000000000000001E-3</v>
      </c>
      <c r="C33" s="95">
        <v>0</v>
      </c>
      <c r="D33" s="74">
        <v>0.156032</v>
      </c>
      <c r="E33" s="74">
        <v>2.6360000000000001E-2</v>
      </c>
    </row>
    <row r="34" spans="1:5" x14ac:dyDescent="0.35">
      <c r="A34" s="67">
        <v>1768</v>
      </c>
      <c r="B34" s="74">
        <v>3.0000000000000001E-3</v>
      </c>
      <c r="C34" s="95">
        <v>0</v>
      </c>
      <c r="D34" s="74">
        <v>0.17447599999999999</v>
      </c>
      <c r="E34" s="74">
        <v>3.4810000000000001E-2</v>
      </c>
    </row>
    <row r="35" spans="1:5" x14ac:dyDescent="0.35">
      <c r="A35" s="67">
        <v>1769</v>
      </c>
      <c r="B35" s="74">
        <v>3.0000000000000001E-3</v>
      </c>
      <c r="C35" s="95">
        <v>0</v>
      </c>
      <c r="D35" s="74">
        <v>0.19058800000000001</v>
      </c>
      <c r="E35" s="74">
        <v>4.2779999999999999E-2</v>
      </c>
    </row>
    <row r="36" spans="1:5" x14ac:dyDescent="0.35">
      <c r="A36" s="67">
        <v>1770</v>
      </c>
      <c r="B36" s="74">
        <v>3.0000000000000001E-3</v>
      </c>
      <c r="C36" s="95">
        <v>0</v>
      </c>
      <c r="D36" s="74">
        <v>0.20458000000000001</v>
      </c>
      <c r="E36" s="74">
        <v>5.0729999999999997E-2</v>
      </c>
    </row>
    <row r="37" spans="1:5" x14ac:dyDescent="0.35">
      <c r="A37" s="67">
        <v>1771</v>
      </c>
      <c r="B37" s="74">
        <v>4.0000000000000001E-3</v>
      </c>
      <c r="C37" s="95">
        <v>0</v>
      </c>
      <c r="D37" s="74">
        <v>0.21645200000000001</v>
      </c>
      <c r="E37" s="74">
        <v>5.7829999999999999E-2</v>
      </c>
    </row>
    <row r="38" spans="1:5" x14ac:dyDescent="0.35">
      <c r="A38" s="67">
        <v>1772</v>
      </c>
      <c r="B38" s="74">
        <v>4.0000000000000001E-3</v>
      </c>
      <c r="C38" s="95">
        <v>0</v>
      </c>
      <c r="D38" s="74">
        <v>0.225992</v>
      </c>
      <c r="E38" s="74">
        <v>6.4310000000000006E-2</v>
      </c>
    </row>
    <row r="39" spans="1:5" x14ac:dyDescent="0.35">
      <c r="A39" s="67">
        <v>1773</v>
      </c>
      <c r="B39" s="74">
        <v>4.0000000000000001E-3</v>
      </c>
      <c r="C39" s="95">
        <v>0</v>
      </c>
      <c r="D39" s="74">
        <v>0.23320000000000002</v>
      </c>
      <c r="E39" s="74">
        <v>7.1279999999999996E-2</v>
      </c>
    </row>
    <row r="40" spans="1:5" x14ac:dyDescent="0.35">
      <c r="A40" s="67">
        <v>1774</v>
      </c>
      <c r="B40" s="74">
        <v>4.0000000000000001E-3</v>
      </c>
      <c r="C40" s="95">
        <v>0</v>
      </c>
      <c r="D40" s="74">
        <v>0.238288</v>
      </c>
      <c r="E40" s="74">
        <v>7.7880000000000005E-2</v>
      </c>
    </row>
    <row r="41" spans="1:5" x14ac:dyDescent="0.35">
      <c r="A41" s="67">
        <v>1775</v>
      </c>
      <c r="B41" s="74">
        <v>4.0000000000000001E-3</v>
      </c>
      <c r="C41" s="95">
        <v>0</v>
      </c>
      <c r="D41" s="74">
        <v>0.24252800000000002</v>
      </c>
      <c r="E41" s="74">
        <v>8.43E-2</v>
      </c>
    </row>
    <row r="42" spans="1:5" x14ac:dyDescent="0.35">
      <c r="A42" s="67">
        <v>1776</v>
      </c>
      <c r="B42" s="74">
        <v>4.0000000000000001E-3</v>
      </c>
      <c r="C42" s="95">
        <v>0</v>
      </c>
      <c r="D42" s="74">
        <v>0.24846400000000002</v>
      </c>
      <c r="E42" s="74">
        <v>9.078E-2</v>
      </c>
    </row>
    <row r="43" spans="1:5" x14ac:dyDescent="0.35">
      <c r="A43" s="67">
        <v>1777</v>
      </c>
      <c r="B43" s="74">
        <v>4.0000000000000001E-3</v>
      </c>
      <c r="C43" s="95">
        <v>0</v>
      </c>
      <c r="D43" s="74">
        <v>0.25630799999999998</v>
      </c>
      <c r="E43" s="74">
        <v>9.6229999999999996E-2</v>
      </c>
    </row>
    <row r="44" spans="1:5" x14ac:dyDescent="0.35">
      <c r="A44" s="67">
        <v>1778</v>
      </c>
      <c r="B44" s="74">
        <v>4.0000000000000001E-3</v>
      </c>
      <c r="C44" s="95">
        <v>0</v>
      </c>
      <c r="D44" s="74">
        <v>0.26606000000000002</v>
      </c>
      <c r="E44" s="74">
        <v>0.10231</v>
      </c>
    </row>
    <row r="45" spans="1:5" x14ac:dyDescent="0.35">
      <c r="A45" s="67">
        <v>1779</v>
      </c>
      <c r="B45" s="74">
        <v>4.0000000000000001E-3</v>
      </c>
      <c r="C45" s="95">
        <v>0</v>
      </c>
      <c r="D45" s="74">
        <v>0.27772000000000002</v>
      </c>
      <c r="E45" s="74">
        <v>0.10793999999999999</v>
      </c>
    </row>
    <row r="46" spans="1:5" x14ac:dyDescent="0.35">
      <c r="A46" s="67">
        <v>1780</v>
      </c>
      <c r="B46" s="74">
        <v>4.0000000000000001E-3</v>
      </c>
      <c r="C46" s="95">
        <v>0</v>
      </c>
      <c r="D46" s="74">
        <v>0.29150000000000004</v>
      </c>
      <c r="E46" s="74">
        <v>0.11325</v>
      </c>
    </row>
    <row r="47" spans="1:5" x14ac:dyDescent="0.35">
      <c r="A47" s="67">
        <v>1781</v>
      </c>
      <c r="B47" s="74">
        <v>5.0000000000000001E-3</v>
      </c>
      <c r="C47" s="95">
        <v>0</v>
      </c>
      <c r="D47" s="74">
        <v>0.31481999999999999</v>
      </c>
      <c r="E47" s="74">
        <v>0.11866</v>
      </c>
    </row>
    <row r="48" spans="1:5" x14ac:dyDescent="0.35">
      <c r="A48" s="67">
        <v>1782</v>
      </c>
      <c r="B48" s="74">
        <v>5.0000000000000001E-3</v>
      </c>
      <c r="C48" s="95">
        <v>0</v>
      </c>
      <c r="D48" s="74">
        <v>0.34831600000000001</v>
      </c>
      <c r="E48" s="74">
        <v>0.12431</v>
      </c>
    </row>
    <row r="49" spans="1:5" x14ac:dyDescent="0.35">
      <c r="A49" s="67">
        <v>1783</v>
      </c>
      <c r="B49" s="74">
        <v>5.0000000000000001E-3</v>
      </c>
      <c r="C49" s="95">
        <v>0</v>
      </c>
      <c r="D49" s="74">
        <v>0.37884400000000001</v>
      </c>
      <c r="E49" s="74">
        <v>0.12903999999999999</v>
      </c>
    </row>
    <row r="50" spans="1:5" x14ac:dyDescent="0.35">
      <c r="A50" s="67">
        <v>1784</v>
      </c>
      <c r="B50" s="74">
        <v>5.0000000000000001E-3</v>
      </c>
      <c r="C50" s="95">
        <v>0</v>
      </c>
      <c r="D50" s="74">
        <v>0.40598000000000001</v>
      </c>
      <c r="E50" s="74">
        <v>0.13414000000000001</v>
      </c>
    </row>
    <row r="51" spans="1:5" x14ac:dyDescent="0.35">
      <c r="A51" s="67">
        <v>1785</v>
      </c>
      <c r="B51" s="74">
        <v>5.0000000000000001E-3</v>
      </c>
      <c r="C51" s="95">
        <v>0</v>
      </c>
      <c r="D51" s="74">
        <v>0.429512</v>
      </c>
      <c r="E51" s="74">
        <v>0.13841000000000001</v>
      </c>
    </row>
    <row r="52" spans="1:5" x14ac:dyDescent="0.35">
      <c r="A52" s="67">
        <v>1786</v>
      </c>
      <c r="B52" s="74">
        <v>5.0000000000000001E-3</v>
      </c>
      <c r="C52" s="95">
        <v>0</v>
      </c>
      <c r="D52" s="74">
        <v>0.44944000000000001</v>
      </c>
      <c r="E52" s="74">
        <v>0.14346</v>
      </c>
    </row>
    <row r="53" spans="1:5" x14ac:dyDescent="0.35">
      <c r="A53" s="67">
        <v>1787</v>
      </c>
      <c r="B53" s="74">
        <v>5.0000000000000001E-3</v>
      </c>
      <c r="C53" s="95">
        <v>0</v>
      </c>
      <c r="D53" s="74">
        <v>0.46576400000000001</v>
      </c>
      <c r="E53" s="74">
        <v>0.14785999999999999</v>
      </c>
    </row>
    <row r="54" spans="1:5" x14ac:dyDescent="0.35">
      <c r="A54" s="67">
        <v>1788</v>
      </c>
      <c r="B54" s="74">
        <v>5.0000000000000001E-3</v>
      </c>
      <c r="C54" s="95">
        <v>0</v>
      </c>
      <c r="D54" s="74">
        <v>0.47869600000000001</v>
      </c>
      <c r="E54" s="74">
        <v>0.15221000000000001</v>
      </c>
    </row>
    <row r="55" spans="1:5" x14ac:dyDescent="0.35">
      <c r="A55" s="67">
        <v>1789</v>
      </c>
      <c r="B55" s="74">
        <v>5.0000000000000001E-3</v>
      </c>
      <c r="C55" s="95">
        <v>0</v>
      </c>
      <c r="D55" s="74">
        <v>0.48802400000000001</v>
      </c>
      <c r="E55" s="74">
        <v>0.15601999999999999</v>
      </c>
    </row>
    <row r="56" spans="1:5" x14ac:dyDescent="0.35">
      <c r="A56" s="67">
        <v>1790</v>
      </c>
      <c r="B56" s="74">
        <v>5.0000000000000001E-3</v>
      </c>
      <c r="C56" s="95">
        <v>0</v>
      </c>
      <c r="D56" s="74">
        <v>0.49374800000000002</v>
      </c>
      <c r="E56" s="74">
        <v>0.16037999999999999</v>
      </c>
    </row>
    <row r="57" spans="1:5" x14ac:dyDescent="0.35">
      <c r="A57" s="67">
        <v>1791</v>
      </c>
      <c r="B57" s="74">
        <v>6.0000000000000001E-3</v>
      </c>
      <c r="C57" s="95">
        <v>0</v>
      </c>
      <c r="D57" s="74">
        <v>0.49586800000000003</v>
      </c>
      <c r="E57" s="74">
        <v>0.16419</v>
      </c>
    </row>
    <row r="58" spans="1:5" x14ac:dyDescent="0.35">
      <c r="A58" s="67">
        <v>1792</v>
      </c>
      <c r="B58" s="74">
        <v>6.0000000000000001E-3</v>
      </c>
      <c r="C58" s="95">
        <v>0</v>
      </c>
      <c r="D58" s="74">
        <v>0.49438399999999999</v>
      </c>
      <c r="E58" s="74">
        <v>0.16802</v>
      </c>
    </row>
    <row r="59" spans="1:5" x14ac:dyDescent="0.35">
      <c r="A59" s="67">
        <v>1793</v>
      </c>
      <c r="B59" s="74">
        <v>6.0000000000000001E-3</v>
      </c>
      <c r="C59" s="95">
        <v>0</v>
      </c>
      <c r="D59" s="74">
        <v>0.48929600000000001</v>
      </c>
      <c r="E59" s="74">
        <v>0.17136000000000001</v>
      </c>
    </row>
    <row r="60" spans="1:5" x14ac:dyDescent="0.35">
      <c r="A60" s="67">
        <v>1794</v>
      </c>
      <c r="B60" s="74">
        <v>6.0000000000000001E-3</v>
      </c>
      <c r="C60" s="95">
        <v>0</v>
      </c>
      <c r="D60" s="74">
        <v>0.48081600000000002</v>
      </c>
      <c r="E60" s="74">
        <v>0.17498</v>
      </c>
    </row>
    <row r="61" spans="1:5" x14ac:dyDescent="0.35">
      <c r="A61" s="67">
        <v>1795</v>
      </c>
      <c r="B61" s="74">
        <v>6.0000000000000001E-3</v>
      </c>
      <c r="C61" s="95">
        <v>0</v>
      </c>
      <c r="D61" s="74">
        <v>0.46873199999999998</v>
      </c>
      <c r="E61" s="74">
        <v>0.17760999999999999</v>
      </c>
    </row>
    <row r="62" spans="1:5" x14ac:dyDescent="0.35">
      <c r="A62" s="67">
        <v>1796</v>
      </c>
      <c r="B62" s="74">
        <v>6.0000000000000001E-3</v>
      </c>
      <c r="C62" s="95">
        <v>0</v>
      </c>
      <c r="D62" s="74">
        <v>0.45474000000000003</v>
      </c>
      <c r="E62" s="74">
        <v>0.17999000000000001</v>
      </c>
    </row>
    <row r="63" spans="1:5" x14ac:dyDescent="0.35">
      <c r="A63" s="67">
        <v>1797</v>
      </c>
      <c r="B63" s="74">
        <v>7.0000000000000001E-3</v>
      </c>
      <c r="C63" s="95">
        <v>0</v>
      </c>
      <c r="D63" s="74">
        <v>0.43947600000000003</v>
      </c>
      <c r="E63" s="74">
        <v>0.18160000000000001</v>
      </c>
    </row>
    <row r="64" spans="1:5" x14ac:dyDescent="0.35">
      <c r="A64" s="67">
        <v>1798</v>
      </c>
      <c r="B64" s="74">
        <v>7.0000000000000001E-3</v>
      </c>
      <c r="C64" s="95">
        <v>0</v>
      </c>
      <c r="D64" s="74">
        <v>0.42188000000000003</v>
      </c>
      <c r="E64" s="74">
        <v>0.18346000000000001</v>
      </c>
    </row>
    <row r="65" spans="1:5" x14ac:dyDescent="0.35">
      <c r="A65" s="67">
        <v>1799</v>
      </c>
      <c r="B65" s="74">
        <v>7.0000000000000001E-3</v>
      </c>
      <c r="C65" s="95">
        <v>0</v>
      </c>
      <c r="D65" s="74">
        <v>0.40195199999999998</v>
      </c>
      <c r="E65" s="74">
        <v>0.18447</v>
      </c>
    </row>
    <row r="66" spans="1:5" x14ac:dyDescent="0.35">
      <c r="A66" s="67">
        <v>1800</v>
      </c>
      <c r="B66" s="74">
        <v>8.0000000000000002E-3</v>
      </c>
      <c r="C66" s="95">
        <v>0</v>
      </c>
      <c r="D66" s="74">
        <v>0.38053999999999999</v>
      </c>
      <c r="E66" s="74">
        <v>0.18554000000000001</v>
      </c>
    </row>
    <row r="67" spans="1:5" x14ac:dyDescent="0.35">
      <c r="A67" s="67">
        <v>1801</v>
      </c>
      <c r="B67" s="74">
        <v>8.0000000000000002E-3</v>
      </c>
      <c r="C67" s="95">
        <v>0</v>
      </c>
      <c r="D67" s="74">
        <v>0.36167200000000005</v>
      </c>
      <c r="E67" s="74">
        <v>0.18647</v>
      </c>
    </row>
    <row r="68" spans="1:5" x14ac:dyDescent="0.35">
      <c r="A68" s="67">
        <v>1802</v>
      </c>
      <c r="B68" s="74">
        <v>0.01</v>
      </c>
      <c r="C68" s="95">
        <v>0</v>
      </c>
      <c r="D68" s="74">
        <v>0.34238000000000002</v>
      </c>
      <c r="E68" s="74">
        <v>0.18673000000000001</v>
      </c>
    </row>
    <row r="69" spans="1:5" x14ac:dyDescent="0.35">
      <c r="A69" s="67">
        <v>1803</v>
      </c>
      <c r="B69" s="74">
        <v>8.9999999999999993E-3</v>
      </c>
      <c r="C69" s="95">
        <v>0</v>
      </c>
      <c r="D69" s="74">
        <v>0.32181599999999999</v>
      </c>
      <c r="E69" s="74">
        <v>0.18734000000000001</v>
      </c>
    </row>
    <row r="70" spans="1:5" x14ac:dyDescent="0.35">
      <c r="A70" s="67">
        <v>1804</v>
      </c>
      <c r="B70" s="74">
        <v>8.9999999999999993E-3</v>
      </c>
      <c r="C70" s="95">
        <v>0</v>
      </c>
      <c r="D70" s="74">
        <v>0.30019200000000001</v>
      </c>
      <c r="E70" s="74">
        <v>0.18718000000000001</v>
      </c>
    </row>
    <row r="71" spans="1:5" x14ac:dyDescent="0.35">
      <c r="A71" s="67">
        <v>1805</v>
      </c>
      <c r="B71" s="74">
        <v>8.9999999999999993E-3</v>
      </c>
      <c r="C71" s="95">
        <v>0</v>
      </c>
      <c r="D71" s="74">
        <v>0.27729599999999999</v>
      </c>
      <c r="E71" s="74">
        <v>0.18712000000000001</v>
      </c>
    </row>
    <row r="72" spans="1:5" x14ac:dyDescent="0.35">
      <c r="A72" s="67">
        <v>1806</v>
      </c>
      <c r="B72" s="74">
        <v>0.01</v>
      </c>
      <c r="C72" s="95">
        <v>0</v>
      </c>
      <c r="D72" s="74">
        <v>0.25334000000000001</v>
      </c>
      <c r="E72" s="74">
        <v>0.18701000000000001</v>
      </c>
    </row>
    <row r="73" spans="1:5" x14ac:dyDescent="0.35">
      <c r="A73" s="67">
        <v>1807</v>
      </c>
      <c r="B73" s="74">
        <v>0.01</v>
      </c>
      <c r="C73" s="95">
        <v>0</v>
      </c>
      <c r="D73" s="74">
        <v>0.22811200000000001</v>
      </c>
      <c r="E73" s="74">
        <v>0.18626999999999999</v>
      </c>
    </row>
    <row r="74" spans="1:5" x14ac:dyDescent="0.35">
      <c r="A74" s="67">
        <v>1808</v>
      </c>
      <c r="B74" s="74">
        <v>0.01</v>
      </c>
      <c r="C74" s="95">
        <v>0</v>
      </c>
      <c r="D74" s="74">
        <v>0.20182400000000003</v>
      </c>
      <c r="E74" s="74">
        <v>0.18590000000000001</v>
      </c>
    </row>
    <row r="75" spans="1:5" x14ac:dyDescent="0.35">
      <c r="A75" s="67">
        <v>1809</v>
      </c>
      <c r="B75" s="74">
        <v>0.01</v>
      </c>
      <c r="C75" s="95">
        <v>0</v>
      </c>
      <c r="D75" s="74">
        <v>0.174264</v>
      </c>
      <c r="E75" s="74">
        <v>0.18518000000000001</v>
      </c>
    </row>
    <row r="76" spans="1:5" x14ac:dyDescent="0.35">
      <c r="A76" s="67">
        <v>1810</v>
      </c>
      <c r="B76" s="74">
        <v>0.01</v>
      </c>
      <c r="C76" s="95">
        <v>0</v>
      </c>
      <c r="D76" s="74">
        <v>0.145644</v>
      </c>
      <c r="E76" s="74">
        <v>0.18504000000000001</v>
      </c>
    </row>
    <row r="77" spans="1:5" x14ac:dyDescent="0.35">
      <c r="A77" s="67">
        <v>1811</v>
      </c>
      <c r="B77" s="74">
        <v>1.0999999999999999E-2</v>
      </c>
      <c r="C77" s="95">
        <v>0</v>
      </c>
      <c r="D77" s="74">
        <v>0.11575200000000001</v>
      </c>
      <c r="E77" s="74">
        <v>0.18384</v>
      </c>
    </row>
    <row r="78" spans="1:5" x14ac:dyDescent="0.35">
      <c r="A78" s="67">
        <v>1812</v>
      </c>
      <c r="B78" s="74">
        <v>1.0999999999999999E-2</v>
      </c>
      <c r="C78" s="95">
        <v>0</v>
      </c>
      <c r="D78" s="74">
        <v>8.48E-2</v>
      </c>
      <c r="E78" s="74">
        <v>0.18254000000000001</v>
      </c>
    </row>
    <row r="79" spans="1:5" x14ac:dyDescent="0.35">
      <c r="A79" s="67">
        <v>1813</v>
      </c>
      <c r="B79" s="74">
        <v>1.0999999999999999E-2</v>
      </c>
      <c r="C79" s="95">
        <v>0</v>
      </c>
      <c r="D79" s="74">
        <v>5.2575999999999998E-2</v>
      </c>
      <c r="E79" s="74">
        <v>0.18146999999999999</v>
      </c>
    </row>
    <row r="80" spans="1:5" x14ac:dyDescent="0.35">
      <c r="A80" s="67">
        <v>1814</v>
      </c>
      <c r="B80" s="74">
        <v>1.0999999999999999E-2</v>
      </c>
      <c r="C80" s="95">
        <v>0</v>
      </c>
      <c r="D80" s="74">
        <v>1.9292000000000004E-2</v>
      </c>
      <c r="E80" s="74">
        <v>0.18042</v>
      </c>
    </row>
    <row r="81" spans="1:5" x14ac:dyDescent="0.35">
      <c r="A81" s="67">
        <v>1815</v>
      </c>
      <c r="B81" s="74">
        <v>1.2E-2</v>
      </c>
      <c r="C81" s="95">
        <v>0</v>
      </c>
      <c r="D81" s="74">
        <v>-1.4628E-2</v>
      </c>
      <c r="E81" s="74">
        <v>0.17926</v>
      </c>
    </row>
    <row r="82" spans="1:5" x14ac:dyDescent="0.35">
      <c r="A82" s="67">
        <v>1816</v>
      </c>
      <c r="B82" s="74">
        <v>1.2999999999999999E-2</v>
      </c>
      <c r="C82" s="95">
        <v>0</v>
      </c>
      <c r="D82" s="74">
        <v>-4.4308E-2</v>
      </c>
      <c r="E82" s="74">
        <v>0.17749999999999999</v>
      </c>
    </row>
    <row r="83" spans="1:5" x14ac:dyDescent="0.35">
      <c r="A83" s="67">
        <v>1817</v>
      </c>
      <c r="B83" s="74">
        <v>1.4E-2</v>
      </c>
      <c r="C83" s="95">
        <v>0</v>
      </c>
      <c r="D83" s="74">
        <v>-6.7627999999999994E-2</v>
      </c>
      <c r="E83" s="74">
        <v>0.17612</v>
      </c>
    </row>
    <row r="84" spans="1:5" x14ac:dyDescent="0.35">
      <c r="A84" s="67">
        <v>1818</v>
      </c>
      <c r="B84" s="74">
        <v>1.4E-2</v>
      </c>
      <c r="C84" s="95">
        <v>0</v>
      </c>
      <c r="D84" s="74">
        <v>-8.48E-2</v>
      </c>
      <c r="E84" s="74">
        <v>0.17502000000000001</v>
      </c>
    </row>
    <row r="85" spans="1:5" x14ac:dyDescent="0.35">
      <c r="A85" s="67">
        <v>1819</v>
      </c>
      <c r="B85" s="74">
        <v>1.4E-2</v>
      </c>
      <c r="C85" s="95">
        <v>0</v>
      </c>
      <c r="D85" s="74">
        <v>-9.5612000000000003E-2</v>
      </c>
      <c r="E85" s="74">
        <v>0.1741</v>
      </c>
    </row>
    <row r="86" spans="1:5" x14ac:dyDescent="0.35">
      <c r="A86" s="67">
        <v>1820</v>
      </c>
      <c r="B86" s="74">
        <v>1.4E-2</v>
      </c>
      <c r="C86" s="95">
        <v>0</v>
      </c>
      <c r="D86" s="74">
        <v>-9.985200000000001E-2</v>
      </c>
      <c r="E86" s="74">
        <v>0.17233999999999999</v>
      </c>
    </row>
    <row r="87" spans="1:5" x14ac:dyDescent="0.35">
      <c r="A87" s="67">
        <v>1821</v>
      </c>
      <c r="B87" s="74">
        <v>1.4E-2</v>
      </c>
      <c r="C87" s="95">
        <v>0</v>
      </c>
      <c r="D87" s="74">
        <v>-9.8156000000000007E-2</v>
      </c>
      <c r="E87" s="74">
        <v>0.17132</v>
      </c>
    </row>
    <row r="88" spans="1:5" x14ac:dyDescent="0.35">
      <c r="A88" s="67">
        <v>1822</v>
      </c>
      <c r="B88" s="74">
        <v>1.4999999999999999E-2</v>
      </c>
      <c r="C88" s="95">
        <v>0</v>
      </c>
      <c r="D88" s="74">
        <v>-8.988800000000001E-2</v>
      </c>
      <c r="E88" s="74">
        <v>0.16919000000000001</v>
      </c>
    </row>
    <row r="89" spans="1:5" x14ac:dyDescent="0.35">
      <c r="A89" s="67">
        <v>1823</v>
      </c>
      <c r="B89" s="74">
        <v>1.6E-2</v>
      </c>
      <c r="C89" s="95">
        <v>0</v>
      </c>
      <c r="D89" s="74">
        <v>-7.5259999999999994E-2</v>
      </c>
      <c r="E89" s="74">
        <v>0.16808999999999999</v>
      </c>
    </row>
    <row r="90" spans="1:5" x14ac:dyDescent="0.35">
      <c r="A90" s="67">
        <v>1824</v>
      </c>
      <c r="B90" s="74">
        <v>1.6E-2</v>
      </c>
      <c r="C90" s="95">
        <v>0</v>
      </c>
      <c r="D90" s="74">
        <v>-5.4484000000000005E-2</v>
      </c>
      <c r="E90" s="74">
        <v>0.16675999999999999</v>
      </c>
    </row>
    <row r="91" spans="1:5" x14ac:dyDescent="0.35">
      <c r="A91" s="67">
        <v>1825</v>
      </c>
      <c r="B91" s="74">
        <v>1.7000000000000001E-2</v>
      </c>
      <c r="C91" s="95">
        <v>0</v>
      </c>
      <c r="D91" s="74">
        <v>-2.7348000000000001E-2</v>
      </c>
      <c r="E91" s="74">
        <v>0.16474</v>
      </c>
    </row>
    <row r="92" spans="1:5" x14ac:dyDescent="0.35">
      <c r="A92" s="67">
        <v>1826</v>
      </c>
      <c r="B92" s="74">
        <v>1.7000000000000001E-2</v>
      </c>
      <c r="C92" s="95">
        <v>0</v>
      </c>
      <c r="D92" s="74">
        <v>6.1479999999999998E-3</v>
      </c>
      <c r="E92" s="74">
        <v>0.16306000000000001</v>
      </c>
    </row>
    <row r="93" spans="1:5" x14ac:dyDescent="0.35">
      <c r="A93" s="67">
        <v>1827</v>
      </c>
      <c r="B93" s="74">
        <v>1.7999999999999999E-2</v>
      </c>
      <c r="C93" s="95">
        <v>0</v>
      </c>
      <c r="D93" s="74">
        <v>4.3248000000000009E-2</v>
      </c>
      <c r="E93" s="74">
        <v>0.16159999999999999</v>
      </c>
    </row>
    <row r="94" spans="1:5" x14ac:dyDescent="0.35">
      <c r="A94" s="67">
        <v>1828</v>
      </c>
      <c r="B94" s="74">
        <v>1.7999999999999999E-2</v>
      </c>
      <c r="C94" s="95">
        <v>0</v>
      </c>
      <c r="D94" s="74">
        <v>6.8264000000000005E-2</v>
      </c>
      <c r="E94" s="74">
        <v>0.16028999999999999</v>
      </c>
    </row>
    <row r="95" spans="1:5" x14ac:dyDescent="0.35">
      <c r="A95" s="67">
        <v>1829</v>
      </c>
      <c r="B95" s="74">
        <v>1.7999999999999999E-2</v>
      </c>
      <c r="C95" s="95">
        <v>0</v>
      </c>
      <c r="D95" s="74">
        <v>8.8192000000000006E-2</v>
      </c>
      <c r="E95" s="74">
        <v>0.16009999999999999</v>
      </c>
    </row>
    <row r="96" spans="1:5" x14ac:dyDescent="0.35">
      <c r="A96" s="67">
        <v>1830</v>
      </c>
      <c r="B96" s="74">
        <v>2.4E-2</v>
      </c>
      <c r="C96" s="95">
        <v>0</v>
      </c>
      <c r="D96" s="74">
        <v>0.106424</v>
      </c>
      <c r="E96" s="74">
        <v>0.15909999999999999</v>
      </c>
    </row>
    <row r="97" spans="1:5" x14ac:dyDescent="0.35">
      <c r="A97" s="67">
        <v>1831</v>
      </c>
      <c r="B97" s="74">
        <v>2.3E-2</v>
      </c>
      <c r="C97" s="95">
        <v>0</v>
      </c>
      <c r="D97" s="74">
        <v>0.122324</v>
      </c>
      <c r="E97" s="74">
        <v>0.158</v>
      </c>
    </row>
    <row r="98" spans="1:5" x14ac:dyDescent="0.35">
      <c r="A98" s="67">
        <v>1832</v>
      </c>
      <c r="B98" s="74">
        <v>2.3E-2</v>
      </c>
      <c r="C98" s="95">
        <v>0</v>
      </c>
      <c r="D98" s="74">
        <v>0.13652800000000001</v>
      </c>
      <c r="E98" s="74">
        <v>0.15704000000000001</v>
      </c>
    </row>
    <row r="99" spans="1:5" x14ac:dyDescent="0.35">
      <c r="A99" s="67">
        <v>1833</v>
      </c>
      <c r="B99" s="74">
        <v>2.4E-2</v>
      </c>
      <c r="C99" s="95">
        <v>0</v>
      </c>
      <c r="D99" s="74">
        <v>0.14861199999999999</v>
      </c>
      <c r="E99" s="74">
        <v>0.15715999999999999</v>
      </c>
    </row>
    <row r="100" spans="1:5" x14ac:dyDescent="0.35">
      <c r="A100" s="67">
        <v>1834</v>
      </c>
      <c r="B100" s="74">
        <v>2.4E-2</v>
      </c>
      <c r="C100" s="95">
        <v>0</v>
      </c>
      <c r="D100" s="74">
        <v>0.16048400000000002</v>
      </c>
      <c r="E100" s="74">
        <v>0.15740000000000001</v>
      </c>
    </row>
    <row r="101" spans="1:5" x14ac:dyDescent="0.35">
      <c r="A101" s="67">
        <v>1835</v>
      </c>
      <c r="B101" s="74">
        <v>2.5000000000000001E-2</v>
      </c>
      <c r="C101" s="95">
        <v>0</v>
      </c>
      <c r="D101" s="74">
        <v>0.17935200000000001</v>
      </c>
      <c r="E101" s="74">
        <v>0.15795000000000001</v>
      </c>
    </row>
    <row r="102" spans="1:5" x14ac:dyDescent="0.35">
      <c r="A102" s="67">
        <v>1836</v>
      </c>
      <c r="B102" s="74">
        <v>2.9000000000000001E-2</v>
      </c>
      <c r="C102" s="95">
        <v>0</v>
      </c>
      <c r="D102" s="74">
        <v>0.205428</v>
      </c>
      <c r="E102" s="74">
        <v>0.15823999999999999</v>
      </c>
    </row>
    <row r="103" spans="1:5" x14ac:dyDescent="0.35">
      <c r="A103" s="67">
        <v>1837</v>
      </c>
      <c r="B103" s="74">
        <v>2.9000000000000001E-2</v>
      </c>
      <c r="C103" s="95">
        <v>0</v>
      </c>
      <c r="D103" s="74">
        <v>0.237016</v>
      </c>
      <c r="E103" s="74">
        <v>0.15948999999999999</v>
      </c>
    </row>
    <row r="104" spans="1:5" x14ac:dyDescent="0.35">
      <c r="A104" s="67">
        <v>1838</v>
      </c>
      <c r="B104" s="74">
        <v>0.03</v>
      </c>
      <c r="C104" s="95">
        <v>0</v>
      </c>
      <c r="D104" s="74">
        <v>0.27411600000000003</v>
      </c>
      <c r="E104" s="74">
        <v>0.16122</v>
      </c>
    </row>
    <row r="105" spans="1:5" x14ac:dyDescent="0.35">
      <c r="A105" s="67">
        <v>1839</v>
      </c>
      <c r="B105" s="74">
        <v>3.1E-2</v>
      </c>
      <c r="C105" s="95">
        <v>0</v>
      </c>
      <c r="D105" s="74">
        <v>0.31609200000000004</v>
      </c>
      <c r="E105" s="74">
        <v>0.16306999999999999</v>
      </c>
    </row>
    <row r="106" spans="1:5" x14ac:dyDescent="0.35">
      <c r="A106" s="67">
        <v>1840</v>
      </c>
      <c r="B106" s="74">
        <v>3.3000000000000002E-2</v>
      </c>
      <c r="C106" s="95">
        <v>0</v>
      </c>
      <c r="D106" s="74">
        <v>0.36124800000000001</v>
      </c>
      <c r="E106" s="74">
        <v>0.16572999999999999</v>
      </c>
    </row>
    <row r="107" spans="1:5" x14ac:dyDescent="0.35">
      <c r="A107" s="67">
        <v>1841</v>
      </c>
      <c r="B107" s="74">
        <v>3.4000000000000002E-2</v>
      </c>
      <c r="C107" s="95">
        <v>0</v>
      </c>
      <c r="D107" s="74">
        <v>0.40894799999999998</v>
      </c>
      <c r="E107" s="74">
        <v>0.16794000000000001</v>
      </c>
    </row>
    <row r="108" spans="1:5" x14ac:dyDescent="0.35">
      <c r="A108" s="67">
        <v>1842</v>
      </c>
      <c r="B108" s="74">
        <v>3.5999999999999997E-2</v>
      </c>
      <c r="C108" s="95">
        <v>0</v>
      </c>
      <c r="D108" s="74">
        <v>0.45452800000000004</v>
      </c>
      <c r="E108" s="74">
        <v>0.17085</v>
      </c>
    </row>
    <row r="109" spans="1:5" x14ac:dyDescent="0.35">
      <c r="A109" s="67">
        <v>1843</v>
      </c>
      <c r="B109" s="74">
        <v>3.6999999999999998E-2</v>
      </c>
      <c r="C109" s="95">
        <v>0</v>
      </c>
      <c r="D109" s="74">
        <v>0.47954400000000003</v>
      </c>
      <c r="E109" s="74">
        <v>0.17294000000000001</v>
      </c>
    </row>
    <row r="110" spans="1:5" x14ac:dyDescent="0.35">
      <c r="A110" s="67">
        <v>1844</v>
      </c>
      <c r="B110" s="74">
        <v>3.9E-2</v>
      </c>
      <c r="C110" s="95">
        <v>0</v>
      </c>
      <c r="D110" s="74">
        <v>0.47933200000000004</v>
      </c>
      <c r="E110" s="74">
        <v>0.17548</v>
      </c>
    </row>
    <row r="111" spans="1:5" x14ac:dyDescent="0.35">
      <c r="A111" s="67">
        <v>1845</v>
      </c>
      <c r="B111" s="74">
        <v>4.2999999999999997E-2</v>
      </c>
      <c r="C111" s="95">
        <v>0</v>
      </c>
      <c r="D111" s="74">
        <v>0.45643600000000001</v>
      </c>
      <c r="E111" s="74">
        <v>0.17835999999999999</v>
      </c>
    </row>
    <row r="112" spans="1:5" x14ac:dyDescent="0.35">
      <c r="A112" s="67">
        <v>1846</v>
      </c>
      <c r="B112" s="74">
        <v>4.2999999999999997E-2</v>
      </c>
      <c r="C112" s="95">
        <v>0</v>
      </c>
      <c r="D112" s="74">
        <v>0.42145600000000005</v>
      </c>
      <c r="E112" s="74">
        <v>0.18027000000000001</v>
      </c>
    </row>
    <row r="113" spans="1:5" x14ac:dyDescent="0.35">
      <c r="A113" s="67">
        <v>1847</v>
      </c>
      <c r="B113" s="74">
        <v>4.5999999999999999E-2</v>
      </c>
      <c r="C113" s="95">
        <v>0</v>
      </c>
      <c r="D113" s="74">
        <v>0.37693600000000005</v>
      </c>
      <c r="E113" s="74">
        <v>0.18246000000000001</v>
      </c>
    </row>
    <row r="114" spans="1:5" x14ac:dyDescent="0.35">
      <c r="A114" s="67">
        <v>1848</v>
      </c>
      <c r="B114" s="74">
        <v>4.7E-2</v>
      </c>
      <c r="C114" s="95">
        <v>0</v>
      </c>
      <c r="D114" s="74">
        <v>0.32308800000000004</v>
      </c>
      <c r="E114" s="74">
        <v>0.18440000000000001</v>
      </c>
    </row>
    <row r="115" spans="1:5" x14ac:dyDescent="0.35">
      <c r="A115" s="67">
        <v>1849</v>
      </c>
      <c r="B115" s="74">
        <v>0.05</v>
      </c>
      <c r="C115" s="95">
        <v>0</v>
      </c>
      <c r="D115" s="74">
        <v>0.25927600000000001</v>
      </c>
      <c r="E115" s="74">
        <v>0.18662000000000001</v>
      </c>
    </row>
    <row r="116" spans="1:5" x14ac:dyDescent="0.35">
      <c r="A116" s="67">
        <v>1850</v>
      </c>
      <c r="B116" s="74">
        <v>5.3999999999999999E-2</v>
      </c>
      <c r="C116" s="74">
        <v>0.5246421</v>
      </c>
      <c r="D116" s="74">
        <v>0.18868000000000001</v>
      </c>
      <c r="E116" s="74">
        <v>0.18839</v>
      </c>
    </row>
    <row r="117" spans="1:5" x14ac:dyDescent="0.35">
      <c r="A117" s="67">
        <v>1851</v>
      </c>
      <c r="B117" s="74">
        <v>5.3999999999999999E-2</v>
      </c>
      <c r="C117" s="74">
        <v>0.56128350000000005</v>
      </c>
      <c r="D117" s="74">
        <v>0.125504</v>
      </c>
      <c r="E117" s="74">
        <v>0.19097</v>
      </c>
    </row>
    <row r="118" spans="1:5" x14ac:dyDescent="0.35">
      <c r="A118" s="67">
        <v>1852</v>
      </c>
      <c r="B118" s="74">
        <v>5.7000000000000002E-2</v>
      </c>
      <c r="C118" s="74">
        <v>0.57190839999999998</v>
      </c>
      <c r="D118" s="74">
        <v>6.9536000000000014E-2</v>
      </c>
      <c r="E118" s="74">
        <v>0.19328999999999999</v>
      </c>
    </row>
    <row r="119" spans="1:5" x14ac:dyDescent="0.35">
      <c r="A119" s="67">
        <v>1853</v>
      </c>
      <c r="B119" s="74">
        <v>5.8999999999999997E-2</v>
      </c>
      <c r="C119" s="74">
        <v>0.61655309999999997</v>
      </c>
      <c r="D119" s="74">
        <v>9.5399999999999999E-3</v>
      </c>
      <c r="E119" s="74">
        <v>0.19581000000000001</v>
      </c>
    </row>
    <row r="120" spans="1:5" x14ac:dyDescent="0.35">
      <c r="A120" s="67">
        <v>1854</v>
      </c>
      <c r="B120" s="74">
        <v>6.9000000000000006E-2</v>
      </c>
      <c r="C120" s="74">
        <v>0.61775219999999997</v>
      </c>
      <c r="D120" s="74">
        <v>-3.8796000000000004E-2</v>
      </c>
      <c r="E120" s="74">
        <v>0.19864000000000001</v>
      </c>
    </row>
    <row r="121" spans="1:5" x14ac:dyDescent="0.35">
      <c r="A121" s="67">
        <v>1855</v>
      </c>
      <c r="B121" s="74">
        <v>7.0999999999999994E-2</v>
      </c>
      <c r="C121" s="74">
        <v>0.61861079999999991</v>
      </c>
      <c r="D121" s="74">
        <v>-6.3388E-2</v>
      </c>
      <c r="E121" s="74">
        <v>0.20166000000000001</v>
      </c>
    </row>
    <row r="122" spans="1:5" x14ac:dyDescent="0.35">
      <c r="A122" s="67">
        <v>1856</v>
      </c>
      <c r="B122" s="74">
        <v>7.5999999999999998E-2</v>
      </c>
      <c r="C122" s="74">
        <v>0.6180099</v>
      </c>
      <c r="D122" s="74">
        <v>-6.317600000000001E-2</v>
      </c>
      <c r="E122" s="74">
        <v>0.20454</v>
      </c>
    </row>
    <row r="123" spans="1:5" x14ac:dyDescent="0.35">
      <c r="A123" s="67">
        <v>1857</v>
      </c>
      <c r="B123" s="74">
        <v>7.6999999999999999E-2</v>
      </c>
      <c r="C123" s="74">
        <v>0.61819270000000004</v>
      </c>
      <c r="D123" s="74">
        <v>-5.2788000000000002E-2</v>
      </c>
      <c r="E123" s="74">
        <v>0.20791999999999999</v>
      </c>
    </row>
    <row r="124" spans="1:5" x14ac:dyDescent="0.35">
      <c r="A124" s="67">
        <v>1858</v>
      </c>
      <c r="B124" s="74">
        <v>7.8E-2</v>
      </c>
      <c r="C124" s="74">
        <v>0.61679309999999998</v>
      </c>
      <c r="D124" s="74">
        <v>-3.6252000000000006E-2</v>
      </c>
      <c r="E124" s="74">
        <v>0.21121999999999999</v>
      </c>
    </row>
    <row r="125" spans="1:5" x14ac:dyDescent="0.35">
      <c r="A125" s="67">
        <v>1859</v>
      </c>
      <c r="B125" s="74">
        <v>8.3000000000000004E-2</v>
      </c>
      <c r="C125" s="74">
        <v>0.61567009999999989</v>
      </c>
      <c r="D125" s="74">
        <v>-1.3780000000000001E-2</v>
      </c>
      <c r="E125" s="74">
        <v>0.2152</v>
      </c>
    </row>
    <row r="126" spans="1:5" x14ac:dyDescent="0.35">
      <c r="A126" s="67">
        <v>1860</v>
      </c>
      <c r="B126" s="74">
        <v>9.0999999999999998E-2</v>
      </c>
      <c r="C126" s="74">
        <v>0.61433959999999999</v>
      </c>
      <c r="D126" s="74">
        <v>1.4840000000000001E-2</v>
      </c>
      <c r="E126" s="74">
        <v>0.21934000000000001</v>
      </c>
    </row>
    <row r="127" spans="1:5" x14ac:dyDescent="0.35">
      <c r="A127" s="67">
        <v>1861</v>
      </c>
      <c r="B127" s="74">
        <v>9.5000000000000001E-2</v>
      </c>
      <c r="C127" s="74">
        <v>0.61746529999999988</v>
      </c>
      <c r="D127" s="74">
        <v>5.0880000000000002E-2</v>
      </c>
      <c r="E127" s="74">
        <v>0.22392999999999999</v>
      </c>
    </row>
    <row r="128" spans="1:5" x14ac:dyDescent="0.35">
      <c r="A128" s="67">
        <v>1862</v>
      </c>
      <c r="B128" s="74">
        <v>9.7000000000000003E-2</v>
      </c>
      <c r="C128" s="74">
        <v>0.58263640000000005</v>
      </c>
      <c r="D128" s="74">
        <v>9.4552000000000011E-2</v>
      </c>
      <c r="E128" s="74">
        <v>0.22803000000000001</v>
      </c>
    </row>
    <row r="129" spans="1:5" x14ac:dyDescent="0.35">
      <c r="A129" s="67">
        <v>1863</v>
      </c>
      <c r="B129" s="74">
        <v>0.104</v>
      </c>
      <c r="C129" s="74">
        <v>0.53635509999999997</v>
      </c>
      <c r="D129" s="74">
        <v>0.146068</v>
      </c>
      <c r="E129" s="74">
        <v>0.23277999999999999</v>
      </c>
    </row>
    <row r="130" spans="1:5" x14ac:dyDescent="0.35">
      <c r="A130" s="67">
        <v>1864</v>
      </c>
      <c r="B130" s="74">
        <v>0.112</v>
      </c>
      <c r="C130" s="74">
        <v>0.52813430000000006</v>
      </c>
      <c r="D130" s="74">
        <v>0.20670000000000002</v>
      </c>
      <c r="E130" s="74">
        <v>0.23765</v>
      </c>
    </row>
    <row r="131" spans="1:5" x14ac:dyDescent="0.35">
      <c r="A131" s="67">
        <v>1865</v>
      </c>
      <c r="B131" s="74">
        <v>0.11899999999999999</v>
      </c>
      <c r="C131" s="74">
        <v>0.52047930000000009</v>
      </c>
      <c r="D131" s="74">
        <v>0.27369199999999999</v>
      </c>
      <c r="E131" s="74">
        <v>0.24293000000000001</v>
      </c>
    </row>
    <row r="132" spans="1:5" x14ac:dyDescent="0.35">
      <c r="A132" s="67">
        <v>1866</v>
      </c>
      <c r="B132" s="74">
        <v>0.122</v>
      </c>
      <c r="C132" s="74">
        <v>0.51468330000000007</v>
      </c>
      <c r="D132" s="74">
        <v>0.33432400000000001</v>
      </c>
      <c r="E132" s="74">
        <v>0.24803</v>
      </c>
    </row>
    <row r="133" spans="1:5" x14ac:dyDescent="0.35">
      <c r="A133" s="67">
        <v>1867</v>
      </c>
      <c r="B133" s="74">
        <v>0.13</v>
      </c>
      <c r="C133" s="74">
        <v>0.51079249999999998</v>
      </c>
      <c r="D133" s="74">
        <v>0.38520400000000005</v>
      </c>
      <c r="E133" s="74">
        <v>0.25418000000000002</v>
      </c>
    </row>
    <row r="134" spans="1:5" x14ac:dyDescent="0.35">
      <c r="A134" s="67">
        <v>1868</v>
      </c>
      <c r="B134" s="74">
        <v>0.13500000000000001</v>
      </c>
      <c r="C134" s="74">
        <v>0.50608189999999997</v>
      </c>
      <c r="D134" s="74">
        <v>0.42654399999999998</v>
      </c>
      <c r="E134" s="74">
        <v>0.25939000000000001</v>
      </c>
    </row>
    <row r="135" spans="1:5" x14ac:dyDescent="0.35">
      <c r="A135" s="67">
        <v>1869</v>
      </c>
      <c r="B135" s="74">
        <v>0.14199999999999999</v>
      </c>
      <c r="C135" s="74">
        <v>0.50190080000000004</v>
      </c>
      <c r="D135" s="74">
        <v>0.45834400000000003</v>
      </c>
      <c r="E135" s="74">
        <v>0.26606000000000002</v>
      </c>
    </row>
    <row r="136" spans="1:5" x14ac:dyDescent="0.35">
      <c r="A136" s="67">
        <v>1870</v>
      </c>
      <c r="B136" s="74">
        <v>0.14699999999999999</v>
      </c>
      <c r="C136" s="74">
        <v>0.49812970000000001</v>
      </c>
      <c r="D136" s="74">
        <v>0.48081600000000002</v>
      </c>
      <c r="E136" s="74">
        <v>0.27224999999999999</v>
      </c>
    </row>
    <row r="137" spans="1:5" x14ac:dyDescent="0.35">
      <c r="A137" s="67">
        <v>1871</v>
      </c>
      <c r="B137" s="74">
        <v>0.156</v>
      </c>
      <c r="C137" s="74">
        <v>0.50935019999999998</v>
      </c>
      <c r="D137" s="74">
        <v>0.49459600000000004</v>
      </c>
      <c r="E137" s="74">
        <v>0.27826000000000001</v>
      </c>
    </row>
    <row r="138" spans="1:5" x14ac:dyDescent="0.35">
      <c r="A138" s="67">
        <v>1872</v>
      </c>
      <c r="B138" s="74">
        <v>0.17299999999999999</v>
      </c>
      <c r="C138" s="74">
        <v>0.52810570000000001</v>
      </c>
      <c r="D138" s="74">
        <v>0.496504</v>
      </c>
      <c r="E138" s="74">
        <v>0.28565000000000002</v>
      </c>
    </row>
    <row r="139" spans="1:5" x14ac:dyDescent="0.35">
      <c r="A139" s="67">
        <v>1873</v>
      </c>
      <c r="B139" s="74">
        <v>0.184</v>
      </c>
      <c r="C139" s="74">
        <v>0.58868719999999997</v>
      </c>
      <c r="D139" s="74">
        <v>0.48569200000000001</v>
      </c>
      <c r="E139" s="74">
        <v>0.29188999999999998</v>
      </c>
    </row>
    <row r="140" spans="1:5" x14ac:dyDescent="0.35">
      <c r="A140" s="67">
        <v>1874</v>
      </c>
      <c r="B140" s="74">
        <v>0.17399999999999999</v>
      </c>
      <c r="C140" s="74">
        <v>0.59224589999999999</v>
      </c>
      <c r="D140" s="74">
        <v>0.46216000000000002</v>
      </c>
      <c r="E140" s="74">
        <v>0.29930000000000001</v>
      </c>
    </row>
    <row r="141" spans="1:5" x14ac:dyDescent="0.35">
      <c r="A141" s="67">
        <v>1875</v>
      </c>
      <c r="B141" s="74">
        <v>0.188</v>
      </c>
      <c r="C141" s="74">
        <v>0.59778310000000001</v>
      </c>
      <c r="D141" s="74">
        <v>0.43057200000000001</v>
      </c>
      <c r="E141" s="74">
        <v>0.30623</v>
      </c>
    </row>
    <row r="142" spans="1:5" x14ac:dyDescent="0.35">
      <c r="A142" s="67">
        <v>1876</v>
      </c>
      <c r="B142" s="74">
        <v>0.191</v>
      </c>
      <c r="C142" s="74">
        <v>0.60282780000000014</v>
      </c>
      <c r="D142" s="74">
        <v>0.40958400000000006</v>
      </c>
      <c r="E142" s="74">
        <v>0.31359999999999999</v>
      </c>
    </row>
    <row r="143" spans="1:5" x14ac:dyDescent="0.35">
      <c r="A143" s="67">
        <v>1877</v>
      </c>
      <c r="B143" s="74">
        <v>0.19400000000000001</v>
      </c>
      <c r="C143" s="74">
        <v>0.60807850000000008</v>
      </c>
      <c r="D143" s="74">
        <v>0.40407199999999999</v>
      </c>
      <c r="E143" s="74">
        <v>0.32091999999999998</v>
      </c>
    </row>
    <row r="144" spans="1:5" x14ac:dyDescent="0.35">
      <c r="A144" s="67">
        <v>1878</v>
      </c>
      <c r="B144" s="74">
        <v>0.19600000000000001</v>
      </c>
      <c r="C144" s="74">
        <v>0.6134485999999999</v>
      </c>
      <c r="D144" s="74">
        <v>0.41382400000000003</v>
      </c>
      <c r="E144" s="74">
        <v>0.32854</v>
      </c>
    </row>
    <row r="145" spans="1:5" x14ac:dyDescent="0.35">
      <c r="A145" s="67">
        <v>1879</v>
      </c>
      <c r="B145" s="74">
        <v>0.21</v>
      </c>
      <c r="C145" s="74">
        <v>0.61906930000000016</v>
      </c>
      <c r="D145" s="74">
        <v>0.43714400000000003</v>
      </c>
      <c r="E145" s="74">
        <v>0.33554</v>
      </c>
    </row>
    <row r="146" spans="1:5" x14ac:dyDescent="0.35">
      <c r="A146" s="67">
        <v>1880</v>
      </c>
      <c r="B146" s="74">
        <v>0.23599999999999999</v>
      </c>
      <c r="C146" s="74">
        <v>0.6245757999999999</v>
      </c>
      <c r="D146" s="74">
        <v>0.46767199999999998</v>
      </c>
      <c r="E146" s="74">
        <v>0.34304000000000001</v>
      </c>
    </row>
    <row r="147" spans="1:5" x14ac:dyDescent="0.35">
      <c r="A147" s="67">
        <v>1881</v>
      </c>
      <c r="B147" s="74">
        <v>0.24299999999999999</v>
      </c>
      <c r="C147" s="74">
        <v>0.64399269999999997</v>
      </c>
      <c r="D147" s="74">
        <v>0.50349999999999995</v>
      </c>
      <c r="E147" s="74">
        <v>0.35054999999999997</v>
      </c>
    </row>
    <row r="148" spans="1:5" x14ac:dyDescent="0.35">
      <c r="A148" s="67">
        <v>1882</v>
      </c>
      <c r="B148" s="74">
        <v>0.25600000000000001</v>
      </c>
      <c r="C148" s="74">
        <v>0.6715778</v>
      </c>
      <c r="D148" s="74">
        <v>0.54462800000000011</v>
      </c>
      <c r="E148" s="74">
        <v>0.35802</v>
      </c>
    </row>
    <row r="149" spans="1:5" x14ac:dyDescent="0.35">
      <c r="A149" s="67">
        <v>1883</v>
      </c>
      <c r="B149" s="74">
        <v>0.27200000000000002</v>
      </c>
      <c r="C149" s="74">
        <v>0.63250399999999996</v>
      </c>
      <c r="D149" s="74">
        <v>0.59126800000000002</v>
      </c>
      <c r="E149" s="74">
        <v>0.36446000000000001</v>
      </c>
    </row>
    <row r="150" spans="1:5" x14ac:dyDescent="0.35">
      <c r="A150" s="67">
        <v>1884</v>
      </c>
      <c r="B150" s="74">
        <v>0.27500000000000002</v>
      </c>
      <c r="C150" s="74">
        <v>0.63791229999999999</v>
      </c>
      <c r="D150" s="74">
        <v>0.64617600000000008</v>
      </c>
      <c r="E150" s="74">
        <v>0.37148999999999999</v>
      </c>
    </row>
    <row r="151" spans="1:5" x14ac:dyDescent="0.35">
      <c r="A151" s="67">
        <v>1885</v>
      </c>
      <c r="B151" s="74">
        <v>0.27700000000000002</v>
      </c>
      <c r="C151" s="74">
        <v>0.64203600000000005</v>
      </c>
      <c r="D151" s="74">
        <v>0.718468</v>
      </c>
      <c r="E151" s="74">
        <v>0.37807000000000002</v>
      </c>
    </row>
    <row r="152" spans="1:5" x14ac:dyDescent="0.35">
      <c r="A152" s="67">
        <v>1886</v>
      </c>
      <c r="B152" s="74">
        <v>0.28100000000000003</v>
      </c>
      <c r="C152" s="74">
        <v>0.64436090000000001</v>
      </c>
      <c r="D152" s="74">
        <v>0.7820680000000001</v>
      </c>
      <c r="E152" s="74">
        <v>0.38431999999999999</v>
      </c>
    </row>
    <row r="153" spans="1:5" x14ac:dyDescent="0.35">
      <c r="A153" s="67">
        <v>1887</v>
      </c>
      <c r="B153" s="74">
        <v>0.29499999999999998</v>
      </c>
      <c r="C153" s="74">
        <v>0.64615449999999985</v>
      </c>
      <c r="D153" s="74">
        <v>0.82065200000000005</v>
      </c>
      <c r="E153" s="74">
        <v>0.39065</v>
      </c>
    </row>
    <row r="154" spans="1:5" x14ac:dyDescent="0.35">
      <c r="A154" s="67">
        <v>1888</v>
      </c>
      <c r="B154" s="74">
        <v>0.32700000000000001</v>
      </c>
      <c r="C154" s="74">
        <v>0.65233850000000004</v>
      </c>
      <c r="D154" s="74">
        <v>0.838036</v>
      </c>
      <c r="E154" s="74">
        <v>0.39718999999999999</v>
      </c>
    </row>
    <row r="155" spans="1:5" x14ac:dyDescent="0.35">
      <c r="A155" s="67">
        <v>1889</v>
      </c>
      <c r="B155" s="74">
        <v>0.32700000000000001</v>
      </c>
      <c r="C155" s="74">
        <v>0.65886310000000003</v>
      </c>
      <c r="D155" s="74">
        <v>0.85139200000000004</v>
      </c>
      <c r="E155" s="74">
        <v>0.40249000000000001</v>
      </c>
    </row>
    <row r="156" spans="1:5" x14ac:dyDescent="0.35">
      <c r="A156" s="67">
        <v>1890</v>
      </c>
      <c r="B156" s="74">
        <v>0.35599999999999998</v>
      </c>
      <c r="C156" s="74">
        <v>0.66545249999999989</v>
      </c>
      <c r="D156" s="74">
        <v>0.86220400000000008</v>
      </c>
      <c r="E156" s="74">
        <v>0.40772999999999998</v>
      </c>
    </row>
    <row r="157" spans="1:5" x14ac:dyDescent="0.35">
      <c r="A157" s="67">
        <v>1891</v>
      </c>
      <c r="B157" s="74">
        <v>0.372</v>
      </c>
      <c r="C157" s="74">
        <v>0.67620279999999999</v>
      </c>
      <c r="D157" s="74">
        <v>0.86008400000000007</v>
      </c>
      <c r="E157" s="74">
        <v>0.41286</v>
      </c>
    </row>
    <row r="158" spans="1:5" x14ac:dyDescent="0.35">
      <c r="A158" s="67">
        <v>1892</v>
      </c>
      <c r="B158" s="74">
        <v>0.374</v>
      </c>
      <c r="C158" s="74">
        <v>0.64807690000000007</v>
      </c>
      <c r="D158" s="74">
        <v>0.84291200000000011</v>
      </c>
      <c r="E158" s="74">
        <v>0.41787999999999997</v>
      </c>
    </row>
    <row r="159" spans="1:5" x14ac:dyDescent="0.35">
      <c r="A159" s="67">
        <v>1893</v>
      </c>
      <c r="B159" s="74">
        <v>0.37</v>
      </c>
      <c r="C159" s="74">
        <v>0.64566650000000003</v>
      </c>
      <c r="D159" s="74">
        <v>0.81132400000000005</v>
      </c>
      <c r="E159" s="74">
        <v>0.42277999999999999</v>
      </c>
    </row>
    <row r="160" spans="1:5" x14ac:dyDescent="0.35">
      <c r="A160" s="67">
        <v>1894</v>
      </c>
      <c r="B160" s="74">
        <v>0.38300000000000001</v>
      </c>
      <c r="C160" s="74">
        <v>0.6568155</v>
      </c>
      <c r="D160" s="74">
        <v>0.77210400000000012</v>
      </c>
      <c r="E160" s="74">
        <v>0.42853999999999998</v>
      </c>
    </row>
    <row r="161" spans="1:5" x14ac:dyDescent="0.35">
      <c r="A161" s="67">
        <v>1895</v>
      </c>
      <c r="B161" s="74">
        <v>0.40600000000000003</v>
      </c>
      <c r="C161" s="74">
        <v>0.64961729999999995</v>
      </c>
      <c r="D161" s="74">
        <v>0.72631200000000007</v>
      </c>
      <c r="E161" s="74">
        <v>0.43324000000000001</v>
      </c>
    </row>
    <row r="162" spans="1:5" x14ac:dyDescent="0.35">
      <c r="A162" s="67">
        <v>1896</v>
      </c>
      <c r="B162" s="74">
        <v>0.41899999999999998</v>
      </c>
      <c r="C162" s="74">
        <v>0.64914950000000016</v>
      </c>
      <c r="D162" s="74">
        <v>0.66398400000000002</v>
      </c>
      <c r="E162" s="74">
        <v>0.43862000000000001</v>
      </c>
    </row>
    <row r="163" spans="1:5" x14ac:dyDescent="0.35">
      <c r="A163" s="67">
        <v>1897</v>
      </c>
      <c r="B163" s="74">
        <v>0.44</v>
      </c>
      <c r="C163" s="74">
        <v>0.6493045999999999</v>
      </c>
      <c r="D163" s="74">
        <v>0.5895720000000001</v>
      </c>
      <c r="E163" s="74">
        <v>0.44431999999999999</v>
      </c>
    </row>
    <row r="164" spans="1:5" x14ac:dyDescent="0.35">
      <c r="A164" s="67">
        <v>1898</v>
      </c>
      <c r="B164" s="74">
        <v>0.46500000000000002</v>
      </c>
      <c r="C164" s="74">
        <v>0.65020239999999985</v>
      </c>
      <c r="D164" s="74">
        <v>0.53105999999999998</v>
      </c>
      <c r="E164" s="74">
        <v>0.44961000000000001</v>
      </c>
    </row>
    <row r="165" spans="1:5" x14ac:dyDescent="0.35">
      <c r="A165" s="67">
        <v>1899</v>
      </c>
      <c r="B165" s="74">
        <v>0.50700000000000001</v>
      </c>
      <c r="C165" s="74">
        <v>0.65050199999999991</v>
      </c>
      <c r="D165" s="74">
        <v>0.49565600000000004</v>
      </c>
      <c r="E165" s="74">
        <v>0.45543</v>
      </c>
    </row>
    <row r="166" spans="1:5" x14ac:dyDescent="0.35">
      <c r="A166" s="67">
        <v>1900</v>
      </c>
      <c r="B166" s="74">
        <v>0.53400000000000003</v>
      </c>
      <c r="C166" s="74">
        <v>0.65244999999999997</v>
      </c>
      <c r="D166" s="74">
        <v>0.48166400000000004</v>
      </c>
      <c r="E166" s="74">
        <v>0.46211000000000002</v>
      </c>
    </row>
    <row r="167" spans="1:5" x14ac:dyDescent="0.35">
      <c r="A167" s="67">
        <v>1901</v>
      </c>
      <c r="B167" s="74">
        <v>0.55200000000000005</v>
      </c>
      <c r="C167" s="74">
        <v>0.71011740000000001</v>
      </c>
      <c r="D167" s="74">
        <v>0.48314800000000002</v>
      </c>
      <c r="E167" s="74">
        <v>0.46850999999999998</v>
      </c>
    </row>
    <row r="168" spans="1:5" x14ac:dyDescent="0.35">
      <c r="A168" s="67">
        <v>1902</v>
      </c>
      <c r="B168" s="74">
        <v>0.56599999999999995</v>
      </c>
      <c r="C168" s="74">
        <v>0.74053520000000006</v>
      </c>
      <c r="D168" s="74">
        <v>0.49798800000000004</v>
      </c>
      <c r="E168" s="74">
        <v>0.47484999999999999</v>
      </c>
    </row>
    <row r="169" spans="1:5" x14ac:dyDescent="0.35">
      <c r="A169" s="67">
        <v>1903</v>
      </c>
      <c r="B169" s="74">
        <v>0.61699999999999999</v>
      </c>
      <c r="C169" s="74">
        <v>0.75788350000000004</v>
      </c>
      <c r="D169" s="74">
        <v>0.52491200000000005</v>
      </c>
      <c r="E169" s="74">
        <v>0.48202</v>
      </c>
    </row>
    <row r="170" spans="1:5" x14ac:dyDescent="0.35">
      <c r="A170" s="67">
        <v>1904</v>
      </c>
      <c r="B170" s="74">
        <v>0.624</v>
      </c>
      <c r="C170" s="74">
        <v>0.78234429999999999</v>
      </c>
      <c r="D170" s="74">
        <v>0.563496</v>
      </c>
      <c r="E170" s="74">
        <v>0.48948999999999998</v>
      </c>
    </row>
    <row r="171" spans="1:5" x14ac:dyDescent="0.35">
      <c r="A171" s="67">
        <v>1905</v>
      </c>
      <c r="B171" s="74">
        <v>0.66300000000000003</v>
      </c>
      <c r="C171" s="74">
        <v>0.80559359999999991</v>
      </c>
      <c r="D171" s="74">
        <v>0.60822799999999999</v>
      </c>
      <c r="E171" s="74">
        <v>0.49637999999999999</v>
      </c>
    </row>
    <row r="172" spans="1:5" x14ac:dyDescent="0.35">
      <c r="A172" s="67">
        <v>1906</v>
      </c>
      <c r="B172" s="74">
        <v>0.70699999999999996</v>
      </c>
      <c r="C172" s="74">
        <v>0.82795619999999992</v>
      </c>
      <c r="D172" s="74">
        <v>0.64108799999999999</v>
      </c>
      <c r="E172" s="74">
        <v>0.50383</v>
      </c>
    </row>
    <row r="173" spans="1:5" x14ac:dyDescent="0.35">
      <c r="A173" s="67">
        <v>1907</v>
      </c>
      <c r="B173" s="74">
        <v>0.78400000000000003</v>
      </c>
      <c r="C173" s="74">
        <v>0.84281329999999988</v>
      </c>
      <c r="D173" s="74">
        <v>0.66801200000000005</v>
      </c>
      <c r="E173" s="74">
        <v>0.51195000000000002</v>
      </c>
    </row>
    <row r="174" spans="1:5" x14ac:dyDescent="0.35">
      <c r="A174" s="67">
        <v>1908</v>
      </c>
      <c r="B174" s="74">
        <v>0.75</v>
      </c>
      <c r="C174" s="74">
        <v>0.85357359999999993</v>
      </c>
      <c r="D174" s="74">
        <v>0.68772800000000012</v>
      </c>
      <c r="E174" s="74">
        <v>0.51900999999999997</v>
      </c>
    </row>
    <row r="175" spans="1:5" x14ac:dyDescent="0.35">
      <c r="A175" s="67">
        <v>1909</v>
      </c>
      <c r="B175" s="74">
        <v>0.78500000000000003</v>
      </c>
      <c r="C175" s="74">
        <v>0.86109950000000002</v>
      </c>
      <c r="D175" s="74">
        <v>0.69938800000000012</v>
      </c>
      <c r="E175" s="74">
        <v>0.52634000000000003</v>
      </c>
    </row>
    <row r="176" spans="1:5" x14ac:dyDescent="0.35">
      <c r="A176" s="67">
        <v>1910</v>
      </c>
      <c r="B176" s="74">
        <v>0.81899999999999995</v>
      </c>
      <c r="C176" s="74">
        <v>0.8605716000000001</v>
      </c>
      <c r="D176" s="74">
        <v>0.706596</v>
      </c>
      <c r="E176" s="74">
        <v>0.53383999999999998</v>
      </c>
    </row>
    <row r="177" spans="1:5" x14ac:dyDescent="0.35">
      <c r="A177" s="67">
        <v>1911</v>
      </c>
      <c r="B177" s="74">
        <v>0.83599999999999997</v>
      </c>
      <c r="C177" s="74">
        <v>0.79752649999999992</v>
      </c>
      <c r="D177" s="74">
        <v>0.72398000000000007</v>
      </c>
      <c r="E177" s="74">
        <v>0.54059000000000001</v>
      </c>
    </row>
    <row r="178" spans="1:5" x14ac:dyDescent="0.35">
      <c r="A178" s="67">
        <v>1912</v>
      </c>
      <c r="B178" s="74">
        <v>0.879</v>
      </c>
      <c r="C178" s="74">
        <v>0.78481900000000004</v>
      </c>
      <c r="D178" s="74">
        <v>0.75450800000000007</v>
      </c>
      <c r="E178" s="74">
        <v>0.54791999999999996</v>
      </c>
    </row>
    <row r="179" spans="1:5" x14ac:dyDescent="0.35">
      <c r="A179" s="67">
        <v>1913</v>
      </c>
      <c r="B179" s="74">
        <v>0.94299999999999995</v>
      </c>
      <c r="C179" s="74">
        <v>0.72881259999999992</v>
      </c>
      <c r="D179" s="74">
        <v>0.78779200000000005</v>
      </c>
      <c r="E179" s="74">
        <v>0.55445</v>
      </c>
    </row>
    <row r="180" spans="1:5" x14ac:dyDescent="0.35">
      <c r="A180" s="67">
        <v>1914</v>
      </c>
      <c r="B180" s="74">
        <v>0.85</v>
      </c>
      <c r="C180" s="74">
        <v>0.71039209999999986</v>
      </c>
      <c r="D180" s="74">
        <v>0.81386800000000004</v>
      </c>
      <c r="E180" s="74">
        <v>0.56023999999999996</v>
      </c>
    </row>
    <row r="181" spans="1:5" x14ac:dyDescent="0.35">
      <c r="A181" s="67">
        <v>1915</v>
      </c>
      <c r="B181" s="74">
        <v>0.83799999999999997</v>
      </c>
      <c r="C181" s="74">
        <v>0.70325700000000002</v>
      </c>
      <c r="D181" s="74">
        <v>0.83443200000000006</v>
      </c>
      <c r="E181" s="74">
        <v>0.56774999999999998</v>
      </c>
    </row>
    <row r="182" spans="1:5" x14ac:dyDescent="0.35">
      <c r="A182" s="67">
        <v>1916</v>
      </c>
      <c r="B182" s="74">
        <v>0.90100000000000002</v>
      </c>
      <c r="C182" s="74">
        <v>0.69695799999999997</v>
      </c>
      <c r="D182" s="74">
        <v>0.84609200000000007</v>
      </c>
      <c r="E182" s="74">
        <v>0.57399</v>
      </c>
    </row>
    <row r="183" spans="1:5" x14ac:dyDescent="0.35">
      <c r="A183" s="67">
        <v>1917</v>
      </c>
      <c r="B183" s="74">
        <v>0.95499999999999996</v>
      </c>
      <c r="C183" s="74">
        <v>0.69005490000000014</v>
      </c>
      <c r="D183" s="74">
        <v>0.84694000000000014</v>
      </c>
      <c r="E183" s="74">
        <v>0.57979999999999998</v>
      </c>
    </row>
    <row r="184" spans="1:5" x14ac:dyDescent="0.35">
      <c r="A184" s="67">
        <v>1918</v>
      </c>
      <c r="B184" s="74">
        <v>0.93600000000000005</v>
      </c>
      <c r="C184" s="74">
        <v>0.6776542000000001</v>
      </c>
      <c r="D184" s="74">
        <v>0.83443200000000006</v>
      </c>
      <c r="E184" s="74">
        <v>0.58548999999999995</v>
      </c>
    </row>
    <row r="185" spans="1:5" x14ac:dyDescent="0.35">
      <c r="A185" s="67">
        <v>1919</v>
      </c>
      <c r="B185" s="74">
        <v>0.80600000000000005</v>
      </c>
      <c r="C185" s="74">
        <v>0.67521690000000001</v>
      </c>
      <c r="D185" s="74">
        <v>0.80793199999999998</v>
      </c>
      <c r="E185" s="74">
        <v>0.59201999999999999</v>
      </c>
    </row>
    <row r="186" spans="1:5" x14ac:dyDescent="0.35">
      <c r="A186" s="67">
        <v>1920</v>
      </c>
      <c r="B186" s="74">
        <v>0.93200000000000005</v>
      </c>
      <c r="C186" s="74">
        <v>0.67348360000000007</v>
      </c>
      <c r="D186" s="74">
        <v>0.77422400000000013</v>
      </c>
      <c r="E186" s="74">
        <v>0.59745999999999999</v>
      </c>
    </row>
    <row r="187" spans="1:5" x14ac:dyDescent="0.35">
      <c r="A187" s="67">
        <v>1921</v>
      </c>
      <c r="B187" s="74">
        <v>0.80300000000000005</v>
      </c>
      <c r="C187" s="74">
        <v>0.7226528000000001</v>
      </c>
      <c r="D187" s="74">
        <v>0.74793600000000005</v>
      </c>
      <c r="E187" s="74">
        <v>0.60355999999999999</v>
      </c>
    </row>
    <row r="188" spans="1:5" x14ac:dyDescent="0.35">
      <c r="A188" s="67">
        <v>1922</v>
      </c>
      <c r="B188" s="74">
        <v>0.84499999999999997</v>
      </c>
      <c r="C188" s="74">
        <v>0.72593869999999983</v>
      </c>
      <c r="D188" s="74">
        <v>0.73182400000000003</v>
      </c>
      <c r="E188" s="74">
        <v>0.60865000000000002</v>
      </c>
    </row>
    <row r="189" spans="1:5" x14ac:dyDescent="0.35">
      <c r="A189" s="67">
        <v>1923</v>
      </c>
      <c r="B189" s="74">
        <v>0.97</v>
      </c>
      <c r="C189" s="74">
        <v>0.71228729999999996</v>
      </c>
      <c r="D189" s="74">
        <v>0.725464</v>
      </c>
      <c r="E189" s="74">
        <v>0.61445000000000005</v>
      </c>
    </row>
    <row r="190" spans="1:5" x14ac:dyDescent="0.35">
      <c r="A190" s="67">
        <v>1924</v>
      </c>
      <c r="B190" s="74">
        <v>0.96299999999999997</v>
      </c>
      <c r="C190" s="74">
        <v>0.71514430000000007</v>
      </c>
      <c r="D190" s="74">
        <v>0.72716000000000014</v>
      </c>
      <c r="E190" s="74">
        <v>0.61929000000000001</v>
      </c>
    </row>
    <row r="191" spans="1:5" x14ac:dyDescent="0.35">
      <c r="A191" s="67">
        <v>1925</v>
      </c>
      <c r="B191" s="74">
        <v>0.97499999999999998</v>
      </c>
      <c r="C191" s="74">
        <v>0.7177055</v>
      </c>
      <c r="D191" s="74">
        <v>0.73224800000000001</v>
      </c>
      <c r="E191" s="74">
        <v>0.62390000000000001</v>
      </c>
    </row>
    <row r="192" spans="1:5" x14ac:dyDescent="0.35">
      <c r="A192" s="67">
        <v>1926</v>
      </c>
      <c r="B192" s="74">
        <v>0.98299999999999998</v>
      </c>
      <c r="C192" s="74">
        <v>0.72211410000000009</v>
      </c>
      <c r="D192" s="74">
        <v>0.74454400000000009</v>
      </c>
      <c r="E192" s="74">
        <v>0.62817000000000001</v>
      </c>
    </row>
    <row r="193" spans="1:5" x14ac:dyDescent="0.35">
      <c r="A193" s="67">
        <v>1927</v>
      </c>
      <c r="B193" s="74">
        <v>1.0620000000000001</v>
      </c>
      <c r="C193" s="74">
        <v>0.72938970000000003</v>
      </c>
      <c r="D193" s="74">
        <v>0.76044400000000012</v>
      </c>
      <c r="E193" s="74">
        <v>0.63199000000000005</v>
      </c>
    </row>
    <row r="194" spans="1:5" x14ac:dyDescent="0.35">
      <c r="A194" s="67">
        <v>1928</v>
      </c>
      <c r="B194" s="74">
        <v>1.0649999999999999</v>
      </c>
      <c r="C194" s="74">
        <v>0.74479329999999999</v>
      </c>
      <c r="D194" s="74">
        <v>0.77846400000000004</v>
      </c>
      <c r="E194" s="74">
        <v>0.63549</v>
      </c>
    </row>
    <row r="195" spans="1:5" x14ac:dyDescent="0.35">
      <c r="A195" s="67">
        <v>1929</v>
      </c>
      <c r="B195" s="74">
        <v>1.145</v>
      </c>
      <c r="C195" s="74">
        <v>0.75453370000000008</v>
      </c>
      <c r="D195" s="74">
        <v>0.78948800000000008</v>
      </c>
      <c r="E195" s="74">
        <v>0.63805999999999996</v>
      </c>
    </row>
    <row r="196" spans="1:5" x14ac:dyDescent="0.35">
      <c r="A196" s="67">
        <v>1930</v>
      </c>
      <c r="B196" s="74">
        <v>1.0529999999999999</v>
      </c>
      <c r="C196" s="74">
        <v>0.76463320000000001</v>
      </c>
      <c r="D196" s="74">
        <v>0.79054800000000003</v>
      </c>
      <c r="E196" s="74">
        <v>0.64097000000000004</v>
      </c>
    </row>
    <row r="197" spans="1:5" x14ac:dyDescent="0.35">
      <c r="A197" s="67">
        <v>1931</v>
      </c>
      <c r="B197" s="74">
        <v>0.94</v>
      </c>
      <c r="C197" s="74">
        <v>0.77587360000000005</v>
      </c>
      <c r="D197" s="74">
        <v>0.78991200000000006</v>
      </c>
      <c r="E197" s="74">
        <v>0.64371</v>
      </c>
    </row>
    <row r="198" spans="1:5" x14ac:dyDescent="0.35">
      <c r="A198" s="67">
        <v>1932</v>
      </c>
      <c r="B198" s="74">
        <v>0.84699999999999998</v>
      </c>
      <c r="C198" s="74">
        <v>0.8045121999999999</v>
      </c>
      <c r="D198" s="74">
        <v>0.78842800000000002</v>
      </c>
      <c r="E198" s="74">
        <v>0.64483999999999997</v>
      </c>
    </row>
    <row r="199" spans="1:5" x14ac:dyDescent="0.35">
      <c r="A199" s="67">
        <v>1933</v>
      </c>
      <c r="B199" s="74">
        <v>0.89300000000000002</v>
      </c>
      <c r="C199" s="74">
        <v>0.8064323000000001</v>
      </c>
      <c r="D199" s="74">
        <v>0.78609600000000013</v>
      </c>
      <c r="E199" s="74">
        <v>0.64627999999999997</v>
      </c>
    </row>
    <row r="200" spans="1:5" x14ac:dyDescent="0.35">
      <c r="A200" s="67">
        <v>1934</v>
      </c>
      <c r="B200" s="74">
        <v>0.97299999999999998</v>
      </c>
      <c r="C200" s="74">
        <v>0.81092940000000002</v>
      </c>
      <c r="D200" s="74">
        <v>0.7820680000000001</v>
      </c>
      <c r="E200" s="74">
        <v>0.64712999999999998</v>
      </c>
    </row>
    <row r="201" spans="1:5" x14ac:dyDescent="0.35">
      <c r="A201" s="67">
        <v>1935</v>
      </c>
      <c r="B201" s="74">
        <v>1.0269999999999999</v>
      </c>
      <c r="C201" s="74">
        <v>0.81491440000000015</v>
      </c>
      <c r="D201" s="74">
        <v>0.77358800000000005</v>
      </c>
      <c r="E201" s="74">
        <v>0.64786999999999995</v>
      </c>
    </row>
    <row r="202" spans="1:5" x14ac:dyDescent="0.35">
      <c r="A202" s="67">
        <v>1936</v>
      </c>
      <c r="B202" s="74">
        <v>1.1299999999999999</v>
      </c>
      <c r="C202" s="74">
        <v>0.84792289999999992</v>
      </c>
      <c r="D202" s="74">
        <v>0.75768800000000003</v>
      </c>
      <c r="E202" s="74">
        <v>0.64785000000000004</v>
      </c>
    </row>
    <row r="203" spans="1:5" x14ac:dyDescent="0.35">
      <c r="A203" s="67">
        <v>1937</v>
      </c>
      <c r="B203" s="74">
        <v>1.2090000000000001</v>
      </c>
      <c r="C203" s="74">
        <v>0.85392080000000004</v>
      </c>
      <c r="D203" s="74">
        <v>0.73775999999999997</v>
      </c>
      <c r="E203" s="74">
        <v>0.64754999999999996</v>
      </c>
    </row>
    <row r="204" spans="1:5" x14ac:dyDescent="0.35">
      <c r="A204" s="67">
        <v>1938</v>
      </c>
      <c r="B204" s="74">
        <v>1.1419999999999999</v>
      </c>
      <c r="C204" s="74">
        <v>0.86369320000000005</v>
      </c>
      <c r="D204" s="74">
        <v>0.71338000000000013</v>
      </c>
      <c r="E204" s="74">
        <v>0.64685000000000004</v>
      </c>
    </row>
    <row r="205" spans="1:5" x14ac:dyDescent="0.35">
      <c r="A205" s="67">
        <v>1939</v>
      </c>
      <c r="B205" s="74">
        <v>1.1919999999999999</v>
      </c>
      <c r="C205" s="74">
        <v>0.86372900000000008</v>
      </c>
      <c r="D205" s="74">
        <v>0.67098000000000002</v>
      </c>
      <c r="E205" s="74">
        <v>0.64651000000000003</v>
      </c>
    </row>
    <row r="206" spans="1:5" x14ac:dyDescent="0.35">
      <c r="A206" s="67">
        <v>1940</v>
      </c>
      <c r="B206" s="74">
        <v>1.2989999999999999</v>
      </c>
      <c r="C206" s="74">
        <v>0.86418210000000006</v>
      </c>
      <c r="D206" s="74">
        <v>0.60610799999999998</v>
      </c>
      <c r="E206" s="74">
        <v>0.64661000000000002</v>
      </c>
    </row>
    <row r="207" spans="1:5" x14ac:dyDescent="0.35">
      <c r="A207" s="67">
        <v>1941</v>
      </c>
      <c r="B207" s="74">
        <v>1.3340000000000001</v>
      </c>
      <c r="C207" s="74">
        <v>0.80391179999999995</v>
      </c>
      <c r="D207" s="74">
        <v>0.52258000000000004</v>
      </c>
      <c r="E207" s="74">
        <v>0.64605999999999997</v>
      </c>
    </row>
    <row r="208" spans="1:5" x14ac:dyDescent="0.35">
      <c r="A208" s="67">
        <v>1942</v>
      </c>
      <c r="B208" s="74">
        <v>1.3420000000000001</v>
      </c>
      <c r="C208" s="74">
        <v>0.83896100000000007</v>
      </c>
      <c r="D208" s="74">
        <v>0.42930000000000007</v>
      </c>
      <c r="E208" s="74">
        <v>0.64670000000000005</v>
      </c>
    </row>
    <row r="209" spans="1:5" x14ac:dyDescent="0.35">
      <c r="A209" s="67">
        <v>1943</v>
      </c>
      <c r="B209" s="74">
        <v>1.391</v>
      </c>
      <c r="C209" s="74">
        <v>0.84663670000000002</v>
      </c>
      <c r="D209" s="74">
        <v>0.33390000000000003</v>
      </c>
      <c r="E209" s="74">
        <v>0.64768999999999999</v>
      </c>
    </row>
    <row r="210" spans="1:5" x14ac:dyDescent="0.35">
      <c r="A210" s="67">
        <v>1944</v>
      </c>
      <c r="B210" s="74">
        <v>1.383</v>
      </c>
      <c r="C210" s="74">
        <v>0.85593520000000001</v>
      </c>
      <c r="D210" s="74">
        <v>0.25927600000000001</v>
      </c>
      <c r="E210" s="74">
        <v>0.64970000000000006</v>
      </c>
    </row>
    <row r="211" spans="1:5" x14ac:dyDescent="0.35">
      <c r="A211" s="67">
        <v>1945</v>
      </c>
      <c r="B211" s="74">
        <v>1.1599999999999999</v>
      </c>
      <c r="C211" s="74">
        <v>0.86110769999999992</v>
      </c>
      <c r="D211" s="74">
        <v>0.21433199999999999</v>
      </c>
      <c r="E211" s="74">
        <v>0.65246999999999999</v>
      </c>
    </row>
    <row r="212" spans="1:5" x14ac:dyDescent="0.35">
      <c r="A212" s="67">
        <v>1946</v>
      </c>
      <c r="B212" s="74">
        <v>1.238</v>
      </c>
      <c r="C212" s="74">
        <v>0.93810389999999999</v>
      </c>
      <c r="D212" s="74">
        <v>0.203096</v>
      </c>
      <c r="E212" s="74">
        <v>0.65664999999999996</v>
      </c>
    </row>
    <row r="213" spans="1:5" x14ac:dyDescent="0.35">
      <c r="A213" s="67">
        <v>1947</v>
      </c>
      <c r="B213" s="74">
        <v>1.3919999999999999</v>
      </c>
      <c r="C213" s="74">
        <v>0.95940029999999987</v>
      </c>
      <c r="D213" s="74">
        <v>0.21496800000000002</v>
      </c>
      <c r="E213" s="74">
        <v>0.66217000000000004</v>
      </c>
    </row>
    <row r="214" spans="1:5" x14ac:dyDescent="0.35">
      <c r="A214" s="67">
        <v>1948</v>
      </c>
      <c r="B214" s="74">
        <v>1.4690000000000001</v>
      </c>
      <c r="C214" s="74">
        <v>1.0090171999999999</v>
      </c>
      <c r="D214" s="74">
        <v>0.24994800000000003</v>
      </c>
      <c r="E214" s="74">
        <v>0.66803999999999997</v>
      </c>
    </row>
    <row r="215" spans="1:5" x14ac:dyDescent="0.35">
      <c r="A215" s="67">
        <v>1949</v>
      </c>
      <c r="B215" s="74">
        <v>1.419</v>
      </c>
      <c r="C215" s="74">
        <v>1.0289978000000002</v>
      </c>
      <c r="D215" s="74">
        <v>0.302948</v>
      </c>
      <c r="E215" s="74">
        <v>0.67615999999999998</v>
      </c>
    </row>
    <row r="216" spans="1:5" x14ac:dyDescent="0.35">
      <c r="A216" s="67">
        <v>1950</v>
      </c>
      <c r="B216" s="74">
        <v>1.63</v>
      </c>
      <c r="C216" s="74">
        <v>1.0535967000000002</v>
      </c>
      <c r="D216" s="74">
        <v>0.36209600000000003</v>
      </c>
      <c r="E216" s="74">
        <v>0.68508999999999998</v>
      </c>
    </row>
    <row r="217" spans="1:5" x14ac:dyDescent="0.35">
      <c r="A217" s="67">
        <v>1951</v>
      </c>
      <c r="B217" s="74">
        <v>1.7669999999999999</v>
      </c>
      <c r="C217" s="74">
        <v>1.287609</v>
      </c>
      <c r="D217" s="74">
        <v>0.41848800000000003</v>
      </c>
      <c r="E217" s="74">
        <v>0.69466000000000006</v>
      </c>
    </row>
    <row r="218" spans="1:5" x14ac:dyDescent="0.35">
      <c r="A218" s="67">
        <v>1952</v>
      </c>
      <c r="B218" s="74">
        <v>1.7949999999999999</v>
      </c>
      <c r="C218" s="74">
        <v>1.3999230000000003</v>
      </c>
      <c r="D218" s="74">
        <v>0.47933200000000004</v>
      </c>
      <c r="E218" s="74">
        <v>0.70679999999999998</v>
      </c>
    </row>
    <row r="219" spans="1:5" x14ac:dyDescent="0.35">
      <c r="A219" s="67">
        <v>1953</v>
      </c>
      <c r="B219" s="74">
        <v>1.841</v>
      </c>
      <c r="C219" s="74">
        <v>1.3801413000000002</v>
      </c>
      <c r="D219" s="74">
        <v>0.54738399999999998</v>
      </c>
      <c r="E219" s="74">
        <v>0.71928000000000003</v>
      </c>
    </row>
    <row r="220" spans="1:5" x14ac:dyDescent="0.35">
      <c r="A220" s="67">
        <v>1954</v>
      </c>
      <c r="B220" s="74">
        <v>1.865</v>
      </c>
      <c r="C220" s="74">
        <v>1.4323748000000001</v>
      </c>
      <c r="D220" s="74">
        <v>0.62200800000000001</v>
      </c>
      <c r="E220" s="74">
        <v>0.73368999999999995</v>
      </c>
    </row>
    <row r="221" spans="1:5" x14ac:dyDescent="0.35">
      <c r="A221" s="67">
        <v>1955</v>
      </c>
      <c r="B221" s="74">
        <v>2.0419999999999998</v>
      </c>
      <c r="C221" s="74">
        <v>1.4808446</v>
      </c>
      <c r="D221" s="74">
        <v>0.69917600000000002</v>
      </c>
      <c r="E221" s="74">
        <v>0.74934000000000001</v>
      </c>
    </row>
    <row r="222" spans="1:5" x14ac:dyDescent="0.35">
      <c r="A222" s="67">
        <v>1956</v>
      </c>
      <c r="B222" s="74">
        <v>2.177</v>
      </c>
      <c r="C222" s="74">
        <v>1.5065268000000001</v>
      </c>
      <c r="D222" s="74">
        <v>0.77443600000000001</v>
      </c>
      <c r="E222" s="74">
        <v>0.76658000000000004</v>
      </c>
    </row>
    <row r="223" spans="1:5" x14ac:dyDescent="0.35">
      <c r="A223" s="67">
        <v>1957</v>
      </c>
      <c r="B223" s="74">
        <v>2.27</v>
      </c>
      <c r="C223" s="74">
        <v>1.5246383000000001</v>
      </c>
      <c r="D223" s="74">
        <v>0.86983600000000005</v>
      </c>
      <c r="E223" s="74">
        <v>0.78593000000000002</v>
      </c>
    </row>
    <row r="224" spans="1:5" x14ac:dyDescent="0.35">
      <c r="A224" s="67">
        <v>1958</v>
      </c>
      <c r="B224" s="74">
        <v>2.33</v>
      </c>
      <c r="C224" s="74">
        <v>1.5605784999999999</v>
      </c>
      <c r="D224" s="74">
        <v>1.01972</v>
      </c>
      <c r="E224" s="74">
        <v>0.80562999999999996</v>
      </c>
    </row>
    <row r="225" spans="1:5" x14ac:dyDescent="0.35">
      <c r="A225" s="67">
        <v>1959</v>
      </c>
      <c r="B225" s="74">
        <v>2.4540000000000002</v>
      </c>
      <c r="C225" s="74">
        <v>1.4727759</v>
      </c>
      <c r="D225" s="74">
        <v>1.1746920000000001</v>
      </c>
      <c r="E225" s="74">
        <v>0.82738999999999996</v>
      </c>
    </row>
    <row r="226" spans="1:5" x14ac:dyDescent="0.35">
      <c r="A226" s="67">
        <v>1960</v>
      </c>
      <c r="B226" s="74">
        <v>2.569</v>
      </c>
      <c r="C226" s="74">
        <v>1.4606344999999998</v>
      </c>
      <c r="D226" s="74">
        <v>1.309736</v>
      </c>
      <c r="E226" s="74">
        <v>0.84979000000000005</v>
      </c>
    </row>
    <row r="227" spans="1:5" x14ac:dyDescent="0.35">
      <c r="A227" s="67">
        <v>1961</v>
      </c>
      <c r="B227" s="74">
        <v>2.58</v>
      </c>
      <c r="C227" s="74">
        <v>1.5302309999999999</v>
      </c>
      <c r="D227" s="74">
        <v>1.43418</v>
      </c>
      <c r="E227" s="74">
        <v>0.87278</v>
      </c>
    </row>
    <row r="228" spans="1:5" x14ac:dyDescent="0.35">
      <c r="A228" s="67">
        <v>1962</v>
      </c>
      <c r="B228" s="74">
        <v>2.6859999999999999</v>
      </c>
      <c r="C228" s="74">
        <v>1.5198038</v>
      </c>
      <c r="D228" s="74">
        <v>1.54972</v>
      </c>
      <c r="E228" s="74">
        <v>0.89602000000000004</v>
      </c>
    </row>
    <row r="229" spans="1:5" x14ac:dyDescent="0.35">
      <c r="A229" s="67">
        <v>1963</v>
      </c>
      <c r="B229" s="74">
        <v>2.8330000000000002</v>
      </c>
      <c r="C229" s="74">
        <v>1.5262845</v>
      </c>
      <c r="D229" s="74">
        <v>1.6584760000000001</v>
      </c>
      <c r="E229" s="74">
        <v>0.91952999999999996</v>
      </c>
    </row>
    <row r="230" spans="1:5" x14ac:dyDescent="0.35">
      <c r="A230" s="67">
        <v>1964</v>
      </c>
      <c r="B230" s="74">
        <v>2.9950000000000001</v>
      </c>
      <c r="C230" s="74">
        <v>1.5173336999999998</v>
      </c>
      <c r="D230" s="74">
        <v>1.76172</v>
      </c>
      <c r="E230" s="74">
        <v>0.94401000000000002</v>
      </c>
    </row>
    <row r="231" spans="1:5" x14ac:dyDescent="0.35">
      <c r="A231" s="67">
        <v>1965</v>
      </c>
      <c r="B231" s="74">
        <v>3.13</v>
      </c>
      <c r="C231" s="74">
        <v>1.5484721000000001</v>
      </c>
      <c r="D231" s="74">
        <v>1.8607240000000003</v>
      </c>
      <c r="E231" s="74">
        <v>0.97316999999999998</v>
      </c>
    </row>
    <row r="232" spans="1:5" x14ac:dyDescent="0.35">
      <c r="A232" s="67">
        <v>1966</v>
      </c>
      <c r="B232" s="74">
        <v>3.2879999999999998</v>
      </c>
      <c r="C232" s="74">
        <v>1.5508256</v>
      </c>
      <c r="D232" s="74">
        <v>1.9563360000000001</v>
      </c>
      <c r="E232" s="74">
        <v>1.0051699999999999</v>
      </c>
    </row>
    <row r="233" spans="1:5" x14ac:dyDescent="0.35">
      <c r="A233" s="67">
        <v>1967</v>
      </c>
      <c r="B233" s="74">
        <v>3.3929999999999998</v>
      </c>
      <c r="C233" s="74">
        <v>1.5948990000000001</v>
      </c>
      <c r="D233" s="74">
        <v>2.0487680000000004</v>
      </c>
      <c r="E233" s="74">
        <v>1.04097</v>
      </c>
    </row>
    <row r="234" spans="1:5" x14ac:dyDescent="0.35">
      <c r="A234" s="67">
        <v>1968</v>
      </c>
      <c r="B234" s="74">
        <v>3.5659999999999998</v>
      </c>
      <c r="C234" s="74">
        <v>1.5460563</v>
      </c>
      <c r="D234" s="74">
        <v>2.13802</v>
      </c>
      <c r="E234" s="74">
        <v>1.07968</v>
      </c>
    </row>
    <row r="235" spans="1:5" x14ac:dyDescent="0.35">
      <c r="A235" s="67">
        <v>1969</v>
      </c>
      <c r="B235" s="74">
        <v>3.78</v>
      </c>
      <c r="C235" s="74">
        <v>1.5427741000000001</v>
      </c>
      <c r="D235" s="74">
        <v>2.2251520000000005</v>
      </c>
      <c r="E235" s="74">
        <v>1.1188100000000001</v>
      </c>
    </row>
    <row r="236" spans="1:5" x14ac:dyDescent="0.35">
      <c r="A236" s="67">
        <v>1970</v>
      </c>
      <c r="B236" s="74">
        <v>4.0529999999999999</v>
      </c>
      <c r="C236" s="74">
        <v>1.5310014000000001</v>
      </c>
      <c r="D236" s="74">
        <v>2.309952</v>
      </c>
      <c r="E236" s="74">
        <v>1.1587000000000001</v>
      </c>
    </row>
    <row r="237" spans="1:5" x14ac:dyDescent="0.35">
      <c r="A237" s="67">
        <v>1971</v>
      </c>
      <c r="B237" s="74">
        <v>4.2080000000000002</v>
      </c>
      <c r="C237" s="74">
        <v>1.4047030999999999</v>
      </c>
      <c r="D237" s="74">
        <v>2.3924200000000004</v>
      </c>
      <c r="E237" s="74">
        <v>1.1976500000000001</v>
      </c>
    </row>
    <row r="238" spans="1:5" x14ac:dyDescent="0.35">
      <c r="A238" s="67">
        <v>1972</v>
      </c>
      <c r="B238" s="74">
        <v>4.3760000000000003</v>
      </c>
      <c r="C238" s="74">
        <v>1.3261335999999999</v>
      </c>
      <c r="D238" s="74">
        <v>2.4729800000000002</v>
      </c>
      <c r="E238" s="74">
        <v>1.2377800000000001</v>
      </c>
    </row>
    <row r="239" spans="1:5" x14ac:dyDescent="0.35">
      <c r="A239" s="67">
        <v>1973</v>
      </c>
      <c r="B239" s="74">
        <v>4.6139999999999999</v>
      </c>
      <c r="C239" s="74">
        <v>1.3175873000000002</v>
      </c>
      <c r="D239" s="74">
        <v>2.5512080000000004</v>
      </c>
      <c r="E239" s="74">
        <v>1.2771399999999999</v>
      </c>
    </row>
    <row r="240" spans="1:5" x14ac:dyDescent="0.35">
      <c r="A240" s="67">
        <v>1974</v>
      </c>
      <c r="B240" s="74">
        <v>4.6230000000000002</v>
      </c>
      <c r="C240" s="74">
        <v>1.2897675</v>
      </c>
      <c r="D240" s="74">
        <v>2.6271040000000001</v>
      </c>
      <c r="E240" s="74">
        <v>1.3148200000000001</v>
      </c>
    </row>
    <row r="241" spans="1:5" x14ac:dyDescent="0.35">
      <c r="A241" s="67">
        <v>1975</v>
      </c>
      <c r="B241" s="74">
        <v>4.5960000000000001</v>
      </c>
      <c r="C241" s="74">
        <v>1.3024157999999999</v>
      </c>
      <c r="D241" s="74">
        <v>2.7000320000000002</v>
      </c>
      <c r="E241" s="74">
        <v>1.3526100000000001</v>
      </c>
    </row>
    <row r="242" spans="1:5" x14ac:dyDescent="0.35">
      <c r="A242" s="67">
        <v>1976</v>
      </c>
      <c r="B242" s="74">
        <v>4.8639999999999999</v>
      </c>
      <c r="C242" s="74">
        <v>1.3194059</v>
      </c>
      <c r="D242" s="74">
        <v>2.7702040000000001</v>
      </c>
      <c r="E242" s="74">
        <v>1.3922000000000001</v>
      </c>
    </row>
    <row r="243" spans="1:5" x14ac:dyDescent="0.35">
      <c r="A243" s="67">
        <v>1977</v>
      </c>
      <c r="B243" s="74">
        <v>5.016</v>
      </c>
      <c r="C243" s="74">
        <v>1.3512792000000002</v>
      </c>
      <c r="D243" s="74">
        <v>2.8369840000000002</v>
      </c>
      <c r="E243" s="74">
        <v>1.4350400000000001</v>
      </c>
    </row>
    <row r="244" spans="1:5" x14ac:dyDescent="0.35">
      <c r="A244" s="67">
        <v>1978</v>
      </c>
      <c r="B244" s="74">
        <v>5.0739999999999998</v>
      </c>
      <c r="C244" s="74">
        <v>1.2985151000000001</v>
      </c>
      <c r="D244" s="74">
        <v>2.898676</v>
      </c>
      <c r="E244" s="74">
        <v>1.4793099999999999</v>
      </c>
    </row>
    <row r="245" spans="1:5" x14ac:dyDescent="0.35">
      <c r="A245" s="67">
        <v>1979</v>
      </c>
      <c r="B245" s="74">
        <v>5.3570000000000002</v>
      </c>
      <c r="C245" s="74">
        <v>1.2515592999999998</v>
      </c>
      <c r="D245" s="74">
        <v>2.954644</v>
      </c>
      <c r="E245" s="74">
        <v>1.5231399999999999</v>
      </c>
    </row>
    <row r="246" spans="1:5" x14ac:dyDescent="0.35">
      <c r="A246" s="67">
        <v>1980</v>
      </c>
      <c r="B246" s="74">
        <v>5.3010000000000002</v>
      </c>
      <c r="C246" s="74">
        <v>1.2433824</v>
      </c>
      <c r="D246" s="74">
        <v>3.0036160000000001</v>
      </c>
      <c r="E246" s="74">
        <v>1.5653600000000001</v>
      </c>
    </row>
    <row r="247" spans="1:5" x14ac:dyDescent="0.35">
      <c r="A247" s="67">
        <v>1981</v>
      </c>
      <c r="B247" s="74">
        <v>5.1379999999999999</v>
      </c>
      <c r="C247" s="74">
        <v>1.2520548999999999</v>
      </c>
      <c r="D247" s="74">
        <v>3.0464400000000005</v>
      </c>
      <c r="E247" s="74">
        <v>1.6043700000000001</v>
      </c>
    </row>
    <row r="248" spans="1:5" x14ac:dyDescent="0.35">
      <c r="A248" s="67">
        <v>1982</v>
      </c>
      <c r="B248" s="74">
        <v>5.0940000000000003</v>
      </c>
      <c r="C248" s="74">
        <v>1.2573835999999998</v>
      </c>
      <c r="D248" s="74">
        <v>3.0839640000000004</v>
      </c>
      <c r="E248" s="74">
        <v>1.6432899999999999</v>
      </c>
    </row>
    <row r="249" spans="1:5" x14ac:dyDescent="0.35">
      <c r="A249" s="67">
        <v>1983</v>
      </c>
      <c r="B249" s="74">
        <v>5.0750000000000002</v>
      </c>
      <c r="C249" s="74">
        <v>1.4321564</v>
      </c>
      <c r="D249" s="74">
        <v>3.1176719999999998</v>
      </c>
      <c r="E249" s="74">
        <v>1.6818200000000001</v>
      </c>
    </row>
    <row r="250" spans="1:5" x14ac:dyDescent="0.35">
      <c r="A250" s="67">
        <v>1984</v>
      </c>
      <c r="B250" s="74">
        <v>5.258</v>
      </c>
      <c r="C250" s="74">
        <v>1.46034</v>
      </c>
      <c r="D250" s="74">
        <v>3.1479880000000002</v>
      </c>
      <c r="E250" s="74">
        <v>1.72027</v>
      </c>
    </row>
    <row r="251" spans="1:5" x14ac:dyDescent="0.35">
      <c r="A251" s="67">
        <v>1985</v>
      </c>
      <c r="B251" s="74">
        <v>5.4169999999999998</v>
      </c>
      <c r="C251" s="74">
        <v>1.4988355999999998</v>
      </c>
      <c r="D251" s="74">
        <v>3.1742760000000003</v>
      </c>
      <c r="E251" s="74">
        <v>1.75871</v>
      </c>
    </row>
    <row r="252" spans="1:5" x14ac:dyDescent="0.35">
      <c r="A252" s="67">
        <v>1986</v>
      </c>
      <c r="B252" s="74">
        <v>5.5830000000000002</v>
      </c>
      <c r="C252" s="74">
        <v>1.5291869999999999</v>
      </c>
      <c r="D252" s="74">
        <v>3.1967480000000004</v>
      </c>
      <c r="E252" s="74">
        <v>1.7954600000000001</v>
      </c>
    </row>
    <row r="253" spans="1:5" x14ac:dyDescent="0.35">
      <c r="A253" s="67">
        <v>1987</v>
      </c>
      <c r="B253" s="74">
        <v>5.7249999999999996</v>
      </c>
      <c r="C253" s="74">
        <v>1.5147714999999999</v>
      </c>
      <c r="D253" s="74">
        <v>3.2156159999999998</v>
      </c>
      <c r="E253" s="74">
        <v>1.82985</v>
      </c>
    </row>
    <row r="254" spans="1:5" x14ac:dyDescent="0.35">
      <c r="A254" s="67">
        <v>1988</v>
      </c>
      <c r="B254" s="74">
        <v>5.9359999999999999</v>
      </c>
      <c r="C254" s="74">
        <v>1.5141772999999998</v>
      </c>
      <c r="D254" s="74">
        <v>3.2308800000000004</v>
      </c>
      <c r="E254" s="74">
        <v>1.8592</v>
      </c>
    </row>
    <row r="255" spans="1:5" x14ac:dyDescent="0.35">
      <c r="A255" s="67">
        <v>1989</v>
      </c>
      <c r="B255" s="74">
        <v>6.0659999999999998</v>
      </c>
      <c r="C255" s="74">
        <v>1.5312021000000002</v>
      </c>
      <c r="D255" s="74">
        <v>3.2425400000000004</v>
      </c>
      <c r="E255" s="74">
        <v>1.87975</v>
      </c>
    </row>
    <row r="256" spans="1:5" x14ac:dyDescent="0.35">
      <c r="A256" s="67">
        <v>1990</v>
      </c>
      <c r="B256" s="74">
        <v>6.0862425481965197</v>
      </c>
      <c r="C256" s="74">
        <v>1.4442218</v>
      </c>
      <c r="D256" s="74">
        <v>3.2518680000000004</v>
      </c>
      <c r="E256" s="74">
        <v>1.89245</v>
      </c>
    </row>
    <row r="257" spans="1:5" x14ac:dyDescent="0.35">
      <c r="A257" s="67">
        <v>1991</v>
      </c>
      <c r="B257" s="74">
        <v>6.1658511657491601</v>
      </c>
      <c r="C257" s="74">
        <v>1.6358689</v>
      </c>
      <c r="D257" s="74">
        <v>3.2614080000000003</v>
      </c>
      <c r="E257" s="74">
        <v>1.9008700000000001</v>
      </c>
    </row>
    <row r="258" spans="1:5" x14ac:dyDescent="0.35">
      <c r="A258" s="67">
        <v>1992</v>
      </c>
      <c r="B258" s="74">
        <v>6.1153281718827603</v>
      </c>
      <c r="C258" s="74">
        <v>1.6820379000000001</v>
      </c>
      <c r="D258" s="74">
        <v>3.2734920000000001</v>
      </c>
      <c r="E258" s="74">
        <v>1.90893</v>
      </c>
    </row>
    <row r="259" spans="1:5" x14ac:dyDescent="0.35">
      <c r="A259" s="67">
        <v>1993</v>
      </c>
      <c r="B259" s="74">
        <v>6.1241826770571404</v>
      </c>
      <c r="C259" s="74">
        <v>1.5457908000000002</v>
      </c>
      <c r="D259" s="74">
        <v>3.2896040000000002</v>
      </c>
      <c r="E259" s="74">
        <v>1.92313</v>
      </c>
    </row>
    <row r="260" spans="1:5" x14ac:dyDescent="0.35">
      <c r="A260" s="67">
        <v>1994</v>
      </c>
      <c r="B260" s="74">
        <v>6.2259641353748796</v>
      </c>
      <c r="C260" s="74">
        <v>1.5028060999999999</v>
      </c>
      <c r="D260" s="74">
        <v>3.3105920000000002</v>
      </c>
      <c r="E260" s="74">
        <v>1.9466000000000001</v>
      </c>
    </row>
    <row r="261" spans="1:5" x14ac:dyDescent="0.35">
      <c r="A261" s="67">
        <v>1995</v>
      </c>
      <c r="B261" s="74">
        <v>6.32325627653975</v>
      </c>
      <c r="C261" s="74">
        <v>1.4851805999999999</v>
      </c>
      <c r="D261" s="74">
        <v>3.3351839999999999</v>
      </c>
      <c r="E261" s="74">
        <v>1.97837</v>
      </c>
    </row>
    <row r="262" spans="1:5" x14ac:dyDescent="0.35">
      <c r="A262" s="67">
        <v>1996</v>
      </c>
      <c r="B262" s="74">
        <v>6.4751089049470103</v>
      </c>
      <c r="C262" s="74">
        <v>1.4693037</v>
      </c>
      <c r="D262" s="74">
        <v>3.361472</v>
      </c>
      <c r="E262" s="74">
        <v>2.0146700000000002</v>
      </c>
    </row>
    <row r="263" spans="1:5" x14ac:dyDescent="0.35">
      <c r="A263" s="67">
        <v>1997</v>
      </c>
      <c r="B263" s="74">
        <v>6.5688639043398798</v>
      </c>
      <c r="C263" s="74">
        <v>1.4470632999999997</v>
      </c>
      <c r="D263" s="74">
        <v>3.3875480000000002</v>
      </c>
      <c r="E263" s="74">
        <v>2.0538500000000002</v>
      </c>
    </row>
    <row r="264" spans="1:5" x14ac:dyDescent="0.35">
      <c r="A264" s="67">
        <v>1998</v>
      </c>
      <c r="B264" s="74">
        <v>6.59294840043201</v>
      </c>
      <c r="C264" s="74">
        <v>1.4343834</v>
      </c>
      <c r="D264" s="74">
        <v>3.4119280000000001</v>
      </c>
      <c r="E264" s="74">
        <v>2.0934499999999998</v>
      </c>
    </row>
    <row r="265" spans="1:5" x14ac:dyDescent="0.35">
      <c r="A265" s="67">
        <v>1999</v>
      </c>
      <c r="B265" s="74">
        <v>6.6235526070092003</v>
      </c>
      <c r="C265" s="74">
        <v>1.3967125999999999</v>
      </c>
      <c r="D265" s="74">
        <v>3.4329160000000001</v>
      </c>
      <c r="E265" s="74">
        <v>2.1316700000000002</v>
      </c>
    </row>
    <row r="266" spans="1:5" x14ac:dyDescent="0.35">
      <c r="A266" s="67">
        <v>2000</v>
      </c>
      <c r="B266" s="74">
        <v>6.7850993888601296</v>
      </c>
      <c r="C266" s="74">
        <v>1.4116820000000001</v>
      </c>
      <c r="D266" s="74">
        <v>3.4490280000000002</v>
      </c>
      <c r="E266" s="74">
        <v>2.1699000000000002</v>
      </c>
    </row>
    <row r="267" spans="1:5" x14ac:dyDescent="0.35">
      <c r="A267" s="67">
        <v>2001</v>
      </c>
      <c r="B267" s="74">
        <v>6.9741109725182202</v>
      </c>
      <c r="C267" s="74">
        <v>1.2282910999999999</v>
      </c>
      <c r="D267" s="74">
        <v>3.4611120000000004</v>
      </c>
      <c r="E267" s="74">
        <v>2.20878</v>
      </c>
    </row>
    <row r="268" spans="1:5" x14ac:dyDescent="0.35">
      <c r="A268" s="67">
        <v>2002</v>
      </c>
      <c r="B268" s="74">
        <v>7.07364420614645</v>
      </c>
      <c r="C268" s="74">
        <v>1.0590755999999999</v>
      </c>
      <c r="D268" s="74">
        <v>3.4693800000000001</v>
      </c>
      <c r="E268" s="74">
        <v>2.2499099999999999</v>
      </c>
    </row>
    <row r="269" spans="1:5" x14ac:dyDescent="0.35">
      <c r="A269" s="67">
        <v>2003</v>
      </c>
      <c r="B269" s="74">
        <v>7.4734794091148498</v>
      </c>
      <c r="C269" s="74">
        <v>1.0315677000000001</v>
      </c>
      <c r="D269" s="74">
        <v>3.4740440000000001</v>
      </c>
      <c r="E269" s="74">
        <v>2.2926099999999998</v>
      </c>
    </row>
    <row r="270" spans="1:5" x14ac:dyDescent="0.35">
      <c r="A270" s="67">
        <v>2004</v>
      </c>
      <c r="B270" s="74">
        <v>7.85486240767169</v>
      </c>
      <c r="C270" s="74">
        <v>1.0046558999999999</v>
      </c>
      <c r="D270" s="74">
        <v>3.4755280000000002</v>
      </c>
      <c r="E270" s="74">
        <v>2.3342399999999999</v>
      </c>
    </row>
    <row r="271" spans="1:5" x14ac:dyDescent="0.35">
      <c r="A271" s="67">
        <v>2005</v>
      </c>
      <c r="B271" s="74">
        <v>8.2333777931780094</v>
      </c>
      <c r="C271" s="74">
        <v>0.99110750000000003</v>
      </c>
      <c r="E271" s="74">
        <v>2.37296</v>
      </c>
    </row>
    <row r="272" spans="1:5" x14ac:dyDescent="0.35">
      <c r="A272" s="67">
        <v>2006</v>
      </c>
      <c r="B272" s="74">
        <v>8.5261079492303509</v>
      </c>
      <c r="C272" s="74">
        <v>0.99205259999999995</v>
      </c>
      <c r="E272" s="74">
        <v>2.4077500000000001</v>
      </c>
    </row>
    <row r="273" spans="1:5" x14ac:dyDescent="0.35">
      <c r="A273" s="67">
        <v>2007</v>
      </c>
      <c r="B273" s="74">
        <v>8.7755530323061794</v>
      </c>
      <c r="C273" s="74">
        <v>0.93969829999999999</v>
      </c>
      <c r="E273" s="74">
        <v>2.4392499999999999</v>
      </c>
    </row>
    <row r="274" spans="1:5" x14ac:dyDescent="0.35">
      <c r="A274" s="67">
        <v>2008</v>
      </c>
      <c r="B274" s="74">
        <v>8.9638335384000101</v>
      </c>
      <c r="C274" s="74">
        <v>0.92600470000000012</v>
      </c>
      <c r="E274" s="74">
        <v>2.46868</v>
      </c>
    </row>
    <row r="275" spans="1:5" x14ac:dyDescent="0.35">
      <c r="A275" s="67">
        <v>2009</v>
      </c>
      <c r="B275" s="74">
        <v>8.8718674344424695</v>
      </c>
      <c r="C275" s="74">
        <v>0.86747760000000007</v>
      </c>
      <c r="E275" s="74">
        <v>2.4980500000000001</v>
      </c>
    </row>
    <row r="276" spans="1:5" x14ac:dyDescent="0.35">
      <c r="A276" s="67">
        <v>2010</v>
      </c>
      <c r="B276" s="74">
        <v>9.20741144112705</v>
      </c>
      <c r="C276" s="74">
        <v>0.85464549999999995</v>
      </c>
      <c r="E276" s="74">
        <v>2.5262199999999999</v>
      </c>
    </row>
    <row r="277" spans="1:5" x14ac:dyDescent="0.35">
      <c r="A277" s="67">
        <v>2011</v>
      </c>
      <c r="B277" s="74">
        <v>9.5434228527129896</v>
      </c>
    </row>
    <row r="278" spans="1:5" x14ac:dyDescent="0.35">
      <c r="A278" s="67">
        <v>2012</v>
      </c>
      <c r="B278" s="74">
        <v>9.6866316906117405</v>
      </c>
    </row>
    <row r="279" spans="1:5" x14ac:dyDescent="0.35">
      <c r="A279" s="67">
        <v>2013</v>
      </c>
      <c r="B279" s="74">
        <v>9.8215609190320592</v>
      </c>
    </row>
    <row r="280" spans="1:5" x14ac:dyDescent="0.35">
      <c r="A280" s="67">
        <v>2014</v>
      </c>
      <c r="B280" s="74">
        <v>9.89094781775737</v>
      </c>
    </row>
    <row r="281" spans="1:5" x14ac:dyDescent="0.35">
      <c r="A281" s="67">
        <v>2015</v>
      </c>
      <c r="B281" s="74">
        <v>9.8967060457050309</v>
      </c>
    </row>
  </sheetData>
  <phoneticPr fontId="30" type="noConversion"/>
  <hyperlinks>
    <hyperlink ref="B11"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子豪 彭</cp:lastModifiedBy>
  <cp:lastPrinted>2012-08-21T14:35:37Z</cp:lastPrinted>
  <dcterms:created xsi:type="dcterms:W3CDTF">2012-07-23T15:03:57Z</dcterms:created>
  <dcterms:modified xsi:type="dcterms:W3CDTF">2023-12-20T05:30:19Z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