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7B3B687-91CE-4DCA-A5A8-AF9409D302B6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enkripsi kunci 3x3" sheetId="1" r:id="rId1"/>
    <sheet name="dekripsi kunci 3x3" sheetId="2" r:id="rId2"/>
    <sheet name="enkripsi 2x2" sheetId="3" r:id="rId3"/>
    <sheet name="dekripsi 2x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5" i="4" l="1"/>
  <c r="J54" i="4"/>
  <c r="J52" i="4"/>
  <c r="J51" i="4"/>
  <c r="H55" i="4"/>
  <c r="H54" i="4"/>
  <c r="H52" i="4"/>
  <c r="H51" i="4"/>
  <c r="D55" i="4"/>
  <c r="C55" i="4"/>
  <c r="D54" i="4"/>
  <c r="C54" i="4"/>
  <c r="D52" i="4"/>
  <c r="C52" i="4"/>
  <c r="D51" i="4"/>
  <c r="C51" i="4"/>
  <c r="J46" i="3"/>
  <c r="J50" i="3"/>
  <c r="J49" i="3"/>
  <c r="J47" i="3"/>
  <c r="H50" i="3"/>
  <c r="H49" i="3"/>
  <c r="H47" i="3"/>
  <c r="H46" i="3"/>
  <c r="F24" i="4"/>
  <c r="F30" i="4"/>
  <c r="F36" i="4"/>
  <c r="F42" i="4"/>
  <c r="F46" i="4"/>
  <c r="F48" i="4"/>
  <c r="J15" i="4"/>
  <c r="C25" i="4" s="1"/>
  <c r="H14" i="4"/>
  <c r="K14" i="4" s="1"/>
  <c r="H15" i="4"/>
  <c r="K15" i="4" s="1"/>
  <c r="G15" i="4"/>
  <c r="G14" i="4"/>
  <c r="J14" i="4" s="1"/>
  <c r="I9" i="4"/>
  <c r="F49" i="4"/>
  <c r="F45" i="4"/>
  <c r="F43" i="4"/>
  <c r="F40" i="4"/>
  <c r="F39" i="4"/>
  <c r="F37" i="4"/>
  <c r="F34" i="4"/>
  <c r="F33" i="4"/>
  <c r="F31" i="4"/>
  <c r="F28" i="4"/>
  <c r="F27" i="4"/>
  <c r="F25" i="4"/>
  <c r="H40" i="3"/>
  <c r="J40" i="3" s="1"/>
  <c r="L40" i="3" s="1"/>
  <c r="H34" i="3"/>
  <c r="J34" i="3" s="1"/>
  <c r="L34" i="3" s="1"/>
  <c r="H28" i="3"/>
  <c r="J28" i="3" s="1"/>
  <c r="L28" i="3" s="1"/>
  <c r="H22" i="3"/>
  <c r="J22" i="3" s="1"/>
  <c r="L22" i="3" s="1"/>
  <c r="F44" i="3"/>
  <c r="F43" i="3"/>
  <c r="F41" i="3"/>
  <c r="F40" i="3"/>
  <c r="F38" i="3"/>
  <c r="F37" i="3"/>
  <c r="F35" i="3"/>
  <c r="F34" i="3"/>
  <c r="F32" i="3"/>
  <c r="F31" i="3"/>
  <c r="F29" i="3"/>
  <c r="F28" i="3"/>
  <c r="F26" i="3"/>
  <c r="F25" i="3"/>
  <c r="F23" i="3"/>
  <c r="F22" i="3"/>
  <c r="D44" i="3"/>
  <c r="C44" i="3"/>
  <c r="D43" i="3"/>
  <c r="C43" i="3"/>
  <c r="H43" i="3" s="1"/>
  <c r="J43" i="3" s="1"/>
  <c r="L43" i="3" s="1"/>
  <c r="D41" i="3"/>
  <c r="C41" i="3"/>
  <c r="H41" i="3" s="1"/>
  <c r="J41" i="3" s="1"/>
  <c r="L41" i="3" s="1"/>
  <c r="D40" i="3"/>
  <c r="C40" i="3"/>
  <c r="D38" i="3"/>
  <c r="C38" i="3"/>
  <c r="H38" i="3" s="1"/>
  <c r="J38" i="3" s="1"/>
  <c r="L38" i="3" s="1"/>
  <c r="D37" i="3"/>
  <c r="C37" i="3"/>
  <c r="H37" i="3" s="1"/>
  <c r="J37" i="3" s="1"/>
  <c r="L37" i="3" s="1"/>
  <c r="D35" i="3"/>
  <c r="C35" i="3"/>
  <c r="H35" i="3" s="1"/>
  <c r="J35" i="3" s="1"/>
  <c r="L35" i="3" s="1"/>
  <c r="D34" i="3"/>
  <c r="C34" i="3"/>
  <c r="D32" i="3"/>
  <c r="C32" i="3"/>
  <c r="H32" i="3" s="1"/>
  <c r="J32" i="3" s="1"/>
  <c r="L32" i="3" s="1"/>
  <c r="D31" i="3"/>
  <c r="C31" i="3"/>
  <c r="H31" i="3" s="1"/>
  <c r="J31" i="3" s="1"/>
  <c r="L31" i="3" s="1"/>
  <c r="D29" i="3"/>
  <c r="C29" i="3"/>
  <c r="H29" i="3" s="1"/>
  <c r="J29" i="3" s="1"/>
  <c r="L29" i="3" s="1"/>
  <c r="D28" i="3"/>
  <c r="C28" i="3"/>
  <c r="D26" i="3"/>
  <c r="C26" i="3"/>
  <c r="H26" i="3" s="1"/>
  <c r="J26" i="3" s="1"/>
  <c r="L26" i="3" s="1"/>
  <c r="D25" i="3"/>
  <c r="C25" i="3"/>
  <c r="H25" i="3" s="1"/>
  <c r="J25" i="3" s="1"/>
  <c r="L25" i="3" s="1"/>
  <c r="D23" i="3"/>
  <c r="C23" i="3"/>
  <c r="H23" i="3" s="1"/>
  <c r="J23" i="3" s="1"/>
  <c r="L23" i="3" s="1"/>
  <c r="D22" i="3"/>
  <c r="C22" i="3"/>
  <c r="C20" i="3"/>
  <c r="D20" i="3"/>
  <c r="D19" i="3"/>
  <c r="C19" i="3"/>
  <c r="F20" i="3"/>
  <c r="F19" i="3"/>
  <c r="H20" i="3" s="1"/>
  <c r="J20" i="3" s="1"/>
  <c r="L20" i="3" s="1"/>
  <c r="J77" i="2"/>
  <c r="J71" i="2"/>
  <c r="J70" i="2"/>
  <c r="J66" i="2"/>
  <c r="J65" i="2"/>
  <c r="J61" i="2"/>
  <c r="J59" i="2"/>
  <c r="J54" i="2"/>
  <c r="J49" i="2"/>
  <c r="H53" i="1"/>
  <c r="H54" i="1"/>
  <c r="H52" i="1"/>
  <c r="H49" i="1"/>
  <c r="H50" i="1"/>
  <c r="H48" i="1"/>
  <c r="H45" i="1"/>
  <c r="H46" i="1"/>
  <c r="H44" i="1"/>
  <c r="H41" i="1"/>
  <c r="H42" i="1"/>
  <c r="H40" i="1"/>
  <c r="H37" i="1"/>
  <c r="H38" i="1"/>
  <c r="H36" i="1"/>
  <c r="H34" i="1"/>
  <c r="H33" i="1"/>
  <c r="H32" i="1"/>
  <c r="H29" i="1"/>
  <c r="H30" i="1"/>
  <c r="H28" i="1"/>
  <c r="H26" i="1"/>
  <c r="H25" i="1"/>
  <c r="L25" i="1" s="1"/>
  <c r="H24" i="1"/>
  <c r="J62" i="2"/>
  <c r="J63" i="2"/>
  <c r="J67" i="2"/>
  <c r="J69" i="2"/>
  <c r="J73" i="2"/>
  <c r="J74" i="2"/>
  <c r="J75" i="2"/>
  <c r="J78" i="2"/>
  <c r="J79" i="2"/>
  <c r="L24" i="1"/>
  <c r="L28" i="1"/>
  <c r="J58" i="2"/>
  <c r="J57" i="2"/>
  <c r="J55" i="2"/>
  <c r="J53" i="2"/>
  <c r="J50" i="2"/>
  <c r="J51" i="2"/>
  <c r="B42" i="2"/>
  <c r="F32" i="2"/>
  <c r="H44" i="3" l="1"/>
  <c r="J44" i="3" s="1"/>
  <c r="L44" i="3" s="1"/>
  <c r="H19" i="3"/>
  <c r="J19" i="3" s="1"/>
  <c r="L19" i="3" s="1"/>
  <c r="D48" i="4"/>
  <c r="D45" i="4"/>
  <c r="D42" i="4"/>
  <c r="D39" i="4"/>
  <c r="D36" i="4"/>
  <c r="D33" i="4"/>
  <c r="D30" i="4"/>
  <c r="D27" i="4"/>
  <c r="D24" i="4"/>
  <c r="C48" i="4"/>
  <c r="C45" i="4"/>
  <c r="C42" i="4"/>
  <c r="C39" i="4"/>
  <c r="C36" i="4"/>
  <c r="C33" i="4"/>
  <c r="C30" i="4"/>
  <c r="C27" i="4"/>
  <c r="C24" i="4"/>
  <c r="D49" i="4"/>
  <c r="D46" i="4"/>
  <c r="D43" i="4"/>
  <c r="D40" i="4"/>
  <c r="D37" i="4"/>
  <c r="D34" i="4"/>
  <c r="D31" i="4"/>
  <c r="D28" i="4"/>
  <c r="D25" i="4"/>
  <c r="C28" i="4"/>
  <c r="C31" i="4"/>
  <c r="C34" i="4"/>
  <c r="C37" i="4"/>
  <c r="C40" i="4"/>
  <c r="H40" i="4" s="1"/>
  <c r="J40" i="4" s="1"/>
  <c r="L40" i="4" s="1"/>
  <c r="C43" i="4"/>
  <c r="C46" i="4"/>
  <c r="C49" i="4"/>
  <c r="H34" i="4"/>
  <c r="J34" i="4" s="1"/>
  <c r="L34" i="4" s="1"/>
  <c r="H28" i="4"/>
  <c r="J28" i="4" s="1"/>
  <c r="L28" i="4" s="1"/>
  <c r="H25" i="4"/>
  <c r="J25" i="4" s="1"/>
  <c r="L25" i="4" s="1"/>
  <c r="H31" i="4"/>
  <c r="J31" i="4" s="1"/>
  <c r="L31" i="4" s="1"/>
  <c r="H37" i="4"/>
  <c r="J37" i="4" s="1"/>
  <c r="L37" i="4" s="1"/>
  <c r="H43" i="4"/>
  <c r="J43" i="4" s="1"/>
  <c r="L43" i="4" s="1"/>
  <c r="H49" i="4"/>
  <c r="J49" i="4" s="1"/>
  <c r="L49" i="4" s="1"/>
  <c r="H33" i="4"/>
  <c r="J33" i="4" s="1"/>
  <c r="L33" i="4" s="1"/>
  <c r="H39" i="4"/>
  <c r="J39" i="4" s="1"/>
  <c r="L39" i="4" s="1"/>
  <c r="H27" i="4"/>
  <c r="J27" i="4" s="1"/>
  <c r="L27" i="4" s="1"/>
  <c r="H45" i="4"/>
  <c r="J45" i="4" s="1"/>
  <c r="L45" i="4" s="1"/>
  <c r="H46" i="4"/>
  <c r="J46" i="4" s="1"/>
  <c r="L46" i="4" s="1"/>
  <c r="H24" i="4"/>
  <c r="J24" i="4" s="1"/>
  <c r="L24" i="4" s="1"/>
  <c r="H30" i="4"/>
  <c r="J30" i="4" s="1"/>
  <c r="L30" i="4" s="1"/>
  <c r="H36" i="4"/>
  <c r="J36" i="4" s="1"/>
  <c r="L36" i="4" s="1"/>
  <c r="H42" i="4"/>
  <c r="J42" i="4" s="1"/>
  <c r="L42" i="4" s="1"/>
  <c r="H48" i="4"/>
  <c r="J48" i="4" s="1"/>
  <c r="L48" i="4" s="1"/>
  <c r="B15" i="2"/>
  <c r="L18" i="2"/>
  <c r="H22" i="2"/>
  <c r="G22" i="2"/>
  <c r="H21" i="2"/>
  <c r="G21" i="2"/>
  <c r="H19" i="2"/>
  <c r="G19" i="2"/>
  <c r="H18" i="2"/>
  <c r="G18" i="2"/>
  <c r="H16" i="2"/>
  <c r="G16" i="2"/>
  <c r="H15" i="2"/>
  <c r="G15" i="2"/>
  <c r="B22" i="2"/>
  <c r="C22" i="2"/>
  <c r="C21" i="2"/>
  <c r="B21" i="2"/>
  <c r="B19" i="2"/>
  <c r="C19" i="2"/>
  <c r="C18" i="2"/>
  <c r="B18" i="2"/>
  <c r="B16" i="2"/>
  <c r="C16" i="2"/>
  <c r="C15" i="2"/>
  <c r="L30" i="1"/>
  <c r="M30" i="1" s="1"/>
  <c r="L44" i="1"/>
  <c r="M44" i="1" s="1"/>
  <c r="L46" i="1"/>
  <c r="M46" i="1" s="1"/>
  <c r="L54" i="1"/>
  <c r="M54" i="1" s="1"/>
  <c r="L53" i="1"/>
  <c r="M53" i="1" s="1"/>
  <c r="L52" i="1"/>
  <c r="M52" i="1" s="1"/>
  <c r="L50" i="1"/>
  <c r="M50" i="1" s="1"/>
  <c r="L49" i="1"/>
  <c r="M49" i="1" s="1"/>
  <c r="L48" i="1"/>
  <c r="M48" i="1" s="1"/>
  <c r="L45" i="1"/>
  <c r="M45" i="1" s="1"/>
  <c r="L42" i="1"/>
  <c r="M42" i="1" s="1"/>
  <c r="L41" i="1"/>
  <c r="M41" i="1" s="1"/>
  <c r="L40" i="1"/>
  <c r="M40" i="1" s="1"/>
  <c r="L38" i="1"/>
  <c r="M38" i="1" s="1"/>
  <c r="L37" i="1"/>
  <c r="M37" i="1" s="1"/>
  <c r="L36" i="1"/>
  <c r="M36" i="1" s="1"/>
  <c r="L34" i="1"/>
  <c r="M34" i="1" s="1"/>
  <c r="L33" i="1"/>
  <c r="M33" i="1" s="1"/>
  <c r="L32" i="1"/>
  <c r="M32" i="1" s="1"/>
  <c r="L29" i="1"/>
  <c r="M29" i="1" s="1"/>
  <c r="M28" i="1"/>
  <c r="M25" i="1"/>
  <c r="L26" i="1"/>
  <c r="M26" i="1" s="1"/>
  <c r="M24" i="1"/>
  <c r="I15" i="2" l="1"/>
  <c r="B26" i="2" s="1"/>
  <c r="H25" i="2" s="1"/>
  <c r="D41" i="2" s="1"/>
  <c r="I41" i="2" s="1"/>
  <c r="F69" i="2" s="1"/>
  <c r="F65" i="2"/>
  <c r="F49" i="2"/>
  <c r="F77" i="2"/>
  <c r="F73" i="2"/>
  <c r="D21" i="2"/>
  <c r="D25" i="2" s="1"/>
  <c r="G27" i="2" s="1"/>
  <c r="C43" i="2" s="1"/>
  <c r="H43" i="2" s="1"/>
  <c r="D15" i="2"/>
  <c r="B25" i="2" s="1"/>
  <c r="G25" i="2" s="1"/>
  <c r="C41" i="2" s="1"/>
  <c r="H41" i="2" s="1"/>
  <c r="N21" i="2"/>
  <c r="D27" i="2" s="1"/>
  <c r="I27" i="2" s="1"/>
  <c r="E43" i="2" s="1"/>
  <c r="J43" i="2" s="1"/>
  <c r="D18" i="2"/>
  <c r="C25" i="2" s="1"/>
  <c r="G26" i="2" s="1"/>
  <c r="C42" i="2" s="1"/>
  <c r="H42" i="2" s="1"/>
  <c r="I21" i="2"/>
  <c r="D26" i="2" s="1"/>
  <c r="H27" i="2" s="1"/>
  <c r="D43" i="2" s="1"/>
  <c r="I43" i="2" s="1"/>
  <c r="I18" i="2"/>
  <c r="C26" i="2" s="1"/>
  <c r="H26" i="2" s="1"/>
  <c r="D42" i="2" s="1"/>
  <c r="I42" i="2" s="1"/>
  <c r="N15" i="2"/>
  <c r="B27" i="2" s="1"/>
  <c r="I25" i="2" s="1"/>
  <c r="E41" i="2" s="1"/>
  <c r="J41" i="2" s="1"/>
  <c r="N18" i="2"/>
  <c r="C27" i="2" s="1"/>
  <c r="I26" i="2" s="1"/>
  <c r="E42" i="2" s="1"/>
  <c r="J42" i="2" s="1"/>
  <c r="Q25" i="1"/>
  <c r="Q24" i="1"/>
  <c r="F57" i="2" l="1"/>
  <c r="F53" i="2"/>
  <c r="F61" i="2"/>
  <c r="E78" i="2"/>
  <c r="E62" i="2"/>
  <c r="E74" i="2"/>
  <c r="E58" i="2"/>
  <c r="E54" i="2"/>
  <c r="E50" i="2"/>
  <c r="E70" i="2"/>
  <c r="E66" i="2"/>
  <c r="G65" i="2"/>
  <c r="G49" i="2"/>
  <c r="G77" i="2"/>
  <c r="G61" i="2"/>
  <c r="G57" i="2"/>
  <c r="G53" i="2"/>
  <c r="G73" i="2"/>
  <c r="G69" i="2"/>
  <c r="G75" i="2"/>
  <c r="G59" i="2"/>
  <c r="G51" i="2"/>
  <c r="G71" i="2"/>
  <c r="G55" i="2"/>
  <c r="G67" i="2"/>
  <c r="G63" i="2"/>
  <c r="G79" i="2"/>
  <c r="E73" i="2"/>
  <c r="L73" i="2" s="1"/>
  <c r="P73" i="2" s="1"/>
  <c r="Q73" i="2" s="1"/>
  <c r="E57" i="2"/>
  <c r="E69" i="2"/>
  <c r="L69" i="2" s="1"/>
  <c r="P69" i="2" s="1"/>
  <c r="Q69" i="2" s="1"/>
  <c r="E53" i="2"/>
  <c r="L53" i="2" s="1"/>
  <c r="P53" i="2" s="1"/>
  <c r="Q53" i="2" s="1"/>
  <c r="E65" i="2"/>
  <c r="L65" i="2" s="1"/>
  <c r="P65" i="2" s="1"/>
  <c r="Q65" i="2" s="1"/>
  <c r="E61" i="2"/>
  <c r="L61" i="2" s="1"/>
  <c r="P61" i="2" s="1"/>
  <c r="Q61" i="2" s="1"/>
  <c r="E49" i="2"/>
  <c r="L49" i="2" s="1"/>
  <c r="P49" i="2" s="1"/>
  <c r="Q49" i="2" s="1"/>
  <c r="E77" i="2"/>
  <c r="L77" i="2" s="1"/>
  <c r="P77" i="2" s="1"/>
  <c r="Q77" i="2" s="1"/>
  <c r="G70" i="2"/>
  <c r="G54" i="2"/>
  <c r="G66" i="2"/>
  <c r="G50" i="2"/>
  <c r="G78" i="2"/>
  <c r="G74" i="2"/>
  <c r="G62" i="2"/>
  <c r="G58" i="2"/>
  <c r="F74" i="2"/>
  <c r="F58" i="2"/>
  <c r="F70" i="2"/>
  <c r="F54" i="2"/>
  <c r="F50" i="2"/>
  <c r="F78" i="2"/>
  <c r="F66" i="2"/>
  <c r="F62" i="2"/>
  <c r="F79" i="2"/>
  <c r="F63" i="2"/>
  <c r="F75" i="2"/>
  <c r="F59" i="2"/>
  <c r="F71" i="2"/>
  <c r="F67" i="2"/>
  <c r="F55" i="2"/>
  <c r="F51" i="2"/>
  <c r="E67" i="2"/>
  <c r="L67" i="2" s="1"/>
  <c r="P67" i="2" s="1"/>
  <c r="Q67" i="2" s="1"/>
  <c r="E79" i="2"/>
  <c r="E63" i="2"/>
  <c r="L63" i="2" s="1"/>
  <c r="P63" i="2" s="1"/>
  <c r="Q63" i="2" s="1"/>
  <c r="E75" i="2"/>
  <c r="E71" i="2"/>
  <c r="L71" i="2" s="1"/>
  <c r="P71" i="2" s="1"/>
  <c r="Q71" i="2" s="1"/>
  <c r="E59" i="2"/>
  <c r="L59" i="2" s="1"/>
  <c r="P59" i="2" s="1"/>
  <c r="Q59" i="2" s="1"/>
  <c r="E51" i="2"/>
  <c r="L51" i="2" s="1"/>
  <c r="P51" i="2" s="1"/>
  <c r="Q51" i="2" s="1"/>
  <c r="E55" i="2"/>
  <c r="L75" i="2" l="1"/>
  <c r="P75" i="2" s="1"/>
  <c r="Q75" i="2" s="1"/>
  <c r="L79" i="2"/>
  <c r="P79" i="2" s="1"/>
  <c r="Q79" i="2" s="1"/>
  <c r="L55" i="2"/>
  <c r="P55" i="2" s="1"/>
  <c r="Q55" i="2" s="1"/>
  <c r="L57" i="2"/>
  <c r="P57" i="2" s="1"/>
  <c r="Q57" i="2" s="1"/>
  <c r="L66" i="2"/>
  <c r="P66" i="2" s="1"/>
  <c r="Q66" i="2" s="1"/>
  <c r="L50" i="2"/>
  <c r="P50" i="2" s="1"/>
  <c r="Q50" i="2" s="1"/>
  <c r="L58" i="2"/>
  <c r="P58" i="2" s="1"/>
  <c r="Q58" i="2" s="1"/>
  <c r="L62" i="2"/>
  <c r="P62" i="2" s="1"/>
  <c r="Q62" i="2" s="1"/>
  <c r="L74" i="2"/>
  <c r="P74" i="2" s="1"/>
  <c r="Q74" i="2" s="1"/>
  <c r="L78" i="2"/>
  <c r="P78" i="2" s="1"/>
  <c r="Q78" i="2" s="1"/>
  <c r="L70" i="2"/>
  <c r="P70" i="2" s="1"/>
  <c r="Q70" i="2" s="1"/>
  <c r="L54" i="2"/>
  <c r="P54" i="2" s="1"/>
  <c r="Q54" i="2" s="1"/>
</calcChain>
</file>

<file path=xl/sharedStrings.xml><?xml version="1.0" encoding="utf-8"?>
<sst xmlns="http://schemas.openxmlformats.org/spreadsheetml/2006/main" count="361" uniqueCount="112">
  <si>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</si>
  <si>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</si>
  <si>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</si>
  <si>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</si>
  <si>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</si>
  <si>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</si>
  <si>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</si>
  <si>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</si>
  <si>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</si>
  <si>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</si>
  <si>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</si>
  <si>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</si>
  <si>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</si>
  <si>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</si>
  <si>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</si>
  <si>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</si>
  <si>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</si>
  <si>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</si>
  <si>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</si>
  <si>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</si>
  <si>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</si>
  <si>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</si>
  <si>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</si>
  <si>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 xml:space="preserve">X </t>
  </si>
  <si>
    <t>Y</t>
  </si>
  <si>
    <t>Z</t>
  </si>
  <si>
    <t>diketahui matrix 3x3 sebagai berikut:</t>
  </si>
  <si>
    <t>plaintext : HIDUP ITU INDAH JADI JANGAN RUSAK KEINDAHANNYA DENGAN HAL BODOH</t>
  </si>
  <si>
    <t>Plaintext dijadikan matrix 3x1 dengan merubah alphabet menjadi angka</t>
  </si>
  <si>
    <t>=</t>
  </si>
  <si>
    <t>Mod 26</t>
  </si>
  <si>
    <t>42*7 + 23*8 + 7*3</t>
  </si>
  <si>
    <t>11*7 + 49*8 + 21*3</t>
  </si>
  <si>
    <t>53*7 + 21*8 + 4*3</t>
  </si>
  <si>
    <t>*</t>
  </si>
  <si>
    <t>Hill Cipher</t>
  </si>
  <si>
    <t>MATRIK 3X3</t>
  </si>
  <si>
    <t>MATRIK 3X1</t>
  </si>
  <si>
    <t>HASIL PERKALIAN</t>
  </si>
  <si>
    <t>HASIL</t>
  </si>
  <si>
    <t>CHIPERTEXT</t>
  </si>
  <si>
    <t>NO</t>
  </si>
  <si>
    <t>hasil dari plaintext itulah  yang nanti kita kombinasikan dengan algoritma lain</t>
  </si>
  <si>
    <t xml:space="preserve"> nah bagaimana caranya kita memodifikasi ini?</t>
  </si>
  <si>
    <t>metode 1</t>
  </si>
  <si>
    <t>metode 2</t>
  </si>
  <si>
    <t>metode 3</t>
  </si>
  <si>
    <t>metode 4</t>
  </si>
  <si>
    <t>KUNCI</t>
  </si>
  <si>
    <t xml:space="preserve">MODIFIKASI? </t>
  </si>
  <si>
    <t>5 MOD 26</t>
  </si>
  <si>
    <t>26 MOD 5</t>
  </si>
  <si>
    <t>KENAPA?</t>
  </si>
  <si>
    <t>1-25 MOD 26</t>
  </si>
  <si>
    <t>26 MOD 26</t>
  </si>
  <si>
    <t>Mencari invers matriks 3x3</t>
  </si>
  <si>
    <t xml:space="preserve">Matriks kunci </t>
  </si>
  <si>
    <t xml:space="preserve">langkah pertama mencari adjoint matriks kunci </t>
  </si>
  <si>
    <t>K11</t>
  </si>
  <si>
    <t>K12</t>
  </si>
  <si>
    <t>K13</t>
  </si>
  <si>
    <t>K21</t>
  </si>
  <si>
    <t>K22</t>
  </si>
  <si>
    <t>K23</t>
  </si>
  <si>
    <t>K31</t>
  </si>
  <si>
    <t>K33</t>
  </si>
  <si>
    <t>K32</t>
  </si>
  <si>
    <t>K = KOFAKTOR</t>
  </si>
  <si>
    <t>Hasil Kofaktor</t>
  </si>
  <si>
    <t xml:space="preserve">Transpose </t>
  </si>
  <si>
    <t xml:space="preserve">determinan matriks kunci </t>
  </si>
  <si>
    <t>Determinan</t>
  </si>
  <si>
    <t xml:space="preserve">Memakai MMI </t>
  </si>
  <si>
    <t xml:space="preserve">3*X mod 26 = 1 </t>
  </si>
  <si>
    <t xml:space="preserve">3 * 9 mod 26 = 1 mod 26 </t>
  </si>
  <si>
    <t>27 mod 26 = 1</t>
  </si>
  <si>
    <t>Cari K-1</t>
  </si>
  <si>
    <t>(Determinan K-1 * adj matriks K) mod 26</t>
  </si>
  <si>
    <t xml:space="preserve">mod 26 </t>
  </si>
  <si>
    <t>Inverse determinan</t>
  </si>
  <si>
    <t xml:space="preserve">inverse </t>
  </si>
  <si>
    <t>Matriks Inverse K-1</t>
  </si>
  <si>
    <t>X</t>
  </si>
  <si>
    <t>Ciphertext</t>
  </si>
  <si>
    <t>Plaintext</t>
  </si>
  <si>
    <t>diketahui matrix 2x2 sebagai berikut:</t>
  </si>
  <si>
    <t xml:space="preserve">Enkripsi </t>
  </si>
  <si>
    <t>Plainteks</t>
  </si>
  <si>
    <t xml:space="preserve">Matriks 2x2 </t>
  </si>
  <si>
    <t>matriks 2 x 1</t>
  </si>
  <si>
    <t xml:space="preserve">Perkalian matriks </t>
  </si>
  <si>
    <t>mod 26</t>
  </si>
  <si>
    <t>ciphertext</t>
  </si>
  <si>
    <t xml:space="preserve">Mencari Inverse Matriks </t>
  </si>
  <si>
    <t>Mencari determinan</t>
  </si>
  <si>
    <t>mencari inverse modulus</t>
  </si>
  <si>
    <t xml:space="preserve"> </t>
  </si>
  <si>
    <t xml:space="preserve">3*X mod26 = 1 </t>
  </si>
  <si>
    <t xml:space="preserve">X = 9 </t>
  </si>
  <si>
    <t>aturan inverse</t>
  </si>
  <si>
    <t>a</t>
  </si>
  <si>
    <t>b</t>
  </si>
  <si>
    <t>c</t>
  </si>
  <si>
    <t>d</t>
  </si>
  <si>
    <t>=&gt;</t>
  </si>
  <si>
    <t>-c</t>
  </si>
  <si>
    <t>-b</t>
  </si>
  <si>
    <t>ubah matriks asli sesuai dengan aturan inverse</t>
  </si>
  <si>
    <t>x</t>
  </si>
  <si>
    <t xml:space="preserve">=&gt; inverse matriks kunci </t>
  </si>
  <si>
    <t>plaintext : Cintia Dwi Christinawati</t>
  </si>
  <si>
    <t>plaintext : CINTIA DWI CHRISTINAWATI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</si>
</sst>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49" fontId="0" fillId="0" borderId="0" xfId="0" quotePrefix="1" applyNumberFormat="1"/>
    <xf numFmtId="0" fontId="0" fillId="0" borderId="0" xfId="0" quotePrefix="1"/>
    <xf numFmtId="0" fontId="0" fillId="0" borderId="0" xfId="0" applyAlignment="1">
      <alignment horizontal="center" vertical="center"/>
    </xf>
    <xf numFmtId="0" fontId="0" fillId="2" borderId="1" xfId="0" applyFill="1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2"/>
  <sheetViews>
    <sheetView topLeftCell="A39" workbookViewId="0">
      <selection activeCell="I64" sqref="I64"/>
    </sheetView>
  </sheetViews>
  <sheetFormatPr defaultRowHeight="15" x14ac:dyDescent="0.25"/>
  <cols>
    <col min="1" max="12" width="9.140625" customWidth="1"/>
    <col min="13" max="13" width="10.85546875" customWidth="1"/>
    <col min="14" max="14" width="10.7109375" customWidth="1"/>
    <col min="15" max="32" width="9.140625" customWidth="1"/>
  </cols>
  <sheetData>
    <row r="1" spans="1:26" ht="26.25" x14ac:dyDescent="0.4">
      <c r="J1" s="22" t="s">
        <v>35</v>
      </c>
      <c r="K1" s="22"/>
      <c r="L1" s="22"/>
      <c r="M1" s="22"/>
    </row>
    <row r="4" spans="1:26" x14ac:dyDescent="0.25">
      <c r="A4" s="2">
        <v>0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</row>
    <row r="5" spans="1:26" x14ac:dyDescent="0.25">
      <c r="A5" s="3" t="s">
        <v>0</v>
      </c>
      <c r="B5" s="3" t="s">
        <v>1</v>
      </c>
      <c r="C5" s="3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3" t="s">
        <v>16</v>
      </c>
      <c r="R5" s="3" t="s">
        <v>17</v>
      </c>
      <c r="S5" s="3" t="s">
        <v>18</v>
      </c>
      <c r="T5" s="3" t="s">
        <v>19</v>
      </c>
      <c r="U5" s="3" t="s">
        <v>20</v>
      </c>
      <c r="V5" s="3" t="s">
        <v>21</v>
      </c>
      <c r="W5" s="3" t="s">
        <v>22</v>
      </c>
      <c r="X5" s="3" t="s">
        <v>23</v>
      </c>
      <c r="Y5" s="3" t="s">
        <v>24</v>
      </c>
      <c r="Z5" s="4" t="s">
        <v>25</v>
      </c>
    </row>
    <row r="8" spans="1:26" x14ac:dyDescent="0.25">
      <c r="A8" t="s">
        <v>26</v>
      </c>
    </row>
    <row r="10" spans="1:26" x14ac:dyDescent="0.25">
      <c r="B10">
        <v>4</v>
      </c>
      <c r="C10">
        <v>2</v>
      </c>
      <c r="D10">
        <v>3</v>
      </c>
    </row>
    <row r="11" spans="1:26" x14ac:dyDescent="0.25">
      <c r="B11">
        <v>6</v>
      </c>
      <c r="C11">
        <v>3</v>
      </c>
      <c r="D11">
        <v>3</v>
      </c>
      <c r="F11" t="s">
        <v>48</v>
      </c>
    </row>
    <row r="12" spans="1:26" x14ac:dyDescent="0.25">
      <c r="B12">
        <v>3</v>
      </c>
      <c r="C12">
        <v>2</v>
      </c>
      <c r="D12">
        <v>1</v>
      </c>
    </row>
    <row r="14" spans="1:26" x14ac:dyDescent="0.25">
      <c r="A14" t="s">
        <v>27</v>
      </c>
    </row>
    <row r="16" spans="1:26" x14ac:dyDescent="0.25">
      <c r="A16" t="s">
        <v>28</v>
      </c>
    </row>
    <row r="18" spans="1:19" x14ac:dyDescent="0.25">
      <c r="A18" s="5" t="s">
        <v>2</v>
      </c>
      <c r="B18" s="2">
        <v>2</v>
      </c>
      <c r="C18" s="5" t="s">
        <v>19</v>
      </c>
      <c r="D18" s="2">
        <v>19</v>
      </c>
      <c r="E18" s="5" t="s">
        <v>3</v>
      </c>
      <c r="F18" s="2">
        <v>3</v>
      </c>
      <c r="G18" s="5" t="s">
        <v>2</v>
      </c>
      <c r="H18" s="2">
        <v>2</v>
      </c>
      <c r="I18" s="5" t="s">
        <v>8</v>
      </c>
      <c r="J18" s="2">
        <v>8</v>
      </c>
      <c r="K18" s="5" t="s">
        <v>8</v>
      </c>
      <c r="L18" s="2">
        <v>8</v>
      </c>
      <c r="M18" s="5" t="s">
        <v>22</v>
      </c>
      <c r="N18" s="2">
        <v>22</v>
      </c>
      <c r="O18" s="5" t="s">
        <v>8</v>
      </c>
      <c r="P18" s="2">
        <v>8</v>
      </c>
    </row>
    <row r="19" spans="1:19" x14ac:dyDescent="0.25">
      <c r="A19" s="5" t="s">
        <v>8</v>
      </c>
      <c r="B19" s="2">
        <v>8</v>
      </c>
      <c r="C19" s="5" t="s">
        <v>8</v>
      </c>
      <c r="D19" s="2">
        <v>8</v>
      </c>
      <c r="E19" s="5" t="s">
        <v>22</v>
      </c>
      <c r="F19" s="2">
        <v>22</v>
      </c>
      <c r="G19" s="5" t="s">
        <v>7</v>
      </c>
      <c r="H19" s="2">
        <v>7</v>
      </c>
      <c r="I19" s="5" t="s">
        <v>18</v>
      </c>
      <c r="J19" s="2">
        <v>18</v>
      </c>
      <c r="K19" s="5" t="s">
        <v>13</v>
      </c>
      <c r="L19" s="2">
        <v>13</v>
      </c>
      <c r="M19" s="5" t="s">
        <v>0</v>
      </c>
      <c r="N19" s="2">
        <v>0</v>
      </c>
      <c r="O19" s="5" t="s">
        <v>82</v>
      </c>
      <c r="P19" s="2">
        <v>23</v>
      </c>
    </row>
    <row r="20" spans="1:19" x14ac:dyDescent="0.25">
      <c r="A20" s="5" t="s">
        <v>13</v>
      </c>
      <c r="B20" s="2">
        <v>13</v>
      </c>
      <c r="C20" s="5" t="s">
        <v>0</v>
      </c>
      <c r="D20" s="2">
        <v>0</v>
      </c>
      <c r="E20" s="5" t="s">
        <v>8</v>
      </c>
      <c r="F20" s="2">
        <v>8</v>
      </c>
      <c r="G20" s="5" t="s">
        <v>17</v>
      </c>
      <c r="H20" s="2">
        <v>17</v>
      </c>
      <c r="I20" s="5" t="s">
        <v>19</v>
      </c>
      <c r="J20" s="2">
        <v>19</v>
      </c>
      <c r="K20" s="5" t="s">
        <v>0</v>
      </c>
      <c r="L20" s="2">
        <v>0</v>
      </c>
      <c r="M20" s="5" t="s">
        <v>19</v>
      </c>
      <c r="N20" s="2">
        <v>19</v>
      </c>
      <c r="O20" s="5" t="s">
        <v>82</v>
      </c>
      <c r="P20" s="2">
        <v>23</v>
      </c>
    </row>
    <row r="23" spans="1:19" x14ac:dyDescent="0.25">
      <c r="A23" s="10" t="s">
        <v>41</v>
      </c>
      <c r="B23" s="23" t="s">
        <v>36</v>
      </c>
      <c r="C23" s="23"/>
      <c r="D23" s="23"/>
      <c r="E23" s="10"/>
      <c r="F23" s="10" t="s">
        <v>37</v>
      </c>
      <c r="G23" s="10"/>
      <c r="H23" s="23" t="s">
        <v>38</v>
      </c>
      <c r="I23" s="23"/>
      <c r="J23" s="10"/>
      <c r="K23" s="10" t="s">
        <v>30</v>
      </c>
      <c r="L23" s="10" t="s">
        <v>39</v>
      </c>
      <c r="M23" s="10" t="s">
        <v>40</v>
      </c>
    </row>
    <row r="24" spans="1:19" x14ac:dyDescent="0.25">
      <c r="B24">
        <v>4</v>
      </c>
      <c r="C24">
        <v>2</v>
      </c>
      <c r="D24">
        <v>3</v>
      </c>
      <c r="E24" s="1"/>
      <c r="F24" s="6">
        <v>2</v>
      </c>
      <c r="G24" s="1"/>
      <c r="H24" s="21">
        <f>B24*$F$24+C24*$F$25+D24*$F$26</f>
        <v>63</v>
      </c>
      <c r="I24" s="21"/>
      <c r="J24" s="1"/>
      <c r="K24" s="1"/>
      <c r="L24" s="1">
        <f>MOD(H24,26)</f>
        <v>11</v>
      </c>
      <c r="M24" s="1" t="str">
        <f>CHAR(L24+65)</f>
        <v>L</v>
      </c>
      <c r="P24" t="s">
        <v>50</v>
      </c>
      <c r="Q24">
        <f>MOD(5,26)</f>
        <v>5</v>
      </c>
      <c r="R24" t="s">
        <v>52</v>
      </c>
    </row>
    <row r="25" spans="1:19" x14ac:dyDescent="0.25">
      <c r="A25" s="1">
        <v>1</v>
      </c>
      <c r="B25">
        <v>6</v>
      </c>
      <c r="C25">
        <v>3</v>
      </c>
      <c r="D25">
        <v>3</v>
      </c>
      <c r="E25" s="1" t="s">
        <v>34</v>
      </c>
      <c r="F25" s="6">
        <v>8</v>
      </c>
      <c r="G25" s="1" t="s">
        <v>29</v>
      </c>
      <c r="H25" s="21">
        <f>B25*$F$24+C25*$F$25+D25*$F$26</f>
        <v>75</v>
      </c>
      <c r="I25" s="21"/>
      <c r="J25" s="1" t="s">
        <v>29</v>
      </c>
      <c r="K25" s="1" t="s">
        <v>30</v>
      </c>
      <c r="L25" s="11">
        <f>MOD(H25,26)</f>
        <v>23</v>
      </c>
      <c r="M25" s="11" t="str">
        <f t="shared" ref="M25:M54" si="0">CHAR(L25+65)</f>
        <v>X</v>
      </c>
      <c r="P25" t="s">
        <v>51</v>
      </c>
      <c r="Q25">
        <f>MOD(26,5)</f>
        <v>1</v>
      </c>
    </row>
    <row r="26" spans="1:19" x14ac:dyDescent="0.25">
      <c r="A26" s="1"/>
      <c r="B26">
        <v>3</v>
      </c>
      <c r="C26">
        <v>2</v>
      </c>
      <c r="D26">
        <v>1</v>
      </c>
      <c r="E26" s="1"/>
      <c r="F26" s="6">
        <v>13</v>
      </c>
      <c r="G26" s="1"/>
      <c r="H26" s="21">
        <f>B26*$F24+C26*$F25+D26*$F26</f>
        <v>35</v>
      </c>
      <c r="I26" s="21"/>
      <c r="J26" s="1"/>
      <c r="K26" s="1"/>
      <c r="L26" s="11">
        <f t="shared" ref="L26:L54" si="1">MOD(H26,26)</f>
        <v>9</v>
      </c>
      <c r="M26" s="11" t="str">
        <f t="shared" si="0"/>
        <v>J</v>
      </c>
    </row>
    <row r="27" spans="1:1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1"/>
      <c r="M27" s="11"/>
    </row>
    <row r="28" spans="1:19" ht="15" customHeight="1" x14ac:dyDescent="0.25">
      <c r="A28" s="1"/>
      <c r="B28">
        <v>4</v>
      </c>
      <c r="C28">
        <v>2</v>
      </c>
      <c r="D28">
        <v>3</v>
      </c>
      <c r="E28" s="1"/>
      <c r="F28" s="2">
        <v>19</v>
      </c>
      <c r="G28" s="1"/>
      <c r="H28" s="21">
        <f>B28*$F$28+C28*$F$29+D28*$F$30</f>
        <v>92</v>
      </c>
      <c r="I28" s="21"/>
      <c r="K28" s="1"/>
      <c r="L28" s="11">
        <f>MOD(H28,26)</f>
        <v>14</v>
      </c>
      <c r="M28" s="11" t="str">
        <f t="shared" si="0"/>
        <v>O</v>
      </c>
      <c r="P28" t="s">
        <v>53</v>
      </c>
      <c r="R28" t="s">
        <v>54</v>
      </c>
      <c r="S28">
        <v>0</v>
      </c>
    </row>
    <row r="29" spans="1:19" x14ac:dyDescent="0.25">
      <c r="A29" s="1">
        <v>2</v>
      </c>
      <c r="B29">
        <v>6</v>
      </c>
      <c r="C29">
        <v>3</v>
      </c>
      <c r="D29">
        <v>3</v>
      </c>
      <c r="E29" s="1" t="s">
        <v>34</v>
      </c>
      <c r="F29" s="2">
        <v>8</v>
      </c>
      <c r="G29" s="1" t="s">
        <v>29</v>
      </c>
      <c r="H29" s="21">
        <f t="shared" ref="H29:H30" si="2">B29*$F$28+C29*$F$29+D29*$F$30</f>
        <v>138</v>
      </c>
      <c r="I29" s="21"/>
      <c r="K29" s="1" t="s">
        <v>30</v>
      </c>
      <c r="L29" s="11">
        <f t="shared" si="1"/>
        <v>8</v>
      </c>
      <c r="M29" s="11" t="str">
        <f t="shared" si="0"/>
        <v>I</v>
      </c>
    </row>
    <row r="30" spans="1:19" x14ac:dyDescent="0.25">
      <c r="A30" s="1"/>
      <c r="B30">
        <v>3</v>
      </c>
      <c r="C30">
        <v>2</v>
      </c>
      <c r="D30">
        <v>1</v>
      </c>
      <c r="E30" s="1"/>
      <c r="F30" s="2">
        <v>0</v>
      </c>
      <c r="G30" s="1"/>
      <c r="H30" s="21">
        <f t="shared" si="2"/>
        <v>73</v>
      </c>
      <c r="I30" s="21"/>
      <c r="K30" s="1"/>
      <c r="L30" s="11">
        <f t="shared" si="1"/>
        <v>21</v>
      </c>
      <c r="M30" s="11" t="str">
        <f t="shared" si="0"/>
        <v>V</v>
      </c>
    </row>
    <row r="31" spans="1:19" x14ac:dyDescent="0.25">
      <c r="A31" s="1"/>
      <c r="B31" s="1"/>
      <c r="C31" s="1"/>
      <c r="D31" s="1"/>
      <c r="E31" s="1"/>
      <c r="F31" s="1"/>
      <c r="G31" s="1"/>
      <c r="H31" s="15"/>
      <c r="I31" s="15"/>
      <c r="K31" s="1"/>
      <c r="L31" s="11"/>
      <c r="M31" s="11"/>
    </row>
    <row r="32" spans="1:19" ht="15" customHeight="1" x14ac:dyDescent="0.25">
      <c r="A32" s="1"/>
      <c r="B32">
        <v>4</v>
      </c>
      <c r="C32">
        <v>2</v>
      </c>
      <c r="D32">
        <v>3</v>
      </c>
      <c r="E32" s="1"/>
      <c r="F32" s="2">
        <v>3</v>
      </c>
      <c r="G32" s="1"/>
      <c r="H32" s="21">
        <f>B32*$F$32+C32*$F$33+D32*$F$34</f>
        <v>80</v>
      </c>
      <c r="I32" s="21"/>
      <c r="K32" s="1"/>
      <c r="L32" s="11">
        <f t="shared" si="1"/>
        <v>2</v>
      </c>
      <c r="M32" s="11" t="str">
        <f t="shared" si="0"/>
        <v>C</v>
      </c>
    </row>
    <row r="33" spans="1:25" x14ac:dyDescent="0.25">
      <c r="A33" s="1">
        <v>3</v>
      </c>
      <c r="B33">
        <v>6</v>
      </c>
      <c r="C33">
        <v>3</v>
      </c>
      <c r="D33">
        <v>3</v>
      </c>
      <c r="E33" s="1"/>
      <c r="F33" s="2">
        <v>22</v>
      </c>
      <c r="G33" s="1" t="s">
        <v>29</v>
      </c>
      <c r="H33" s="21">
        <f>B33*$F$32+C33*$F$33+D33*$F$34</f>
        <v>108</v>
      </c>
      <c r="I33" s="21"/>
      <c r="K33" s="1" t="s">
        <v>30</v>
      </c>
      <c r="L33" s="11">
        <f t="shared" si="1"/>
        <v>4</v>
      </c>
      <c r="M33" s="11" t="str">
        <f t="shared" si="0"/>
        <v>E</v>
      </c>
      <c r="R33" s="12" t="s">
        <v>44</v>
      </c>
    </row>
    <row r="34" spans="1:25" x14ac:dyDescent="0.25">
      <c r="A34" s="1"/>
      <c r="B34">
        <v>3</v>
      </c>
      <c r="C34">
        <v>2</v>
      </c>
      <c r="D34">
        <v>1</v>
      </c>
      <c r="E34" s="1"/>
      <c r="F34" s="2">
        <v>8</v>
      </c>
      <c r="G34" s="1"/>
      <c r="H34" s="21">
        <f>B34*$F$32+C34*$F$33+D34*$F$34</f>
        <v>61</v>
      </c>
      <c r="I34" s="21"/>
      <c r="K34" s="1"/>
      <c r="L34" s="11">
        <f t="shared" si="1"/>
        <v>9</v>
      </c>
      <c r="M34" s="11" t="str">
        <f t="shared" si="0"/>
        <v>J</v>
      </c>
      <c r="R34" s="10">
        <v>42</v>
      </c>
      <c r="S34" s="10">
        <v>23</v>
      </c>
      <c r="T34" s="10">
        <v>7</v>
      </c>
      <c r="U34" s="1"/>
      <c r="V34" s="10">
        <v>7</v>
      </c>
      <c r="X34" s="21" t="s">
        <v>31</v>
      </c>
      <c r="Y34" s="21"/>
    </row>
    <row r="35" spans="1:25" x14ac:dyDescent="0.25">
      <c r="A35" s="1"/>
      <c r="B35" s="1"/>
      <c r="C35" s="1"/>
      <c r="D35" s="1"/>
      <c r="E35" s="1"/>
      <c r="F35" s="1"/>
      <c r="G35" s="1"/>
      <c r="H35" s="15"/>
      <c r="I35" s="15"/>
      <c r="K35" s="1"/>
      <c r="L35" s="11"/>
      <c r="M35" s="11"/>
      <c r="R35" s="1">
        <v>11</v>
      </c>
      <c r="S35" s="1">
        <v>49</v>
      </c>
      <c r="T35" s="1">
        <v>21</v>
      </c>
      <c r="U35" s="1" t="s">
        <v>34</v>
      </c>
      <c r="V35" s="10">
        <v>8</v>
      </c>
      <c r="X35" s="21" t="s">
        <v>32</v>
      </c>
      <c r="Y35" s="21"/>
    </row>
    <row r="36" spans="1:25" ht="15" customHeight="1" x14ac:dyDescent="0.25">
      <c r="A36" s="1"/>
      <c r="B36">
        <v>4</v>
      </c>
      <c r="C36">
        <v>2</v>
      </c>
      <c r="D36">
        <v>3</v>
      </c>
      <c r="E36" s="1"/>
      <c r="F36" s="2">
        <v>2</v>
      </c>
      <c r="G36" s="1"/>
      <c r="H36" s="21">
        <f>B36*$F$36+C36*$F$37+D36*$F$38</f>
        <v>73</v>
      </c>
      <c r="I36" s="21"/>
      <c r="K36" s="1"/>
      <c r="L36" s="11">
        <f t="shared" si="1"/>
        <v>21</v>
      </c>
      <c r="M36" s="11" t="str">
        <f t="shared" si="0"/>
        <v>V</v>
      </c>
      <c r="R36" s="1">
        <v>53</v>
      </c>
      <c r="S36" s="1">
        <v>21</v>
      </c>
      <c r="T36" s="1">
        <v>4</v>
      </c>
      <c r="U36" s="1"/>
      <c r="V36" s="10">
        <v>3</v>
      </c>
      <c r="X36" s="21" t="s">
        <v>33</v>
      </c>
      <c r="Y36" s="21"/>
    </row>
    <row r="37" spans="1:25" x14ac:dyDescent="0.25">
      <c r="A37" s="1">
        <v>4</v>
      </c>
      <c r="B37">
        <v>6</v>
      </c>
      <c r="C37">
        <v>3</v>
      </c>
      <c r="D37">
        <v>3</v>
      </c>
      <c r="E37" s="1"/>
      <c r="F37" s="2">
        <v>7</v>
      </c>
      <c r="G37" s="1" t="s">
        <v>29</v>
      </c>
      <c r="H37" s="21">
        <f t="shared" ref="H37:H38" si="3">B37*$F$36+C37*$F$37+D37*$F$38</f>
        <v>84</v>
      </c>
      <c r="I37" s="21"/>
      <c r="K37" s="1" t="s">
        <v>30</v>
      </c>
      <c r="L37" s="11">
        <f t="shared" si="1"/>
        <v>6</v>
      </c>
      <c r="M37" s="11" t="str">
        <f t="shared" si="0"/>
        <v>G</v>
      </c>
    </row>
    <row r="38" spans="1:25" x14ac:dyDescent="0.25">
      <c r="A38" s="1"/>
      <c r="B38">
        <v>3</v>
      </c>
      <c r="C38">
        <v>2</v>
      </c>
      <c r="D38">
        <v>1</v>
      </c>
      <c r="E38" s="1"/>
      <c r="F38" s="2">
        <v>17</v>
      </c>
      <c r="G38" s="1"/>
      <c r="H38" s="21">
        <f t="shared" si="3"/>
        <v>37</v>
      </c>
      <c r="I38" s="21"/>
      <c r="K38" s="1"/>
      <c r="L38" s="11">
        <f t="shared" si="1"/>
        <v>11</v>
      </c>
      <c r="M38" s="11" t="str">
        <f t="shared" si="0"/>
        <v>L</v>
      </c>
      <c r="R38" s="12" t="s">
        <v>45</v>
      </c>
      <c r="S38" s="7"/>
      <c r="T38" s="7"/>
      <c r="U38" s="7"/>
      <c r="V38" s="7"/>
      <c r="W38" s="7"/>
      <c r="X38" s="7"/>
    </row>
    <row r="39" spans="1:25" x14ac:dyDescent="0.25">
      <c r="A39" s="1"/>
      <c r="B39" s="1"/>
      <c r="C39" s="1"/>
      <c r="D39" s="1"/>
      <c r="E39" s="1"/>
      <c r="F39" s="1"/>
      <c r="G39" s="1"/>
      <c r="H39" s="15"/>
      <c r="I39" s="15"/>
      <c r="K39" s="1"/>
      <c r="L39" s="11"/>
      <c r="M39" s="11"/>
      <c r="R39" s="6">
        <v>42</v>
      </c>
      <c r="S39" s="6">
        <v>23</v>
      </c>
      <c r="T39" s="6">
        <v>7</v>
      </c>
      <c r="U39" s="6"/>
      <c r="V39" s="6">
        <v>7</v>
      </c>
      <c r="W39" s="7"/>
      <c r="X39" s="7"/>
    </row>
    <row r="40" spans="1:25" ht="15" customHeight="1" x14ac:dyDescent="0.25">
      <c r="A40" s="1"/>
      <c r="B40">
        <v>4</v>
      </c>
      <c r="C40">
        <v>2</v>
      </c>
      <c r="D40">
        <v>3</v>
      </c>
      <c r="E40" s="1"/>
      <c r="F40" s="2">
        <v>8</v>
      </c>
      <c r="G40" s="1"/>
      <c r="H40" s="21">
        <f>B40*$F$40+C40*$F$41+D40*$F$42</f>
        <v>125</v>
      </c>
      <c r="I40" s="21"/>
      <c r="K40" s="1"/>
      <c r="L40" s="11">
        <f t="shared" si="1"/>
        <v>21</v>
      </c>
      <c r="M40" s="11" t="str">
        <f t="shared" si="0"/>
        <v>V</v>
      </c>
      <c r="R40" s="6">
        <v>11</v>
      </c>
      <c r="S40" s="6">
        <v>49</v>
      </c>
      <c r="T40" s="6">
        <v>21</v>
      </c>
      <c r="U40" s="6" t="s">
        <v>34</v>
      </c>
      <c r="V40" s="6">
        <v>8</v>
      </c>
      <c r="W40" s="7"/>
      <c r="X40" s="7"/>
    </row>
    <row r="41" spans="1:25" x14ac:dyDescent="0.25">
      <c r="A41" s="1">
        <v>5</v>
      </c>
      <c r="B41">
        <v>6</v>
      </c>
      <c r="C41">
        <v>3</v>
      </c>
      <c r="D41">
        <v>3</v>
      </c>
      <c r="E41" s="1"/>
      <c r="F41" s="2">
        <v>18</v>
      </c>
      <c r="G41" s="1" t="s">
        <v>29</v>
      </c>
      <c r="H41" s="21">
        <f t="shared" ref="H41:H42" si="4">B41*$F$40+C41*$F$41+D41*$F$42</f>
        <v>159</v>
      </c>
      <c r="I41" s="21"/>
      <c r="K41" s="1" t="s">
        <v>30</v>
      </c>
      <c r="L41" s="11">
        <f t="shared" si="1"/>
        <v>3</v>
      </c>
      <c r="M41" s="11" t="str">
        <f t="shared" si="0"/>
        <v>D</v>
      </c>
      <c r="R41" s="6">
        <v>53</v>
      </c>
      <c r="S41" s="6">
        <v>21</v>
      </c>
      <c r="T41" s="6">
        <v>4</v>
      </c>
      <c r="U41" s="6"/>
      <c r="V41" s="6">
        <v>3</v>
      </c>
      <c r="W41" s="7"/>
      <c r="X41" s="7"/>
    </row>
    <row r="42" spans="1:25" x14ac:dyDescent="0.25">
      <c r="A42" s="1"/>
      <c r="B42">
        <v>3</v>
      </c>
      <c r="C42">
        <v>2</v>
      </c>
      <c r="D42">
        <v>1</v>
      </c>
      <c r="E42" s="1"/>
      <c r="F42" s="2">
        <v>19</v>
      </c>
      <c r="G42" s="1"/>
      <c r="H42" s="21">
        <f t="shared" si="4"/>
        <v>79</v>
      </c>
      <c r="I42" s="21"/>
      <c r="K42" s="1"/>
      <c r="L42" s="11">
        <f t="shared" si="1"/>
        <v>1</v>
      </c>
      <c r="M42" s="11" t="str">
        <f t="shared" si="0"/>
        <v>B</v>
      </c>
    </row>
    <row r="43" spans="1:25" x14ac:dyDescent="0.25">
      <c r="A43" s="1"/>
      <c r="B43" s="1"/>
      <c r="C43" s="1"/>
      <c r="D43" s="1"/>
      <c r="E43" s="1"/>
      <c r="F43" s="1"/>
      <c r="G43" s="1"/>
      <c r="H43" s="15"/>
      <c r="I43" s="15"/>
      <c r="K43" s="1"/>
      <c r="L43" s="11"/>
      <c r="M43" s="11"/>
      <c r="R43" s="12" t="s">
        <v>46</v>
      </c>
    </row>
    <row r="44" spans="1:25" ht="15" customHeight="1" x14ac:dyDescent="0.25">
      <c r="A44" s="1"/>
      <c r="B44">
        <v>4</v>
      </c>
      <c r="C44">
        <v>2</v>
      </c>
      <c r="D44">
        <v>3</v>
      </c>
      <c r="E44" s="1"/>
      <c r="F44" s="2">
        <v>8</v>
      </c>
      <c r="G44" s="1"/>
      <c r="H44" s="21">
        <f>B44*$F$44+C44*$F$45+D44*$F$46</f>
        <v>58</v>
      </c>
      <c r="I44" s="21"/>
      <c r="K44" s="1"/>
      <c r="L44" s="11">
        <f t="shared" si="1"/>
        <v>6</v>
      </c>
      <c r="M44" s="11" t="str">
        <f t="shared" si="0"/>
        <v>G</v>
      </c>
      <c r="R44" s="6">
        <v>42</v>
      </c>
      <c r="S44" s="6">
        <v>23</v>
      </c>
      <c r="T44" s="6">
        <v>7</v>
      </c>
      <c r="U44" s="6"/>
      <c r="V44" s="6">
        <v>7</v>
      </c>
    </row>
    <row r="45" spans="1:25" x14ac:dyDescent="0.25">
      <c r="A45" s="1">
        <v>6</v>
      </c>
      <c r="B45">
        <v>6</v>
      </c>
      <c r="C45">
        <v>3</v>
      </c>
      <c r="D45">
        <v>3</v>
      </c>
      <c r="E45" s="1"/>
      <c r="F45" s="2">
        <v>13</v>
      </c>
      <c r="G45" s="1" t="s">
        <v>29</v>
      </c>
      <c r="H45" s="21">
        <f t="shared" ref="H45:H46" si="5">B45*$F$44+C45*$F$45+D45*$F$46</f>
        <v>87</v>
      </c>
      <c r="I45" s="21"/>
      <c r="K45" s="1" t="s">
        <v>30</v>
      </c>
      <c r="L45" s="11">
        <f t="shared" si="1"/>
        <v>9</v>
      </c>
      <c r="M45" s="11" t="str">
        <f t="shared" si="0"/>
        <v>J</v>
      </c>
      <c r="R45" s="6">
        <v>11</v>
      </c>
      <c r="S45" s="6">
        <v>49</v>
      </c>
      <c r="T45" s="6">
        <v>21</v>
      </c>
      <c r="U45" s="6" t="s">
        <v>34</v>
      </c>
      <c r="V45" s="6">
        <v>8</v>
      </c>
    </row>
    <row r="46" spans="1:25" x14ac:dyDescent="0.25">
      <c r="A46" s="1"/>
      <c r="B46">
        <v>3</v>
      </c>
      <c r="C46">
        <v>2</v>
      </c>
      <c r="D46">
        <v>1</v>
      </c>
      <c r="E46" s="1"/>
      <c r="F46" s="2">
        <v>0</v>
      </c>
      <c r="G46" s="1"/>
      <c r="H46" s="21">
        <f t="shared" si="5"/>
        <v>50</v>
      </c>
      <c r="I46" s="21"/>
      <c r="K46" s="1"/>
      <c r="L46" s="11">
        <f t="shared" si="1"/>
        <v>24</v>
      </c>
      <c r="M46" s="11" t="str">
        <f t="shared" si="0"/>
        <v>Y</v>
      </c>
      <c r="R46" s="6">
        <v>53</v>
      </c>
      <c r="S46" s="6">
        <v>21</v>
      </c>
      <c r="T46" s="6">
        <v>4</v>
      </c>
      <c r="U46" s="6"/>
      <c r="V46" s="6">
        <v>3</v>
      </c>
    </row>
    <row r="47" spans="1:25" x14ac:dyDescent="0.25">
      <c r="A47" s="1"/>
      <c r="B47" s="1"/>
      <c r="C47" s="1"/>
      <c r="D47" s="1"/>
      <c r="E47" s="1"/>
      <c r="F47" s="1"/>
      <c r="G47" s="1"/>
      <c r="H47" s="15"/>
      <c r="I47" s="15"/>
      <c r="K47" s="1"/>
      <c r="L47" s="11"/>
      <c r="M47" s="11"/>
    </row>
    <row r="48" spans="1:25" ht="15" customHeight="1" x14ac:dyDescent="0.25">
      <c r="A48" s="1"/>
      <c r="B48">
        <v>4</v>
      </c>
      <c r="C48">
        <v>2</v>
      </c>
      <c r="D48">
        <v>3</v>
      </c>
      <c r="E48" s="1"/>
      <c r="F48" s="2">
        <v>22</v>
      </c>
      <c r="G48" s="1"/>
      <c r="H48" s="21">
        <f>B48*$F$48+C48*$F$49+D48*$F$50</f>
        <v>145</v>
      </c>
      <c r="I48" s="21"/>
      <c r="K48" s="1"/>
      <c r="L48" s="11">
        <f t="shared" si="1"/>
        <v>15</v>
      </c>
      <c r="M48" s="11" t="str">
        <f t="shared" si="0"/>
        <v>P</v>
      </c>
      <c r="R48" s="12" t="s">
        <v>47</v>
      </c>
    </row>
    <row r="49" spans="1:22" x14ac:dyDescent="0.25">
      <c r="A49" s="1">
        <v>7</v>
      </c>
      <c r="B49">
        <v>6</v>
      </c>
      <c r="C49">
        <v>3</v>
      </c>
      <c r="D49">
        <v>3</v>
      </c>
      <c r="E49" s="1"/>
      <c r="F49" s="2">
        <v>0</v>
      </c>
      <c r="G49" s="1" t="s">
        <v>29</v>
      </c>
      <c r="H49" s="21">
        <f t="shared" ref="H49:H50" si="6">B49*$F$48+C49*$F$49+D49*$F$50</f>
        <v>189</v>
      </c>
      <c r="I49" s="21"/>
      <c r="K49" s="1" t="s">
        <v>30</v>
      </c>
      <c r="L49" s="11">
        <f t="shared" si="1"/>
        <v>7</v>
      </c>
      <c r="M49" s="11" t="str">
        <f t="shared" si="0"/>
        <v>H</v>
      </c>
      <c r="R49" s="6">
        <v>42</v>
      </c>
      <c r="S49" s="6">
        <v>23</v>
      </c>
      <c r="T49" s="6">
        <v>7</v>
      </c>
      <c r="U49" s="6"/>
      <c r="V49" s="6">
        <v>7</v>
      </c>
    </row>
    <row r="50" spans="1:22" x14ac:dyDescent="0.25">
      <c r="A50" s="1"/>
      <c r="B50">
        <v>3</v>
      </c>
      <c r="C50">
        <v>2</v>
      </c>
      <c r="D50">
        <v>1</v>
      </c>
      <c r="E50" s="1"/>
      <c r="F50" s="2">
        <v>19</v>
      </c>
      <c r="G50" s="1"/>
      <c r="H50" s="21">
        <f t="shared" si="6"/>
        <v>85</v>
      </c>
      <c r="I50" s="21"/>
      <c r="K50" s="1"/>
      <c r="L50" s="11">
        <f t="shared" si="1"/>
        <v>7</v>
      </c>
      <c r="M50" s="11" t="str">
        <f t="shared" si="0"/>
        <v>H</v>
      </c>
      <c r="R50" s="6">
        <v>11</v>
      </c>
      <c r="S50" s="6">
        <v>49</v>
      </c>
      <c r="T50" s="6">
        <v>21</v>
      </c>
      <c r="U50" s="6" t="s">
        <v>34</v>
      </c>
      <c r="V50" s="6">
        <v>8</v>
      </c>
    </row>
    <row r="51" spans="1:22" x14ac:dyDescent="0.25">
      <c r="A51" s="1"/>
      <c r="B51" s="1"/>
      <c r="C51" s="1"/>
      <c r="D51" s="1"/>
      <c r="E51" s="1"/>
      <c r="F51" s="1"/>
      <c r="G51" s="1"/>
      <c r="H51" s="15"/>
      <c r="I51" s="15"/>
      <c r="K51" s="1"/>
      <c r="L51" s="11"/>
      <c r="M51" s="11"/>
      <c r="R51" s="6">
        <v>53</v>
      </c>
      <c r="S51" s="6">
        <v>21</v>
      </c>
      <c r="T51" s="6">
        <v>4</v>
      </c>
      <c r="U51" s="6"/>
      <c r="V51" s="6">
        <v>3</v>
      </c>
    </row>
    <row r="52" spans="1:22" ht="15" customHeight="1" x14ac:dyDescent="0.25">
      <c r="A52" s="1"/>
      <c r="B52">
        <v>4</v>
      </c>
      <c r="C52">
        <v>2</v>
      </c>
      <c r="D52">
        <v>3</v>
      </c>
      <c r="E52" s="1"/>
      <c r="F52" s="2">
        <v>8</v>
      </c>
      <c r="G52" s="1"/>
      <c r="H52" s="21">
        <f>B52*$F$52+C52*$F$53+D52*$F$54</f>
        <v>147</v>
      </c>
      <c r="I52" s="21"/>
      <c r="K52" s="1"/>
      <c r="L52" s="11">
        <f t="shared" si="1"/>
        <v>17</v>
      </c>
      <c r="M52" s="11" t="str">
        <f t="shared" si="0"/>
        <v>R</v>
      </c>
    </row>
    <row r="53" spans="1:22" x14ac:dyDescent="0.25">
      <c r="A53" s="1">
        <v>8</v>
      </c>
      <c r="B53">
        <v>6</v>
      </c>
      <c r="C53">
        <v>3</v>
      </c>
      <c r="D53">
        <v>3</v>
      </c>
      <c r="E53" s="1"/>
      <c r="F53" s="2">
        <v>23</v>
      </c>
      <c r="G53" s="1" t="s">
        <v>29</v>
      </c>
      <c r="H53" s="21">
        <f t="shared" ref="H53:H54" si="7">B53*$F$52+C53*$F$53+D53*$F$54</f>
        <v>186</v>
      </c>
      <c r="I53" s="21"/>
      <c r="K53" s="1" t="s">
        <v>30</v>
      </c>
      <c r="L53" s="11">
        <f t="shared" si="1"/>
        <v>4</v>
      </c>
      <c r="M53" s="11" t="str">
        <f t="shared" si="0"/>
        <v>E</v>
      </c>
    </row>
    <row r="54" spans="1:22" x14ac:dyDescent="0.25">
      <c r="A54" s="1"/>
      <c r="B54">
        <v>3</v>
      </c>
      <c r="C54">
        <v>2</v>
      </c>
      <c r="D54">
        <v>1</v>
      </c>
      <c r="E54" s="1"/>
      <c r="F54" s="2">
        <v>23</v>
      </c>
      <c r="G54" s="1"/>
      <c r="H54" s="21">
        <f t="shared" si="7"/>
        <v>93</v>
      </c>
      <c r="I54" s="21"/>
      <c r="K54" s="1"/>
      <c r="L54" s="11">
        <f t="shared" si="1"/>
        <v>15</v>
      </c>
      <c r="M54" s="11" t="str">
        <f t="shared" si="0"/>
        <v>P</v>
      </c>
      <c r="O54" t="s">
        <v>49</v>
      </c>
    </row>
    <row r="55" spans="1:22" x14ac:dyDescent="0.25">
      <c r="A55" s="1"/>
      <c r="B55" s="1"/>
      <c r="C55" s="1"/>
      <c r="D55" s="1"/>
      <c r="E55" s="1"/>
      <c r="F55" s="1"/>
      <c r="G55" s="1"/>
      <c r="H55" s="15"/>
      <c r="I55" s="15"/>
      <c r="K55" s="1"/>
      <c r="L55" s="11"/>
      <c r="M55" s="11"/>
    </row>
    <row r="56" spans="1:22" ht="15" customHeight="1" x14ac:dyDescent="0.25">
      <c r="B56" t="s">
        <v>42</v>
      </c>
      <c r="C56" s="1"/>
      <c r="D56" s="1"/>
      <c r="E56" s="1"/>
      <c r="F56" s="1"/>
      <c r="G56" s="1"/>
      <c r="H56" s="1"/>
      <c r="I56" s="1"/>
      <c r="J56" s="1"/>
    </row>
    <row r="57" spans="1:22" x14ac:dyDescent="0.25">
      <c r="B57" t="s">
        <v>43</v>
      </c>
      <c r="C57" s="1"/>
      <c r="D57" s="1"/>
      <c r="E57" s="1"/>
      <c r="F57" s="1"/>
      <c r="G57" s="1"/>
      <c r="H57" s="1"/>
      <c r="I57" s="1"/>
      <c r="J57" s="1"/>
    </row>
    <row r="58" spans="1:22" x14ac:dyDescent="0.25"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</row>
    <row r="59" spans="1:22" x14ac:dyDescent="0.25"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</row>
    <row r="60" spans="1:22" ht="15" customHeight="1" x14ac:dyDescent="0.25"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</row>
    <row r="61" spans="1:22" x14ac:dyDescent="0.25">
      <c r="C61" s="7"/>
      <c r="D61" s="7"/>
      <c r="E61" s="6"/>
      <c r="F61" s="6"/>
      <c r="G61" s="6"/>
      <c r="H61" s="6"/>
      <c r="I61" s="6"/>
      <c r="J61" s="6"/>
      <c r="K61" s="7"/>
      <c r="L61" s="7"/>
      <c r="M61" s="7"/>
      <c r="N61" s="7"/>
      <c r="O61" s="7"/>
      <c r="P61" s="7"/>
      <c r="Q61" s="7"/>
      <c r="R61" s="7"/>
      <c r="S61" s="7"/>
    </row>
    <row r="62" spans="1:22" x14ac:dyDescent="0.25">
      <c r="C62" s="6"/>
      <c r="D62" s="6"/>
      <c r="E62" s="8"/>
      <c r="F62" s="9"/>
      <c r="G62" s="9"/>
      <c r="H62" s="9"/>
      <c r="I62" s="9"/>
      <c r="J62" s="9"/>
      <c r="K62" s="6"/>
      <c r="L62" s="6"/>
      <c r="M62" s="6"/>
      <c r="N62" s="6"/>
      <c r="O62" s="6"/>
      <c r="P62" s="6"/>
      <c r="Q62" s="7"/>
      <c r="R62" s="7"/>
      <c r="S62" s="7"/>
    </row>
    <row r="63" spans="1:22" x14ac:dyDescent="0.25">
      <c r="C63" s="8"/>
      <c r="D63" s="8"/>
      <c r="E63" s="6"/>
      <c r="F63" s="6"/>
      <c r="G63" s="6"/>
      <c r="H63" s="6"/>
      <c r="I63" s="6"/>
      <c r="J63" s="6"/>
      <c r="K63" s="8"/>
      <c r="L63" s="8"/>
      <c r="M63" s="8"/>
      <c r="N63" s="8"/>
      <c r="O63" s="8"/>
      <c r="P63" s="8"/>
      <c r="Q63" s="7"/>
      <c r="R63" s="7"/>
      <c r="S63" s="7"/>
    </row>
    <row r="64" spans="1:22" ht="15" customHeight="1" x14ac:dyDescent="0.25">
      <c r="C64" s="6"/>
      <c r="D64" s="6"/>
      <c r="E64" s="8"/>
      <c r="F64" s="8"/>
      <c r="G64" s="8"/>
      <c r="H64" s="8"/>
      <c r="I64" s="8"/>
      <c r="J64" s="8"/>
      <c r="K64" s="6"/>
      <c r="L64" s="6"/>
      <c r="M64" s="6"/>
      <c r="N64" s="6"/>
      <c r="O64" s="7"/>
      <c r="P64" s="7"/>
      <c r="Q64" s="7"/>
      <c r="R64" s="7"/>
      <c r="S64" s="7"/>
    </row>
    <row r="65" spans="3:19" x14ac:dyDescent="0.25">
      <c r="C65" s="8"/>
      <c r="D65" s="8"/>
      <c r="E65" s="7"/>
      <c r="F65" s="7"/>
      <c r="G65" s="7"/>
      <c r="H65" s="7"/>
      <c r="I65" s="7"/>
      <c r="J65" s="7"/>
      <c r="K65" s="8"/>
      <c r="L65" s="8"/>
      <c r="M65" s="8"/>
      <c r="N65" s="9"/>
      <c r="O65" s="7"/>
      <c r="P65" s="7"/>
      <c r="Q65" s="7"/>
      <c r="R65" s="7"/>
      <c r="S65" s="7"/>
    </row>
    <row r="66" spans="3:19" x14ac:dyDescent="0.25"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</row>
    <row r="67" spans="3:19" x14ac:dyDescent="0.25"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</row>
    <row r="68" spans="3:19" ht="15" customHeight="1" x14ac:dyDescent="0.25"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</row>
    <row r="69" spans="3:19" x14ac:dyDescent="0.25"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</row>
    <row r="70" spans="3:19" x14ac:dyDescent="0.25"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</row>
    <row r="71" spans="3:19" x14ac:dyDescent="0.25">
      <c r="C71" s="7"/>
      <c r="D71" s="7"/>
      <c r="K71" s="7"/>
      <c r="L71" s="7"/>
      <c r="M71" s="7"/>
      <c r="N71" s="7"/>
      <c r="O71" s="7"/>
      <c r="P71" s="7"/>
      <c r="Q71" s="7"/>
      <c r="R71" s="7"/>
      <c r="S71" s="7"/>
    </row>
    <row r="72" spans="3:19" ht="15" customHeight="1" x14ac:dyDescent="0.25"/>
    <row r="76" spans="3:19" ht="15" customHeight="1" x14ac:dyDescent="0.25"/>
    <row r="80" spans="3:19" ht="15" customHeight="1" x14ac:dyDescent="0.25"/>
    <row r="84" spans="1:14" ht="15" customHeight="1" x14ac:dyDescent="0.25"/>
    <row r="87" spans="1:14" x14ac:dyDescent="0.25">
      <c r="A87" s="1"/>
    </row>
    <row r="88" spans="1:14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x14ac:dyDescent="0.25">
      <c r="J89" s="1"/>
      <c r="K89" s="1"/>
      <c r="L89" s="1"/>
      <c r="M89" s="1"/>
      <c r="N89" s="1"/>
    </row>
    <row r="90" spans="1:14" x14ac:dyDescent="0.25">
      <c r="J90" s="1"/>
      <c r="K90" s="1"/>
      <c r="L90" s="1"/>
      <c r="M90" s="1"/>
      <c r="N90" s="1"/>
    </row>
    <row r="91" spans="1:14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x14ac:dyDescent="0.2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</sheetData>
  <mergeCells count="30">
    <mergeCell ref="J1:M1"/>
    <mergeCell ref="B23:D23"/>
    <mergeCell ref="H23:I23"/>
    <mergeCell ref="X35:Y35"/>
    <mergeCell ref="X36:Y36"/>
    <mergeCell ref="H33:I33"/>
    <mergeCell ref="H34:I34"/>
    <mergeCell ref="H24:I24"/>
    <mergeCell ref="H25:I25"/>
    <mergeCell ref="H26:I26"/>
    <mergeCell ref="H28:I28"/>
    <mergeCell ref="H29:I29"/>
    <mergeCell ref="H30:I30"/>
    <mergeCell ref="H32:I32"/>
    <mergeCell ref="X34:Y34"/>
    <mergeCell ref="H52:I52"/>
    <mergeCell ref="H53:I53"/>
    <mergeCell ref="H54:I54"/>
    <mergeCell ref="H50:I50"/>
    <mergeCell ref="H36:I36"/>
    <mergeCell ref="H37:I37"/>
    <mergeCell ref="H38:I38"/>
    <mergeCell ref="H40:I40"/>
    <mergeCell ref="H41:I41"/>
    <mergeCell ref="H42:I42"/>
    <mergeCell ref="H44:I44"/>
    <mergeCell ref="H45:I45"/>
    <mergeCell ref="H46:I46"/>
    <mergeCell ref="H48:I48"/>
    <mergeCell ref="H49:I4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0"/>
  <sheetViews>
    <sheetView tabSelected="1" topLeftCell="A11" zoomScaleNormal="100" workbookViewId="0">
      <selection activeCell="S76" sqref="S76"/>
    </sheetView>
  </sheetViews>
  <sheetFormatPr defaultRowHeight="15" x14ac:dyDescent="0.25"/>
  <cols>
    <col min="17" max="17" width="11.5703125" customWidth="1"/>
  </cols>
  <sheetData>
    <row r="1" spans="1:26" ht="26.25" x14ac:dyDescent="0.4">
      <c r="J1" s="22" t="s">
        <v>35</v>
      </c>
      <c r="K1" s="22"/>
      <c r="L1" s="22"/>
      <c r="M1" s="22"/>
    </row>
    <row r="4" spans="1:26" x14ac:dyDescent="0.25">
      <c r="A4" s="2">
        <v>0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</row>
    <row r="5" spans="1:26" x14ac:dyDescent="0.25">
      <c r="A5" s="3" t="s">
        <v>0</v>
      </c>
      <c r="B5" s="3" t="s">
        <v>1</v>
      </c>
      <c r="C5" s="3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3" t="s">
        <v>16</v>
      </c>
      <c r="R5" s="3" t="s">
        <v>17</v>
      </c>
      <c r="S5" s="3" t="s">
        <v>18</v>
      </c>
      <c r="T5" s="3" t="s">
        <v>19</v>
      </c>
      <c r="U5" s="3" t="s">
        <v>20</v>
      </c>
      <c r="V5" s="3" t="s">
        <v>21</v>
      </c>
      <c r="W5" s="3" t="s">
        <v>22</v>
      </c>
      <c r="X5" s="3" t="s">
        <v>23</v>
      </c>
      <c r="Y5" s="3" t="s">
        <v>24</v>
      </c>
      <c r="Z5" s="4" t="s">
        <v>25</v>
      </c>
    </row>
    <row r="8" spans="1:26" x14ac:dyDescent="0.25">
      <c r="A8" t="s">
        <v>55</v>
      </c>
      <c r="G8" t="s">
        <v>57</v>
      </c>
    </row>
    <row r="10" spans="1:26" x14ac:dyDescent="0.25">
      <c r="A10" t="s">
        <v>56</v>
      </c>
      <c r="H10" t="s">
        <v>58</v>
      </c>
      <c r="I10" t="s">
        <v>61</v>
      </c>
      <c r="J10" t="s">
        <v>64</v>
      </c>
      <c r="L10" t="s">
        <v>67</v>
      </c>
    </row>
    <row r="11" spans="1:26" x14ac:dyDescent="0.25">
      <c r="B11">
        <v>4</v>
      </c>
      <c r="C11">
        <v>2</v>
      </c>
      <c r="D11">
        <v>3</v>
      </c>
      <c r="E11" s="7"/>
      <c r="F11" s="7"/>
      <c r="H11" t="s">
        <v>59</v>
      </c>
      <c r="I11" t="s">
        <v>62</v>
      </c>
      <c r="J11" t="s">
        <v>66</v>
      </c>
    </row>
    <row r="12" spans="1:26" x14ac:dyDescent="0.25">
      <c r="B12">
        <v>6</v>
      </c>
      <c r="C12">
        <v>3</v>
      </c>
      <c r="D12">
        <v>3</v>
      </c>
      <c r="E12" s="7"/>
      <c r="F12" s="7"/>
      <c r="H12" t="s">
        <v>60</v>
      </c>
      <c r="I12" t="s">
        <v>63</v>
      </c>
      <c r="J12" t="s">
        <v>65</v>
      </c>
    </row>
    <row r="13" spans="1:26" x14ac:dyDescent="0.25">
      <c r="B13">
        <v>3</v>
      </c>
      <c r="C13">
        <v>2</v>
      </c>
      <c r="D13">
        <v>1</v>
      </c>
      <c r="E13" s="7"/>
      <c r="F13" s="7"/>
      <c r="G13" s="7"/>
    </row>
    <row r="15" spans="1:26" x14ac:dyDescent="0.25">
      <c r="A15" t="s">
        <v>58</v>
      </c>
      <c r="B15" s="7">
        <f>C12</f>
        <v>3</v>
      </c>
      <c r="C15" s="7">
        <f>D12</f>
        <v>3</v>
      </c>
      <c r="D15">
        <f>(C16*B15)-(B16*C15)</f>
        <v>-3</v>
      </c>
      <c r="F15" t="s">
        <v>61</v>
      </c>
      <c r="G15">
        <f>C11</f>
        <v>2</v>
      </c>
      <c r="H15">
        <f>D11</f>
        <v>3</v>
      </c>
      <c r="I15">
        <f>(H16*G15)-(G16*H15)</f>
        <v>-4</v>
      </c>
      <c r="K15" t="s">
        <v>64</v>
      </c>
      <c r="L15">
        <v>2</v>
      </c>
      <c r="M15">
        <v>3</v>
      </c>
      <c r="N15">
        <f>(M16*L15)-(L16*M15)</f>
        <v>-3</v>
      </c>
    </row>
    <row r="16" spans="1:26" x14ac:dyDescent="0.25">
      <c r="B16" s="7">
        <f>C13</f>
        <v>2</v>
      </c>
      <c r="C16" s="7">
        <f>D13</f>
        <v>1</v>
      </c>
      <c r="G16">
        <f>C13</f>
        <v>2</v>
      </c>
      <c r="H16">
        <f>D13</f>
        <v>1</v>
      </c>
      <c r="L16">
        <v>3</v>
      </c>
      <c r="M16">
        <v>3</v>
      </c>
    </row>
    <row r="18" spans="1:14" x14ac:dyDescent="0.25">
      <c r="A18" t="s">
        <v>59</v>
      </c>
      <c r="B18">
        <f>B12</f>
        <v>6</v>
      </c>
      <c r="C18">
        <f>D12</f>
        <v>3</v>
      </c>
      <c r="D18">
        <f>(C19*B18)-(B19*C18)</f>
        <v>-3</v>
      </c>
      <c r="F18" t="s">
        <v>62</v>
      </c>
      <c r="G18">
        <f>B11</f>
        <v>4</v>
      </c>
      <c r="H18">
        <f>D11</f>
        <v>3</v>
      </c>
      <c r="I18">
        <f>(H19*G18)-(G19*H18)</f>
        <v>-5</v>
      </c>
      <c r="K18" t="s">
        <v>66</v>
      </c>
      <c r="L18">
        <f>B11</f>
        <v>4</v>
      </c>
      <c r="M18">
        <v>3</v>
      </c>
      <c r="N18">
        <f>(M19*L18)-(L19*M18)</f>
        <v>-6</v>
      </c>
    </row>
    <row r="19" spans="1:14" x14ac:dyDescent="0.25">
      <c r="B19">
        <f>B13</f>
        <v>3</v>
      </c>
      <c r="C19">
        <f>D13</f>
        <v>1</v>
      </c>
      <c r="G19">
        <f>B13</f>
        <v>3</v>
      </c>
      <c r="H19">
        <f>D13</f>
        <v>1</v>
      </c>
      <c r="L19">
        <v>6</v>
      </c>
      <c r="M19">
        <v>3</v>
      </c>
    </row>
    <row r="21" spans="1:14" x14ac:dyDescent="0.25">
      <c r="A21" t="s">
        <v>60</v>
      </c>
      <c r="B21">
        <f>B12</f>
        <v>6</v>
      </c>
      <c r="C21">
        <f>C12</f>
        <v>3</v>
      </c>
      <c r="D21">
        <f>(C22*B21)-(B22*C21)</f>
        <v>3</v>
      </c>
      <c r="F21" t="s">
        <v>63</v>
      </c>
      <c r="G21">
        <f>B11</f>
        <v>4</v>
      </c>
      <c r="H21">
        <f>C11</f>
        <v>2</v>
      </c>
      <c r="I21">
        <f>(H22*G21)-(G22*H21)</f>
        <v>2</v>
      </c>
      <c r="K21" t="s">
        <v>65</v>
      </c>
      <c r="L21">
        <v>4</v>
      </c>
      <c r="M21">
        <v>2</v>
      </c>
      <c r="N21">
        <f>(M22*L21)-(L22*M21)</f>
        <v>0</v>
      </c>
    </row>
    <row r="22" spans="1:14" x14ac:dyDescent="0.25">
      <c r="B22">
        <f>B13</f>
        <v>3</v>
      </c>
      <c r="C22">
        <f>C13</f>
        <v>2</v>
      </c>
      <c r="G22">
        <f>B13</f>
        <v>3</v>
      </c>
      <c r="H22">
        <f>C13</f>
        <v>2</v>
      </c>
      <c r="L22">
        <v>6</v>
      </c>
      <c r="M22">
        <v>3</v>
      </c>
    </row>
    <row r="24" spans="1:14" x14ac:dyDescent="0.25">
      <c r="A24" t="s">
        <v>68</v>
      </c>
      <c r="F24" t="s">
        <v>69</v>
      </c>
    </row>
    <row r="25" spans="1:14" x14ac:dyDescent="0.25">
      <c r="B25">
        <f>D15</f>
        <v>-3</v>
      </c>
      <c r="C25">
        <f>-(D18)</f>
        <v>3</v>
      </c>
      <c r="D25">
        <f>D21</f>
        <v>3</v>
      </c>
      <c r="G25">
        <f>B25</f>
        <v>-3</v>
      </c>
      <c r="H25">
        <f>B26</f>
        <v>4</v>
      </c>
      <c r="I25">
        <f>B27</f>
        <v>-3</v>
      </c>
    </row>
    <row r="26" spans="1:14" x14ac:dyDescent="0.25">
      <c r="B26">
        <f>-(I15)</f>
        <v>4</v>
      </c>
      <c r="C26">
        <f>I18</f>
        <v>-5</v>
      </c>
      <c r="D26">
        <f>-(I21)</f>
        <v>-2</v>
      </c>
      <c r="G26">
        <f>C25</f>
        <v>3</v>
      </c>
      <c r="H26">
        <f>C26</f>
        <v>-5</v>
      </c>
      <c r="I26">
        <f>C27</f>
        <v>6</v>
      </c>
    </row>
    <row r="27" spans="1:14" x14ac:dyDescent="0.25">
      <c r="B27">
        <f>N15</f>
        <v>-3</v>
      </c>
      <c r="C27">
        <f>-(N18)</f>
        <v>6</v>
      </c>
      <c r="D27">
        <f>N21</f>
        <v>0</v>
      </c>
      <c r="G27">
        <f>D25</f>
        <v>3</v>
      </c>
      <c r="H27">
        <f>D26</f>
        <v>-2</v>
      </c>
      <c r="I27">
        <f>D27</f>
        <v>0</v>
      </c>
    </row>
    <row r="30" spans="1:14" x14ac:dyDescent="0.25">
      <c r="A30" t="s">
        <v>70</v>
      </c>
    </row>
    <row r="31" spans="1:14" x14ac:dyDescent="0.25">
      <c r="F31" t="s">
        <v>71</v>
      </c>
      <c r="H31" t="s">
        <v>72</v>
      </c>
      <c r="N31" s="17"/>
    </row>
    <row r="32" spans="1:14" x14ac:dyDescent="0.25">
      <c r="B32">
        <v>4</v>
      </c>
      <c r="C32">
        <v>2</v>
      </c>
      <c r="D32">
        <v>3</v>
      </c>
      <c r="F32">
        <f>MDETERM(B32:D34)</f>
        <v>3</v>
      </c>
      <c r="H32" t="s">
        <v>73</v>
      </c>
    </row>
    <row r="33" spans="1:17" x14ac:dyDescent="0.25">
      <c r="B33">
        <v>6</v>
      </c>
      <c r="C33">
        <v>3</v>
      </c>
      <c r="D33">
        <v>3</v>
      </c>
      <c r="H33" t="s">
        <v>74</v>
      </c>
    </row>
    <row r="34" spans="1:17" x14ac:dyDescent="0.25">
      <c r="B34">
        <v>3</v>
      </c>
      <c r="C34">
        <v>2</v>
      </c>
      <c r="D34">
        <v>1</v>
      </c>
      <c r="H34" t="s">
        <v>75</v>
      </c>
    </row>
    <row r="36" spans="1:17" x14ac:dyDescent="0.25">
      <c r="H36" t="s">
        <v>80</v>
      </c>
      <c r="I36">
        <v>9</v>
      </c>
    </row>
    <row r="38" spans="1:17" x14ac:dyDescent="0.25">
      <c r="A38" t="s">
        <v>76</v>
      </c>
    </row>
    <row r="39" spans="1:17" x14ac:dyDescent="0.25">
      <c r="A39" t="s">
        <v>77</v>
      </c>
      <c r="H39" t="s">
        <v>81</v>
      </c>
    </row>
    <row r="41" spans="1:17" x14ac:dyDescent="0.25">
      <c r="A41" t="s">
        <v>79</v>
      </c>
      <c r="C41">
        <f>G25</f>
        <v>-3</v>
      </c>
      <c r="D41">
        <f t="shared" ref="D41:E41" si="0">H25</f>
        <v>4</v>
      </c>
      <c r="E41">
        <f t="shared" si="0"/>
        <v>-3</v>
      </c>
      <c r="H41" s="20">
        <f>MOD(($B$42*C41),26)</f>
        <v>25</v>
      </c>
      <c r="I41" s="20">
        <f t="shared" ref="I41:J43" si="1">MOD(($B$42*D41),26)</f>
        <v>10</v>
      </c>
      <c r="J41" s="20">
        <f t="shared" si="1"/>
        <v>25</v>
      </c>
    </row>
    <row r="42" spans="1:17" x14ac:dyDescent="0.25">
      <c r="B42">
        <f>I36</f>
        <v>9</v>
      </c>
      <c r="C42">
        <f t="shared" ref="C42:C43" si="2">G26</f>
        <v>3</v>
      </c>
      <c r="D42">
        <f t="shared" ref="D42:D43" si="3">H26</f>
        <v>-5</v>
      </c>
      <c r="E42">
        <f t="shared" ref="E42:E43" si="4">I26</f>
        <v>6</v>
      </c>
      <c r="F42" t="s">
        <v>78</v>
      </c>
      <c r="G42" s="18" t="s">
        <v>29</v>
      </c>
      <c r="H42" s="20">
        <f t="shared" ref="H42:H43" si="5">MOD(($B$42*C42),26)</f>
        <v>1</v>
      </c>
      <c r="I42" s="20">
        <f t="shared" si="1"/>
        <v>7</v>
      </c>
      <c r="J42" s="20">
        <f t="shared" si="1"/>
        <v>2</v>
      </c>
    </row>
    <row r="43" spans="1:17" x14ac:dyDescent="0.25">
      <c r="C43">
        <f t="shared" si="2"/>
        <v>3</v>
      </c>
      <c r="D43">
        <f t="shared" si="3"/>
        <v>-2</v>
      </c>
      <c r="E43">
        <f t="shared" si="4"/>
        <v>0</v>
      </c>
      <c r="H43" s="20">
        <f t="shared" si="5"/>
        <v>1</v>
      </c>
      <c r="I43" s="20">
        <f t="shared" si="1"/>
        <v>8</v>
      </c>
      <c r="J43" s="20">
        <f t="shared" si="1"/>
        <v>0</v>
      </c>
    </row>
    <row r="48" spans="1:17" x14ac:dyDescent="0.25">
      <c r="A48" s="14" t="s">
        <v>41</v>
      </c>
      <c r="B48" t="s">
        <v>83</v>
      </c>
      <c r="E48" s="23" t="s">
        <v>36</v>
      </c>
      <c r="F48" s="23"/>
      <c r="G48" s="23"/>
      <c r="H48" s="14"/>
      <c r="J48" s="14" t="s">
        <v>37</v>
      </c>
      <c r="K48" s="14"/>
      <c r="L48" s="23" t="s">
        <v>38</v>
      </c>
      <c r="M48" s="23"/>
      <c r="N48" s="14"/>
      <c r="O48" s="14" t="s">
        <v>30</v>
      </c>
      <c r="P48" s="14" t="s">
        <v>39</v>
      </c>
      <c r="Q48" s="14" t="s">
        <v>84</v>
      </c>
    </row>
    <row r="49" spans="1:17" x14ac:dyDescent="0.25">
      <c r="B49" s="19" t="s">
        <v>11</v>
      </c>
      <c r="E49">
        <f>$H$41</f>
        <v>25</v>
      </c>
      <c r="F49">
        <f>$I$41</f>
        <v>10</v>
      </c>
      <c r="G49">
        <f>$J$41</f>
        <v>25</v>
      </c>
      <c r="H49" s="13"/>
      <c r="J49" s="6">
        <f>CODE(B49)-65</f>
        <v>11</v>
      </c>
      <c r="K49" s="13"/>
      <c r="L49" s="21">
        <f>E49*$J$49+F49*$J$50+G49*$J$51</f>
        <v>730</v>
      </c>
      <c r="M49" s="21"/>
      <c r="N49" s="13"/>
      <c r="O49" s="13"/>
      <c r="P49" s="13">
        <f>MOD(L49,26)</f>
        <v>2</v>
      </c>
      <c r="Q49" s="13" t="str">
        <f>CHAR(P49+65)</f>
        <v>C</v>
      </c>
    </row>
    <row r="50" spans="1:17" x14ac:dyDescent="0.25">
      <c r="A50" s="13">
        <v>1</v>
      </c>
      <c r="B50" s="19" t="s">
        <v>82</v>
      </c>
      <c r="E50">
        <f>$H$42</f>
        <v>1</v>
      </c>
      <c r="F50">
        <f>$I$42</f>
        <v>7</v>
      </c>
      <c r="G50">
        <f>$J$42</f>
        <v>2</v>
      </c>
      <c r="H50" s="13" t="s">
        <v>34</v>
      </c>
      <c r="J50" s="6">
        <f t="shared" ref="J50:J51" si="6">CODE(B50)-65</f>
        <v>23</v>
      </c>
      <c r="K50" s="13" t="s">
        <v>29</v>
      </c>
      <c r="L50" s="21">
        <f t="shared" ref="L50:L51" si="7">E50*$J$49+F50*$J$50+G50*$J$51</f>
        <v>190</v>
      </c>
      <c r="M50" s="21"/>
      <c r="N50" s="13" t="s">
        <v>29</v>
      </c>
      <c r="O50" s="13" t="s">
        <v>30</v>
      </c>
      <c r="P50" s="13">
        <f t="shared" ref="P50:P79" si="8">MOD(L50,26)</f>
        <v>8</v>
      </c>
      <c r="Q50" s="13" t="str">
        <f t="shared" ref="Q50:Q79" si="9">CHAR(P50+65)</f>
        <v>I</v>
      </c>
    </row>
    <row r="51" spans="1:17" x14ac:dyDescent="0.25">
      <c r="A51" s="13"/>
      <c r="B51" s="19" t="s">
        <v>9</v>
      </c>
      <c r="E51">
        <f>$H$43</f>
        <v>1</v>
      </c>
      <c r="F51">
        <f>$I$43</f>
        <v>8</v>
      </c>
      <c r="G51">
        <f>$J$43</f>
        <v>0</v>
      </c>
      <c r="H51" s="13"/>
      <c r="J51" s="6">
        <f t="shared" si="6"/>
        <v>9</v>
      </c>
      <c r="K51" s="13"/>
      <c r="L51" s="21">
        <f t="shared" si="7"/>
        <v>195</v>
      </c>
      <c r="M51" s="21"/>
      <c r="N51" s="13"/>
      <c r="O51" s="13"/>
      <c r="P51" s="13">
        <f>MOD(L51,26)</f>
        <v>13</v>
      </c>
      <c r="Q51" s="13" t="str">
        <f t="shared" si="9"/>
        <v>N</v>
      </c>
    </row>
    <row r="52" spans="1:17" x14ac:dyDescent="0.25">
      <c r="A52" s="13"/>
      <c r="B52" s="19"/>
      <c r="E52" s="13"/>
      <c r="F52" s="13"/>
      <c r="G52" s="13"/>
      <c r="H52" s="13"/>
      <c r="J52" s="13"/>
      <c r="K52" s="13"/>
      <c r="L52" s="13"/>
      <c r="M52" s="13"/>
      <c r="N52" s="13"/>
      <c r="O52" s="13"/>
      <c r="P52" s="13"/>
      <c r="Q52" s="13"/>
    </row>
    <row r="53" spans="1:17" x14ac:dyDescent="0.25">
      <c r="A53" s="13"/>
      <c r="B53" s="19" t="s">
        <v>14</v>
      </c>
      <c r="E53">
        <f>$H$41</f>
        <v>25</v>
      </c>
      <c r="F53">
        <f>$I$41</f>
        <v>10</v>
      </c>
      <c r="G53">
        <f>$J$41</f>
        <v>25</v>
      </c>
      <c r="H53" s="13"/>
      <c r="J53" s="6">
        <f>CODE(B53)-65</f>
        <v>14</v>
      </c>
      <c r="K53" s="13"/>
      <c r="L53" s="21">
        <f>E53*J53+F53*J54+G53*J55</f>
        <v>955</v>
      </c>
      <c r="M53" s="21"/>
      <c r="O53" s="13"/>
      <c r="P53" s="13">
        <f t="shared" si="8"/>
        <v>19</v>
      </c>
      <c r="Q53" s="13" t="str">
        <f t="shared" si="9"/>
        <v>T</v>
      </c>
    </row>
    <row r="54" spans="1:17" x14ac:dyDescent="0.25">
      <c r="A54" s="13">
        <v>2</v>
      </c>
      <c r="B54" s="19" t="s">
        <v>8</v>
      </c>
      <c r="E54">
        <f>$H$42</f>
        <v>1</v>
      </c>
      <c r="F54">
        <f>$I$42</f>
        <v>7</v>
      </c>
      <c r="G54">
        <f>$J$42</f>
        <v>2</v>
      </c>
      <c r="H54" s="13" t="s">
        <v>34</v>
      </c>
      <c r="J54" s="6">
        <f t="shared" ref="J54:J55" si="10">CODE(B54)-65</f>
        <v>8</v>
      </c>
      <c r="K54" s="13" t="s">
        <v>29</v>
      </c>
      <c r="L54" s="21">
        <f>E54*J53+F54*J54+G54*J55</f>
        <v>112</v>
      </c>
      <c r="M54" s="21"/>
      <c r="O54" s="13" t="s">
        <v>30</v>
      </c>
      <c r="P54" s="13">
        <f>MOD(L54,26)</f>
        <v>8</v>
      </c>
      <c r="Q54" s="13" t="str">
        <f t="shared" si="9"/>
        <v>I</v>
      </c>
    </row>
    <row r="55" spans="1:17" x14ac:dyDescent="0.25">
      <c r="A55" s="13"/>
      <c r="B55" s="19" t="s">
        <v>21</v>
      </c>
      <c r="E55">
        <f>$H$43</f>
        <v>1</v>
      </c>
      <c r="F55">
        <f>$I$43</f>
        <v>8</v>
      </c>
      <c r="G55">
        <f>$J$43</f>
        <v>0</v>
      </c>
      <c r="H55" s="13"/>
      <c r="J55" s="6">
        <f t="shared" si="10"/>
        <v>21</v>
      </c>
      <c r="K55" s="13"/>
      <c r="L55" s="21">
        <f>E55*J53+F55*J54+G55*J55</f>
        <v>78</v>
      </c>
      <c r="M55" s="21"/>
      <c r="O55" s="13"/>
      <c r="P55" s="13">
        <f t="shared" si="8"/>
        <v>0</v>
      </c>
      <c r="Q55" s="13" t="str">
        <f t="shared" si="9"/>
        <v>A</v>
      </c>
    </row>
    <row r="56" spans="1:17" x14ac:dyDescent="0.25">
      <c r="A56" s="13"/>
      <c r="B56" s="19"/>
      <c r="E56" s="13"/>
      <c r="F56" s="13"/>
      <c r="G56" s="13"/>
      <c r="H56" s="13"/>
      <c r="J56" s="13"/>
      <c r="K56" s="13"/>
      <c r="L56" s="15"/>
      <c r="M56" s="15"/>
      <c r="O56" s="13"/>
      <c r="P56" s="13"/>
      <c r="Q56" s="13"/>
    </row>
    <row r="57" spans="1:17" x14ac:dyDescent="0.25">
      <c r="A57" s="13"/>
      <c r="B57" s="19" t="s">
        <v>2</v>
      </c>
      <c r="E57">
        <f>$H$41</f>
        <v>25</v>
      </c>
      <c r="F57">
        <f>$I$41</f>
        <v>10</v>
      </c>
      <c r="G57">
        <f>$J$41</f>
        <v>25</v>
      </c>
      <c r="H57" s="13"/>
      <c r="J57" s="6">
        <f>CODE(B57)-65</f>
        <v>2</v>
      </c>
      <c r="K57" s="13"/>
      <c r="L57" s="21">
        <f>E57*J$57+F57*J$58+G57*J$59</f>
        <v>315</v>
      </c>
      <c r="M57" s="21"/>
      <c r="O57" s="13"/>
      <c r="P57" s="13">
        <f t="shared" si="8"/>
        <v>3</v>
      </c>
      <c r="Q57" s="13" t="str">
        <f t="shared" si="9"/>
        <v>D</v>
      </c>
    </row>
    <row r="58" spans="1:17" x14ac:dyDescent="0.25">
      <c r="A58" s="13">
        <v>3</v>
      </c>
      <c r="B58" s="19" t="s">
        <v>4</v>
      </c>
      <c r="E58">
        <f>$H$42</f>
        <v>1</v>
      </c>
      <c r="F58">
        <f>$I$42</f>
        <v>7</v>
      </c>
      <c r="G58">
        <f>$J$42</f>
        <v>2</v>
      </c>
      <c r="H58" s="13"/>
      <c r="J58" s="6">
        <f t="shared" ref="J58:J79" si="11">CODE(B58)-65</f>
        <v>4</v>
      </c>
      <c r="K58" s="13" t="s">
        <v>29</v>
      </c>
      <c r="L58" s="21">
        <f>E58*J$57+F58*J$58+G58*J$59</f>
        <v>48</v>
      </c>
      <c r="M58" s="21"/>
      <c r="O58" s="13" t="s">
        <v>30</v>
      </c>
      <c r="P58" s="13">
        <f t="shared" si="8"/>
        <v>22</v>
      </c>
      <c r="Q58" s="13" t="str">
        <f t="shared" si="9"/>
        <v>W</v>
      </c>
    </row>
    <row r="59" spans="1:17" x14ac:dyDescent="0.25">
      <c r="A59" s="13"/>
      <c r="B59" s="19" t="s">
        <v>9</v>
      </c>
      <c r="E59">
        <f>$H$43</f>
        <v>1</v>
      </c>
      <c r="F59">
        <f>$I$43</f>
        <v>8</v>
      </c>
      <c r="G59">
        <f>$J$43</f>
        <v>0</v>
      </c>
      <c r="H59" s="13"/>
      <c r="J59" s="6">
        <f t="shared" si="11"/>
        <v>9</v>
      </c>
      <c r="K59" s="13"/>
      <c r="L59" s="21">
        <f>E59*J$57+F59*J$58+G59*J$59</f>
        <v>34</v>
      </c>
      <c r="M59" s="21"/>
      <c r="O59" s="13"/>
      <c r="P59" s="13">
        <f t="shared" si="8"/>
        <v>8</v>
      </c>
      <c r="Q59" s="13" t="str">
        <f t="shared" si="9"/>
        <v>I</v>
      </c>
    </row>
    <row r="60" spans="1:17" x14ac:dyDescent="0.25">
      <c r="A60" s="13"/>
      <c r="B60" s="19"/>
      <c r="E60" s="13"/>
      <c r="F60" s="13"/>
      <c r="G60" s="13"/>
      <c r="H60" s="13"/>
      <c r="J60" s="6"/>
      <c r="K60" s="13"/>
      <c r="L60" s="15"/>
      <c r="M60" s="15"/>
      <c r="O60" s="13"/>
      <c r="P60" s="13"/>
      <c r="Q60" s="13"/>
    </row>
    <row r="61" spans="1:17" x14ac:dyDescent="0.25">
      <c r="A61" s="13"/>
      <c r="B61" s="19" t="s">
        <v>21</v>
      </c>
      <c r="E61">
        <f>$H$41</f>
        <v>25</v>
      </c>
      <c r="F61">
        <f>$I$41</f>
        <v>10</v>
      </c>
      <c r="G61">
        <f>$J$41</f>
        <v>25</v>
      </c>
      <c r="H61" s="13"/>
      <c r="J61" s="6">
        <f t="shared" si="11"/>
        <v>21</v>
      </c>
      <c r="K61" s="13"/>
      <c r="L61" s="21">
        <f>E61*J$61+F61*J$62+G61*J$63</f>
        <v>860</v>
      </c>
      <c r="M61" s="21"/>
      <c r="O61" s="13"/>
      <c r="P61" s="13">
        <f t="shared" si="8"/>
        <v>2</v>
      </c>
      <c r="Q61" s="13" t="str">
        <f t="shared" si="9"/>
        <v>C</v>
      </c>
    </row>
    <row r="62" spans="1:17" x14ac:dyDescent="0.25">
      <c r="A62" s="13">
        <v>4</v>
      </c>
      <c r="B62" s="19" t="s">
        <v>6</v>
      </c>
      <c r="E62">
        <f>$H$42</f>
        <v>1</v>
      </c>
      <c r="F62">
        <f>$I$42</f>
        <v>7</v>
      </c>
      <c r="G62">
        <f>$J$42</f>
        <v>2</v>
      </c>
      <c r="H62" s="13"/>
      <c r="J62" s="6">
        <f t="shared" si="11"/>
        <v>6</v>
      </c>
      <c r="K62" s="13" t="s">
        <v>29</v>
      </c>
      <c r="L62" s="21">
        <f t="shared" ref="L62:L63" si="12">E62*J$61+F62*J$62+G62*J$63</f>
        <v>85</v>
      </c>
      <c r="M62" s="21"/>
      <c r="O62" s="13" t="s">
        <v>30</v>
      </c>
      <c r="P62" s="13">
        <f t="shared" si="8"/>
        <v>7</v>
      </c>
      <c r="Q62" s="13" t="str">
        <f t="shared" si="9"/>
        <v>H</v>
      </c>
    </row>
    <row r="63" spans="1:17" x14ac:dyDescent="0.25">
      <c r="A63" s="13"/>
      <c r="B63" s="19" t="s">
        <v>11</v>
      </c>
      <c r="E63">
        <f>$H$43</f>
        <v>1</v>
      </c>
      <c r="F63">
        <f>$I$43</f>
        <v>8</v>
      </c>
      <c r="G63">
        <f>$J$43</f>
        <v>0</v>
      </c>
      <c r="H63" s="13"/>
      <c r="J63" s="6">
        <f t="shared" si="11"/>
        <v>11</v>
      </c>
      <c r="K63" s="13"/>
      <c r="L63" s="21">
        <f t="shared" si="12"/>
        <v>69</v>
      </c>
      <c r="M63" s="21"/>
      <c r="O63" s="13"/>
      <c r="P63" s="13">
        <f t="shared" si="8"/>
        <v>17</v>
      </c>
      <c r="Q63" s="13" t="str">
        <f t="shared" si="9"/>
        <v>R</v>
      </c>
    </row>
    <row r="64" spans="1:17" x14ac:dyDescent="0.25">
      <c r="A64" s="13"/>
      <c r="B64" s="19"/>
      <c r="E64" s="13"/>
      <c r="F64" s="13"/>
      <c r="G64" s="13"/>
      <c r="H64" s="13"/>
      <c r="J64" s="6"/>
      <c r="K64" s="13"/>
      <c r="L64" s="15"/>
      <c r="M64" s="15"/>
      <c r="O64" s="13"/>
      <c r="P64" s="13"/>
      <c r="Q64" s="13"/>
    </row>
    <row r="65" spans="1:17" x14ac:dyDescent="0.25">
      <c r="A65" s="13"/>
      <c r="B65" s="19" t="s">
        <v>21</v>
      </c>
      <c r="E65">
        <f>$H$41</f>
        <v>25</v>
      </c>
      <c r="F65">
        <f>$I$41</f>
        <v>10</v>
      </c>
      <c r="G65">
        <f>$J$41</f>
        <v>25</v>
      </c>
      <c r="H65" s="13"/>
      <c r="J65" s="6">
        <f t="shared" si="11"/>
        <v>21</v>
      </c>
      <c r="K65" s="13"/>
      <c r="L65" s="21">
        <f>E65*J$65+F65*J$66+G65*J$67</f>
        <v>580</v>
      </c>
      <c r="M65" s="21"/>
      <c r="O65" s="13"/>
      <c r="P65" s="13">
        <f t="shared" si="8"/>
        <v>8</v>
      </c>
      <c r="Q65" s="13" t="str">
        <f t="shared" si="9"/>
        <v>I</v>
      </c>
    </row>
    <row r="66" spans="1:17" x14ac:dyDescent="0.25">
      <c r="A66" s="13">
        <v>5</v>
      </c>
      <c r="B66" s="19" t="s">
        <v>3</v>
      </c>
      <c r="E66">
        <f>$H$42</f>
        <v>1</v>
      </c>
      <c r="F66">
        <f>$I$42</f>
        <v>7</v>
      </c>
      <c r="G66">
        <f>$J$42</f>
        <v>2</v>
      </c>
      <c r="H66" s="13"/>
      <c r="J66" s="6">
        <f t="shared" si="11"/>
        <v>3</v>
      </c>
      <c r="K66" s="13" t="s">
        <v>29</v>
      </c>
      <c r="L66" s="21">
        <f t="shared" ref="L66:L67" si="13">E66*J$65+F66*J$66+G66*J$67</f>
        <v>44</v>
      </c>
      <c r="M66" s="21"/>
      <c r="O66" s="13" t="s">
        <v>30</v>
      </c>
      <c r="P66" s="13">
        <f t="shared" si="8"/>
        <v>18</v>
      </c>
      <c r="Q66" s="13" t="str">
        <f t="shared" si="9"/>
        <v>S</v>
      </c>
    </row>
    <row r="67" spans="1:17" x14ac:dyDescent="0.25">
      <c r="A67" s="13"/>
      <c r="B67" s="19" t="s">
        <v>1</v>
      </c>
      <c r="E67">
        <f>$H$43</f>
        <v>1</v>
      </c>
      <c r="F67">
        <f>$I$43</f>
        <v>8</v>
      </c>
      <c r="G67">
        <f>$J$43</f>
        <v>0</v>
      </c>
      <c r="H67" s="13"/>
      <c r="J67" s="6">
        <f t="shared" si="11"/>
        <v>1</v>
      </c>
      <c r="K67" s="13"/>
      <c r="L67" s="21">
        <f t="shared" si="13"/>
        <v>45</v>
      </c>
      <c r="M67" s="21"/>
      <c r="O67" s="13"/>
      <c r="P67" s="13">
        <f t="shared" si="8"/>
        <v>19</v>
      </c>
      <c r="Q67" s="13" t="str">
        <f t="shared" si="9"/>
        <v>T</v>
      </c>
    </row>
    <row r="68" spans="1:17" x14ac:dyDescent="0.25">
      <c r="A68" s="13"/>
      <c r="B68" s="19"/>
      <c r="E68" s="13"/>
      <c r="F68" s="13"/>
      <c r="G68" s="13"/>
      <c r="H68" s="13"/>
      <c r="J68" s="6"/>
      <c r="K68" s="13"/>
      <c r="L68" s="15"/>
      <c r="M68" s="15"/>
      <c r="O68" s="13"/>
      <c r="P68" s="13"/>
      <c r="Q68" s="13"/>
    </row>
    <row r="69" spans="1:17" x14ac:dyDescent="0.25">
      <c r="A69" s="13"/>
      <c r="B69" s="19" t="s">
        <v>6</v>
      </c>
      <c r="E69">
        <f>$H$41</f>
        <v>25</v>
      </c>
      <c r="F69">
        <f>$I$41</f>
        <v>10</v>
      </c>
      <c r="G69">
        <f>$J$41</f>
        <v>25</v>
      </c>
      <c r="H69" s="13"/>
      <c r="J69" s="6">
        <f t="shared" si="11"/>
        <v>6</v>
      </c>
      <c r="K69" s="13"/>
      <c r="L69" s="21">
        <f>E69*J$69+F69*J$70+G69*J$71</f>
        <v>840</v>
      </c>
      <c r="M69" s="21"/>
      <c r="O69" s="13"/>
      <c r="P69" s="13">
        <f t="shared" si="8"/>
        <v>8</v>
      </c>
      <c r="Q69" s="13" t="str">
        <f t="shared" si="9"/>
        <v>I</v>
      </c>
    </row>
    <row r="70" spans="1:17" x14ac:dyDescent="0.25">
      <c r="A70" s="13">
        <v>6</v>
      </c>
      <c r="B70" s="19" t="s">
        <v>9</v>
      </c>
      <c r="E70">
        <f>$H$42</f>
        <v>1</v>
      </c>
      <c r="F70">
        <f>$I$42</f>
        <v>7</v>
      </c>
      <c r="G70">
        <f>$J$42</f>
        <v>2</v>
      </c>
      <c r="H70" s="13"/>
      <c r="J70" s="6">
        <f t="shared" si="11"/>
        <v>9</v>
      </c>
      <c r="K70" s="13" t="s">
        <v>29</v>
      </c>
      <c r="L70" s="21">
        <f t="shared" ref="L70:L71" si="14">E70*J$69+F70*J$70+G70*J$71</f>
        <v>117</v>
      </c>
      <c r="M70" s="21"/>
      <c r="O70" s="13" t="s">
        <v>30</v>
      </c>
      <c r="P70" s="13">
        <f t="shared" si="8"/>
        <v>13</v>
      </c>
      <c r="Q70" s="13" t="str">
        <f t="shared" si="9"/>
        <v>N</v>
      </c>
    </row>
    <row r="71" spans="1:17" x14ac:dyDescent="0.25">
      <c r="A71" s="13"/>
      <c r="B71" s="19" t="s">
        <v>24</v>
      </c>
      <c r="E71">
        <f>$H$43</f>
        <v>1</v>
      </c>
      <c r="F71">
        <f>$I$43</f>
        <v>8</v>
      </c>
      <c r="G71">
        <f>$J$43</f>
        <v>0</v>
      </c>
      <c r="H71" s="13"/>
      <c r="J71" s="6">
        <f t="shared" si="11"/>
        <v>24</v>
      </c>
      <c r="K71" s="13"/>
      <c r="L71" s="21">
        <f t="shared" si="14"/>
        <v>78</v>
      </c>
      <c r="M71" s="21"/>
      <c r="O71" s="13"/>
      <c r="P71" s="13">
        <f t="shared" si="8"/>
        <v>0</v>
      </c>
      <c r="Q71" s="13" t="str">
        <f t="shared" si="9"/>
        <v>A</v>
      </c>
    </row>
    <row r="72" spans="1:17" x14ac:dyDescent="0.25">
      <c r="A72" s="13"/>
      <c r="B72" s="19"/>
      <c r="E72" s="13"/>
      <c r="F72" s="13"/>
      <c r="G72" s="13"/>
      <c r="H72" s="13"/>
      <c r="J72" s="6"/>
      <c r="K72" s="13"/>
      <c r="L72" s="15"/>
      <c r="M72" s="15"/>
      <c r="O72" s="13"/>
      <c r="P72" s="13"/>
      <c r="Q72" s="13"/>
    </row>
    <row r="73" spans="1:17" x14ac:dyDescent="0.25">
      <c r="A73" s="13"/>
      <c r="B73" s="19" t="s">
        <v>15</v>
      </c>
      <c r="E73">
        <f>$H$41</f>
        <v>25</v>
      </c>
      <c r="F73">
        <f>$I$41</f>
        <v>10</v>
      </c>
      <c r="G73">
        <f>$J$41</f>
        <v>25</v>
      </c>
      <c r="H73" s="13"/>
      <c r="J73" s="6">
        <f t="shared" si="11"/>
        <v>15</v>
      </c>
      <c r="K73" s="13"/>
      <c r="L73" s="21">
        <f>E73*J$73+F73*J$74+G73*J$75</f>
        <v>620</v>
      </c>
      <c r="M73" s="21"/>
      <c r="O73" s="13"/>
      <c r="P73" s="13">
        <f t="shared" si="8"/>
        <v>22</v>
      </c>
      <c r="Q73" s="13" t="str">
        <f t="shared" si="9"/>
        <v>W</v>
      </c>
    </row>
    <row r="74" spans="1:17" x14ac:dyDescent="0.25">
      <c r="A74" s="13">
        <v>7</v>
      </c>
      <c r="B74" s="19" t="s">
        <v>7</v>
      </c>
      <c r="E74">
        <f>$H$42</f>
        <v>1</v>
      </c>
      <c r="F74">
        <f>$I$42</f>
        <v>7</v>
      </c>
      <c r="G74">
        <f>$J$42</f>
        <v>2</v>
      </c>
      <c r="H74" s="13"/>
      <c r="J74" s="6">
        <f t="shared" si="11"/>
        <v>7</v>
      </c>
      <c r="K74" s="13" t="s">
        <v>29</v>
      </c>
      <c r="L74" s="21">
        <f t="shared" ref="L74:L75" si="15">E74*J$73+F74*J$74+G74*J$75</f>
        <v>78</v>
      </c>
      <c r="M74" s="21"/>
      <c r="O74" s="13" t="s">
        <v>30</v>
      </c>
      <c r="P74" s="13">
        <f t="shared" si="8"/>
        <v>0</v>
      </c>
      <c r="Q74" s="13" t="str">
        <f t="shared" si="9"/>
        <v>A</v>
      </c>
    </row>
    <row r="75" spans="1:17" x14ac:dyDescent="0.25">
      <c r="A75" s="13"/>
      <c r="B75" s="19" t="s">
        <v>7</v>
      </c>
      <c r="E75">
        <f>$H$43</f>
        <v>1</v>
      </c>
      <c r="F75">
        <f>$I$43</f>
        <v>8</v>
      </c>
      <c r="G75">
        <f>$J$43</f>
        <v>0</v>
      </c>
      <c r="H75" s="13"/>
      <c r="J75" s="6">
        <f t="shared" si="11"/>
        <v>7</v>
      </c>
      <c r="K75" s="13"/>
      <c r="L75" s="21">
        <f t="shared" si="15"/>
        <v>71</v>
      </c>
      <c r="M75" s="21"/>
      <c r="O75" s="13"/>
      <c r="P75" s="13">
        <f t="shared" si="8"/>
        <v>19</v>
      </c>
      <c r="Q75" s="13" t="str">
        <f t="shared" si="9"/>
        <v>T</v>
      </c>
    </row>
    <row r="76" spans="1:17" x14ac:dyDescent="0.25">
      <c r="A76" s="13"/>
      <c r="B76" s="19"/>
      <c r="E76" s="13"/>
      <c r="F76" s="13"/>
      <c r="G76" s="13"/>
      <c r="H76" s="13"/>
      <c r="J76" s="6"/>
      <c r="K76" s="13"/>
      <c r="L76" s="15"/>
      <c r="M76" s="15"/>
      <c r="O76" s="13"/>
      <c r="P76" s="13"/>
      <c r="Q76" s="13"/>
    </row>
    <row r="77" spans="1:17" x14ac:dyDescent="0.25">
      <c r="A77" s="13"/>
      <c r="B77" s="19" t="s">
        <v>17</v>
      </c>
      <c r="E77">
        <f>$H$41</f>
        <v>25</v>
      </c>
      <c r="F77">
        <f>$I$41</f>
        <v>10</v>
      </c>
      <c r="G77">
        <f>$J$41</f>
        <v>25</v>
      </c>
      <c r="H77" s="13"/>
      <c r="J77" s="6">
        <f t="shared" si="11"/>
        <v>17</v>
      </c>
      <c r="K77" s="13"/>
      <c r="L77" s="21">
        <f>E77*J$77+F77*J$78+G77*J$79</f>
        <v>840</v>
      </c>
      <c r="M77" s="21"/>
      <c r="O77" s="13"/>
      <c r="P77" s="13">
        <f t="shared" si="8"/>
        <v>8</v>
      </c>
      <c r="Q77" s="13" t="str">
        <f t="shared" si="9"/>
        <v>I</v>
      </c>
    </row>
    <row r="78" spans="1:17" x14ac:dyDescent="0.25">
      <c r="A78" s="13">
        <v>8</v>
      </c>
      <c r="B78" s="19" t="s">
        <v>4</v>
      </c>
      <c r="E78">
        <f>$H$42</f>
        <v>1</v>
      </c>
      <c r="F78">
        <f>$I$42</f>
        <v>7</v>
      </c>
      <c r="G78">
        <f>$J$42</f>
        <v>2</v>
      </c>
      <c r="H78" s="13"/>
      <c r="J78" s="6">
        <f t="shared" si="11"/>
        <v>4</v>
      </c>
      <c r="K78" s="13" t="s">
        <v>29</v>
      </c>
      <c r="L78" s="21">
        <f t="shared" ref="L78:L79" si="16">E78*J$77+F78*J$78+G78*J$79</f>
        <v>75</v>
      </c>
      <c r="M78" s="21"/>
      <c r="O78" s="13" t="s">
        <v>30</v>
      </c>
      <c r="P78" s="13">
        <f t="shared" si="8"/>
        <v>23</v>
      </c>
      <c r="Q78" s="13" t="str">
        <f t="shared" si="9"/>
        <v>X</v>
      </c>
    </row>
    <row r="79" spans="1:17" x14ac:dyDescent="0.25">
      <c r="A79" s="13"/>
      <c r="B79" s="19" t="s">
        <v>15</v>
      </c>
      <c r="E79">
        <f>$H$43</f>
        <v>1</v>
      </c>
      <c r="F79">
        <f>$I$43</f>
        <v>8</v>
      </c>
      <c r="G79">
        <f>$J$43</f>
        <v>0</v>
      </c>
      <c r="H79" s="13"/>
      <c r="J79" s="6">
        <f t="shared" si="11"/>
        <v>15</v>
      </c>
      <c r="K79" s="13"/>
      <c r="L79" s="21">
        <f t="shared" si="16"/>
        <v>49</v>
      </c>
      <c r="M79" s="21"/>
      <c r="O79" s="13"/>
      <c r="P79" s="13">
        <f t="shared" si="8"/>
        <v>23</v>
      </c>
      <c r="Q79" s="13" t="str">
        <f t="shared" si="9"/>
        <v>X</v>
      </c>
    </row>
    <row r="80" spans="1:17" x14ac:dyDescent="0.25">
      <c r="A80" s="13"/>
      <c r="B80" s="19"/>
      <c r="E80" s="13"/>
      <c r="F80" s="13"/>
      <c r="G80" s="13"/>
      <c r="H80" s="13"/>
      <c r="J80" s="6"/>
      <c r="K80" s="13"/>
      <c r="L80" s="15"/>
      <c r="M80" s="15"/>
      <c r="O80" s="13"/>
      <c r="P80" s="13"/>
      <c r="Q80" s="13"/>
    </row>
  </sheetData>
  <mergeCells count="27">
    <mergeCell ref="L78:M78"/>
    <mergeCell ref="L79:M79"/>
    <mergeCell ref="L71:M71"/>
    <mergeCell ref="L73:M73"/>
    <mergeCell ref="L74:M74"/>
    <mergeCell ref="L75:M75"/>
    <mergeCell ref="L77:M77"/>
    <mergeCell ref="L65:M65"/>
    <mergeCell ref="L66:M66"/>
    <mergeCell ref="L67:M67"/>
    <mergeCell ref="L69:M69"/>
    <mergeCell ref="L70:M70"/>
    <mergeCell ref="L58:M58"/>
    <mergeCell ref="L59:M59"/>
    <mergeCell ref="L61:M61"/>
    <mergeCell ref="L62:M62"/>
    <mergeCell ref="L63:M63"/>
    <mergeCell ref="L51:M51"/>
    <mergeCell ref="L53:M53"/>
    <mergeCell ref="L54:M54"/>
    <mergeCell ref="L55:M55"/>
    <mergeCell ref="L57:M57"/>
    <mergeCell ref="J1:M1"/>
    <mergeCell ref="E48:G48"/>
    <mergeCell ref="L48:M48"/>
    <mergeCell ref="L49:M49"/>
    <mergeCell ref="L50:M5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50"/>
  <sheetViews>
    <sheetView topLeftCell="A30" workbookViewId="0">
      <selection activeCell="L46" sqref="L46:L50"/>
    </sheetView>
  </sheetViews>
  <sheetFormatPr defaultRowHeight="15" x14ac:dyDescent="0.25"/>
  <sheetData>
    <row r="1" spans="1:26" ht="26.25" x14ac:dyDescent="0.4">
      <c r="J1" s="22" t="s">
        <v>35</v>
      </c>
      <c r="K1" s="22"/>
      <c r="L1" s="22"/>
      <c r="M1" s="22"/>
    </row>
    <row r="4" spans="1:26" x14ac:dyDescent="0.25">
      <c r="A4" s="2">
        <v>0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</row>
    <row r="5" spans="1:26" x14ac:dyDescent="0.25">
      <c r="A5" s="3" t="s">
        <v>0</v>
      </c>
      <c r="B5" s="3" t="s">
        <v>1</v>
      </c>
      <c r="C5" s="3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3" t="s">
        <v>16</v>
      </c>
      <c r="R5" s="3" t="s">
        <v>17</v>
      </c>
      <c r="S5" s="3" t="s">
        <v>18</v>
      </c>
      <c r="T5" s="3" t="s">
        <v>19</v>
      </c>
      <c r="U5" s="3" t="s">
        <v>20</v>
      </c>
      <c r="V5" s="3" t="s">
        <v>21</v>
      </c>
      <c r="W5" s="3" t="s">
        <v>22</v>
      </c>
      <c r="X5" s="3" t="s">
        <v>23</v>
      </c>
      <c r="Y5" s="3" t="s">
        <v>24</v>
      </c>
      <c r="Z5" s="4" t="s">
        <v>25</v>
      </c>
    </row>
    <row r="8" spans="1:26" x14ac:dyDescent="0.25">
      <c r="A8" t="s">
        <v>85</v>
      </c>
    </row>
    <row r="10" spans="1:26" x14ac:dyDescent="0.25">
      <c r="B10">
        <v>5</v>
      </c>
      <c r="C10">
        <v>6</v>
      </c>
    </row>
    <row r="11" spans="1:26" x14ac:dyDescent="0.25">
      <c r="B11">
        <v>2</v>
      </c>
      <c r="C11">
        <v>3</v>
      </c>
      <c r="F11" t="s">
        <v>48</v>
      </c>
    </row>
    <row r="14" spans="1:26" x14ac:dyDescent="0.25">
      <c r="A14" t="s">
        <v>111</v>
      </c>
    </row>
    <row r="16" spans="1:26" x14ac:dyDescent="0.25">
      <c r="A16" t="s">
        <v>86</v>
      </c>
    </row>
    <row r="17" spans="1:12" x14ac:dyDescent="0.25">
      <c r="B17" t="s">
        <v>87</v>
      </c>
      <c r="C17" t="s">
        <v>88</v>
      </c>
      <c r="F17" t="s">
        <v>89</v>
      </c>
      <c r="H17" t="s">
        <v>90</v>
      </c>
      <c r="J17" t="s">
        <v>91</v>
      </c>
      <c r="L17" t="s">
        <v>92</v>
      </c>
    </row>
    <row r="19" spans="1:12" x14ac:dyDescent="0.25">
      <c r="A19" s="13">
        <v>1</v>
      </c>
      <c r="B19" s="13" t="s">
        <v>2</v>
      </c>
      <c r="C19" s="13">
        <f>$B$10</f>
        <v>5</v>
      </c>
      <c r="D19" s="13">
        <f>$C$10</f>
        <v>6</v>
      </c>
      <c r="E19" s="13"/>
      <c r="F19" s="13">
        <f>CODE(B19)-65</f>
        <v>2</v>
      </c>
      <c r="G19" s="13"/>
      <c r="H19" s="13">
        <f>C19*F$19+D19*F$20</f>
        <v>58</v>
      </c>
      <c r="I19" s="13"/>
      <c r="J19" s="13">
        <f>MOD(H19,26)</f>
        <v>6</v>
      </c>
      <c r="K19" s="13"/>
      <c r="L19" s="13" t="str">
        <f>CHAR(J19+65)</f>
        <v>G</v>
      </c>
    </row>
    <row r="20" spans="1:12" x14ac:dyDescent="0.25">
      <c r="A20" s="13"/>
      <c r="B20" s="13" t="s">
        <v>8</v>
      </c>
      <c r="C20" s="13">
        <f>$B$11</f>
        <v>2</v>
      </c>
      <c r="D20" s="13">
        <f>$C$11</f>
        <v>3</v>
      </c>
      <c r="E20" s="13"/>
      <c r="F20" s="13">
        <f>CODE(B20)-65</f>
        <v>8</v>
      </c>
      <c r="G20" s="13"/>
      <c r="H20" s="13">
        <f>C20*F$19+D20*F$20</f>
        <v>28</v>
      </c>
      <c r="I20" s="13"/>
      <c r="J20" s="13">
        <f t="shared" ref="J20:J44" si="0">MOD(H20,26)</f>
        <v>2</v>
      </c>
      <c r="K20" s="13"/>
      <c r="L20" s="13" t="str">
        <f t="shared" ref="L20:L44" si="1">CHAR(J20+65)</f>
        <v>C</v>
      </c>
    </row>
    <row r="21" spans="1:12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</row>
    <row r="22" spans="1:12" x14ac:dyDescent="0.25">
      <c r="A22" s="13">
        <v>2</v>
      </c>
      <c r="B22" s="13" t="s">
        <v>13</v>
      </c>
      <c r="C22" s="13">
        <f>$B$10</f>
        <v>5</v>
      </c>
      <c r="D22" s="13">
        <f>$C$10</f>
        <v>6</v>
      </c>
      <c r="E22" s="13"/>
      <c r="F22" s="13">
        <f>CODE(B22)-65</f>
        <v>13</v>
      </c>
      <c r="G22" s="13"/>
      <c r="H22" s="13">
        <f>C22*F$22+D22*F$23</f>
        <v>179</v>
      </c>
      <c r="I22" s="13"/>
      <c r="J22" s="13">
        <f t="shared" si="0"/>
        <v>23</v>
      </c>
      <c r="K22" s="13"/>
      <c r="L22" s="13" t="str">
        <f t="shared" si="1"/>
        <v>X</v>
      </c>
    </row>
    <row r="23" spans="1:12" x14ac:dyDescent="0.25">
      <c r="A23" s="13"/>
      <c r="B23" s="13" t="s">
        <v>19</v>
      </c>
      <c r="C23" s="13">
        <f>$B$11</f>
        <v>2</v>
      </c>
      <c r="D23" s="13">
        <f>$C$11</f>
        <v>3</v>
      </c>
      <c r="E23" s="13"/>
      <c r="F23" s="13">
        <f>CODE(B23)-65</f>
        <v>19</v>
      </c>
      <c r="G23" s="13"/>
      <c r="H23" s="13">
        <f>C23*F$22+D23*F$23</f>
        <v>83</v>
      </c>
      <c r="I23" s="13"/>
      <c r="J23" s="13">
        <f t="shared" si="0"/>
        <v>5</v>
      </c>
      <c r="K23" s="13"/>
      <c r="L23" s="13" t="str">
        <f t="shared" si="1"/>
        <v>F</v>
      </c>
    </row>
    <row r="24" spans="1:12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</row>
    <row r="25" spans="1:12" x14ac:dyDescent="0.25">
      <c r="A25" s="13">
        <v>3</v>
      </c>
      <c r="B25" s="13" t="s">
        <v>8</v>
      </c>
      <c r="C25" s="13">
        <f>$B$10</f>
        <v>5</v>
      </c>
      <c r="D25" s="13">
        <f>$C$10</f>
        <v>6</v>
      </c>
      <c r="E25" s="13"/>
      <c r="F25" s="13">
        <f>CODE(B25)-65</f>
        <v>8</v>
      </c>
      <c r="G25" s="13"/>
      <c r="H25" s="13">
        <f>C25*F$25+D25*F$26</f>
        <v>40</v>
      </c>
      <c r="I25" s="13"/>
      <c r="J25" s="13">
        <f t="shared" si="0"/>
        <v>14</v>
      </c>
      <c r="K25" s="13"/>
      <c r="L25" s="13" t="str">
        <f t="shared" si="1"/>
        <v>O</v>
      </c>
    </row>
    <row r="26" spans="1:12" x14ac:dyDescent="0.25">
      <c r="A26" s="13"/>
      <c r="B26" s="13" t="s">
        <v>0</v>
      </c>
      <c r="C26" s="13">
        <f>$B$11</f>
        <v>2</v>
      </c>
      <c r="D26" s="13">
        <f>$C$11</f>
        <v>3</v>
      </c>
      <c r="E26" s="13"/>
      <c r="F26" s="13">
        <f>CODE(B26)-65</f>
        <v>0</v>
      </c>
      <c r="G26" s="13"/>
      <c r="H26" s="13">
        <f>C26*F$25+D26*F$26</f>
        <v>16</v>
      </c>
      <c r="I26" s="13"/>
      <c r="J26" s="13">
        <f t="shared" si="0"/>
        <v>16</v>
      </c>
      <c r="K26" s="13"/>
      <c r="L26" s="13" t="str">
        <f t="shared" si="1"/>
        <v>Q</v>
      </c>
    </row>
    <row r="27" spans="1:12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</row>
    <row r="28" spans="1:12" x14ac:dyDescent="0.25">
      <c r="A28" s="13">
        <v>4</v>
      </c>
      <c r="B28" s="13" t="s">
        <v>3</v>
      </c>
      <c r="C28" s="13">
        <f>$B$10</f>
        <v>5</v>
      </c>
      <c r="D28" s="13">
        <f>$C$10</f>
        <v>6</v>
      </c>
      <c r="E28" s="13"/>
      <c r="F28" s="13">
        <f>CODE(B28)-65</f>
        <v>3</v>
      </c>
      <c r="G28" s="13"/>
      <c r="H28" s="13">
        <f>C28*F$28+D28*F$29</f>
        <v>147</v>
      </c>
      <c r="I28" s="13"/>
      <c r="J28" s="13">
        <f t="shared" si="0"/>
        <v>17</v>
      </c>
      <c r="K28" s="13"/>
      <c r="L28" s="13" t="str">
        <f t="shared" si="1"/>
        <v>R</v>
      </c>
    </row>
    <row r="29" spans="1:12" x14ac:dyDescent="0.25">
      <c r="A29" s="13"/>
      <c r="B29" s="13" t="s">
        <v>22</v>
      </c>
      <c r="C29" s="13">
        <f>$B$11</f>
        <v>2</v>
      </c>
      <c r="D29" s="13">
        <f>$C$11</f>
        <v>3</v>
      </c>
      <c r="E29" s="13"/>
      <c r="F29" s="13">
        <f>CODE(B29)-65</f>
        <v>22</v>
      </c>
      <c r="G29" s="13"/>
      <c r="H29" s="13">
        <f>C29*F$28+D29*F$29</f>
        <v>72</v>
      </c>
      <c r="I29" s="13"/>
      <c r="J29" s="13">
        <f t="shared" si="0"/>
        <v>20</v>
      </c>
      <c r="K29" s="13"/>
      <c r="L29" s="13" t="str">
        <f t="shared" si="1"/>
        <v>U</v>
      </c>
    </row>
    <row r="30" spans="1:12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</row>
    <row r="31" spans="1:12" x14ac:dyDescent="0.25">
      <c r="A31" s="13">
        <v>5</v>
      </c>
      <c r="B31" s="13" t="s">
        <v>8</v>
      </c>
      <c r="C31" s="13">
        <f>$B$10</f>
        <v>5</v>
      </c>
      <c r="D31" s="13">
        <f>$C$10</f>
        <v>6</v>
      </c>
      <c r="E31" s="13"/>
      <c r="F31" s="13">
        <f>CODE(B31)-65</f>
        <v>8</v>
      </c>
      <c r="G31" s="13"/>
      <c r="H31" s="13">
        <f>C31*F$31+D31*F$32</f>
        <v>52</v>
      </c>
      <c r="I31" s="13"/>
      <c r="J31" s="13">
        <f t="shared" si="0"/>
        <v>0</v>
      </c>
      <c r="K31" s="13"/>
      <c r="L31" s="13" t="str">
        <f t="shared" si="1"/>
        <v>A</v>
      </c>
    </row>
    <row r="32" spans="1:12" x14ac:dyDescent="0.25">
      <c r="A32" s="13"/>
      <c r="B32" s="13" t="s">
        <v>2</v>
      </c>
      <c r="C32" s="13">
        <f>$B$11</f>
        <v>2</v>
      </c>
      <c r="D32" s="13">
        <f>$C$11</f>
        <v>3</v>
      </c>
      <c r="E32" s="13"/>
      <c r="F32" s="13">
        <f>CODE(B32)-65</f>
        <v>2</v>
      </c>
      <c r="G32" s="13"/>
      <c r="H32" s="13">
        <f t="shared" ref="H32" si="2">C32*F$31+D32*F$32</f>
        <v>22</v>
      </c>
      <c r="I32" s="13"/>
      <c r="J32" s="13">
        <f t="shared" si="0"/>
        <v>22</v>
      </c>
      <c r="K32" s="13"/>
      <c r="L32" s="13" t="str">
        <f t="shared" si="1"/>
        <v>W</v>
      </c>
    </row>
    <row r="33" spans="1:12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</row>
    <row r="34" spans="1:12" x14ac:dyDescent="0.25">
      <c r="A34" s="13">
        <v>6</v>
      </c>
      <c r="B34" s="13" t="s">
        <v>7</v>
      </c>
      <c r="C34" s="13">
        <f>$B$10</f>
        <v>5</v>
      </c>
      <c r="D34" s="13">
        <f>$C$10</f>
        <v>6</v>
      </c>
      <c r="E34" s="13"/>
      <c r="F34" s="13">
        <f>CODE(B34)-65</f>
        <v>7</v>
      </c>
      <c r="G34" s="13"/>
      <c r="H34" s="13">
        <f>C34*F$34+D34*F$35</f>
        <v>137</v>
      </c>
      <c r="I34" s="13"/>
      <c r="J34" s="13">
        <f t="shared" si="0"/>
        <v>7</v>
      </c>
      <c r="K34" s="13"/>
      <c r="L34" s="13" t="str">
        <f t="shared" si="1"/>
        <v>H</v>
      </c>
    </row>
    <row r="35" spans="1:12" x14ac:dyDescent="0.25">
      <c r="A35" s="13"/>
      <c r="B35" s="13" t="s">
        <v>17</v>
      </c>
      <c r="C35" s="13">
        <f>$B$11</f>
        <v>2</v>
      </c>
      <c r="D35" s="13">
        <f>$C$11</f>
        <v>3</v>
      </c>
      <c r="E35" s="13"/>
      <c r="F35" s="13">
        <f>CODE(B35)-65</f>
        <v>17</v>
      </c>
      <c r="G35" s="13"/>
      <c r="H35" s="13">
        <f>C35*F$34+D35*F$35</f>
        <v>65</v>
      </c>
      <c r="I35" s="13"/>
      <c r="J35" s="13">
        <f t="shared" si="0"/>
        <v>13</v>
      </c>
      <c r="K35" s="13"/>
      <c r="L35" s="13" t="str">
        <f t="shared" si="1"/>
        <v>N</v>
      </c>
    </row>
    <row r="36" spans="1:12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</row>
    <row r="37" spans="1:12" x14ac:dyDescent="0.25">
      <c r="A37" s="13">
        <v>7</v>
      </c>
      <c r="B37" s="13" t="s">
        <v>8</v>
      </c>
      <c r="C37" s="13">
        <f>$B$10</f>
        <v>5</v>
      </c>
      <c r="D37" s="13">
        <f>$C$10</f>
        <v>6</v>
      </c>
      <c r="E37" s="13"/>
      <c r="F37" s="13">
        <f>CODE(B37)-65</f>
        <v>8</v>
      </c>
      <c r="G37" s="13"/>
      <c r="H37" s="13">
        <f>C37*F$37+D37*F$38</f>
        <v>148</v>
      </c>
      <c r="I37" s="13"/>
      <c r="J37" s="13">
        <f t="shared" si="0"/>
        <v>18</v>
      </c>
      <c r="K37" s="13"/>
      <c r="L37" s="13" t="str">
        <f t="shared" si="1"/>
        <v>S</v>
      </c>
    </row>
    <row r="38" spans="1:12" x14ac:dyDescent="0.25">
      <c r="A38" s="13"/>
      <c r="B38" s="13" t="s">
        <v>18</v>
      </c>
      <c r="C38" s="13">
        <f>$B$11</f>
        <v>2</v>
      </c>
      <c r="D38" s="13">
        <f>$C$11</f>
        <v>3</v>
      </c>
      <c r="E38" s="13"/>
      <c r="F38" s="13">
        <f>CODE(B38)-65</f>
        <v>18</v>
      </c>
      <c r="G38" s="13"/>
      <c r="H38" s="13">
        <f>C38*F$37+D38*F$38</f>
        <v>70</v>
      </c>
      <c r="I38" s="13"/>
      <c r="J38" s="13">
        <f t="shared" si="0"/>
        <v>18</v>
      </c>
      <c r="K38" s="13"/>
      <c r="L38" s="13" t="str">
        <f t="shared" si="1"/>
        <v>S</v>
      </c>
    </row>
    <row r="39" spans="1:12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</row>
    <row r="40" spans="1:12" x14ac:dyDescent="0.25">
      <c r="A40" s="13">
        <v>8</v>
      </c>
      <c r="B40" s="13" t="s">
        <v>19</v>
      </c>
      <c r="C40" s="13">
        <f>$B$10</f>
        <v>5</v>
      </c>
      <c r="D40" s="13">
        <f>$C$10</f>
        <v>6</v>
      </c>
      <c r="E40" s="13"/>
      <c r="F40" s="13">
        <f>CODE(B40)-65</f>
        <v>19</v>
      </c>
      <c r="G40" s="13"/>
      <c r="H40" s="13">
        <f>C40*F$40+D40*F$41</f>
        <v>143</v>
      </c>
      <c r="I40" s="13"/>
      <c r="J40" s="13">
        <f t="shared" si="0"/>
        <v>13</v>
      </c>
      <c r="K40" s="13"/>
      <c r="L40" s="13" t="str">
        <f t="shared" si="1"/>
        <v>N</v>
      </c>
    </row>
    <row r="41" spans="1:12" x14ac:dyDescent="0.25">
      <c r="A41" s="13"/>
      <c r="B41" s="13" t="s">
        <v>8</v>
      </c>
      <c r="C41" s="13">
        <f>$B$11</f>
        <v>2</v>
      </c>
      <c r="D41" s="13">
        <f>$C$11</f>
        <v>3</v>
      </c>
      <c r="E41" s="13"/>
      <c r="F41" s="13">
        <f>CODE(B41)-65</f>
        <v>8</v>
      </c>
      <c r="G41" s="13"/>
      <c r="H41" s="13">
        <f>C41*F$40+D41*F$41</f>
        <v>62</v>
      </c>
      <c r="I41" s="13"/>
      <c r="J41" s="13">
        <f t="shared" si="0"/>
        <v>10</v>
      </c>
      <c r="K41" s="13"/>
      <c r="L41" s="13" t="str">
        <f t="shared" si="1"/>
        <v>K</v>
      </c>
    </row>
    <row r="42" spans="1:12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</row>
    <row r="43" spans="1:12" x14ac:dyDescent="0.25">
      <c r="A43" s="13">
        <v>9</v>
      </c>
      <c r="B43" s="13" t="s">
        <v>13</v>
      </c>
      <c r="C43" s="13">
        <f>$B$10</f>
        <v>5</v>
      </c>
      <c r="D43" s="13">
        <f>$C$10</f>
        <v>6</v>
      </c>
      <c r="E43" s="13"/>
      <c r="F43" s="13">
        <f>CODE(B43)-65</f>
        <v>13</v>
      </c>
      <c r="G43" s="13"/>
      <c r="H43" s="13">
        <f>C43*F$43+D43*F$44</f>
        <v>65</v>
      </c>
      <c r="I43" s="13"/>
      <c r="J43" s="13">
        <f t="shared" si="0"/>
        <v>13</v>
      </c>
      <c r="K43" s="13"/>
      <c r="L43" s="13" t="str">
        <f t="shared" si="1"/>
        <v>N</v>
      </c>
    </row>
    <row r="44" spans="1:12" x14ac:dyDescent="0.25">
      <c r="A44" s="13"/>
      <c r="B44" s="13" t="s">
        <v>0</v>
      </c>
      <c r="C44" s="13">
        <f>$B$11</f>
        <v>2</v>
      </c>
      <c r="D44" s="13">
        <f>$C$11</f>
        <v>3</v>
      </c>
      <c r="E44" s="13"/>
      <c r="F44" s="13">
        <f>CODE(B44)-65</f>
        <v>0</v>
      </c>
      <c r="G44" s="13"/>
      <c r="H44" s="13">
        <f>C44*F$43+D44*F$44</f>
        <v>26</v>
      </c>
      <c r="I44" s="13"/>
      <c r="J44" s="13">
        <f t="shared" si="0"/>
        <v>0</v>
      </c>
      <c r="K44" s="13"/>
      <c r="L44" s="13" t="str">
        <f t="shared" si="1"/>
        <v>A</v>
      </c>
    </row>
    <row r="46" spans="1:12" x14ac:dyDescent="0.25">
      <c r="A46" s="16">
        <v>10</v>
      </c>
      <c r="B46" s="16" t="s">
        <v>22</v>
      </c>
      <c r="C46" s="16">
        <v>5</v>
      </c>
      <c r="D46" s="16">
        <v>6</v>
      </c>
      <c r="F46" s="16">
        <v>22</v>
      </c>
      <c r="G46" s="16"/>
      <c r="H46" s="16">
        <f>C46*F46+D46*F47</f>
        <v>110</v>
      </c>
      <c r="J46" s="16">
        <f>MOD(H46,26)</f>
        <v>6</v>
      </c>
      <c r="L46" s="16" t="s">
        <v>6</v>
      </c>
    </row>
    <row r="47" spans="1:12" x14ac:dyDescent="0.25">
      <c r="B47" s="16" t="s">
        <v>0</v>
      </c>
      <c r="C47" s="16">
        <v>2</v>
      </c>
      <c r="D47" s="16">
        <v>3</v>
      </c>
      <c r="F47" s="16">
        <v>0</v>
      </c>
      <c r="G47" s="16"/>
      <c r="H47" s="16">
        <f>C47*F46+D47*F47</f>
        <v>44</v>
      </c>
      <c r="J47" s="16">
        <f>MOD(H47,26)</f>
        <v>18</v>
      </c>
      <c r="L47" s="16" t="s">
        <v>18</v>
      </c>
    </row>
    <row r="48" spans="1:12" x14ac:dyDescent="0.25">
      <c r="C48" s="16"/>
      <c r="D48" s="16"/>
      <c r="F48" s="16"/>
      <c r="G48" s="16"/>
      <c r="H48" s="16"/>
      <c r="J48" s="16"/>
      <c r="L48" s="16"/>
    </row>
    <row r="49" spans="1:12" x14ac:dyDescent="0.25">
      <c r="A49" s="16">
        <v>11</v>
      </c>
      <c r="B49" s="16" t="s">
        <v>19</v>
      </c>
      <c r="C49" s="16">
        <v>5</v>
      </c>
      <c r="D49" s="16">
        <v>6</v>
      </c>
      <c r="F49" s="16">
        <v>19</v>
      </c>
      <c r="G49" s="16"/>
      <c r="H49" s="16">
        <f>C49*F49+D49*F50</f>
        <v>143</v>
      </c>
      <c r="J49" s="16">
        <f>MOD(H49,26)</f>
        <v>13</v>
      </c>
      <c r="L49" s="16" t="s">
        <v>13</v>
      </c>
    </row>
    <row r="50" spans="1:12" x14ac:dyDescent="0.25">
      <c r="B50" s="16" t="s">
        <v>8</v>
      </c>
      <c r="C50" s="16">
        <v>2</v>
      </c>
      <c r="D50" s="16">
        <v>3</v>
      </c>
      <c r="F50" s="16">
        <v>8</v>
      </c>
      <c r="G50" s="16"/>
      <c r="H50" s="16">
        <f>C50*F49+D50*F50</f>
        <v>62</v>
      </c>
      <c r="J50" s="16">
        <f>MOD(H50,26)</f>
        <v>10</v>
      </c>
      <c r="L50" s="16" t="s">
        <v>10</v>
      </c>
    </row>
  </sheetData>
  <mergeCells count="1">
    <mergeCell ref="J1:M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55"/>
  <sheetViews>
    <sheetView topLeftCell="A35" workbookViewId="0">
      <selection activeCell="L51" sqref="L51:L55"/>
    </sheetView>
  </sheetViews>
  <sheetFormatPr defaultRowHeight="15" x14ac:dyDescent="0.25"/>
  <sheetData>
    <row r="1" spans="1:26" ht="26.25" x14ac:dyDescent="0.4">
      <c r="J1" s="22" t="s">
        <v>35</v>
      </c>
      <c r="K1" s="22"/>
      <c r="L1" s="22"/>
      <c r="M1" s="22"/>
    </row>
    <row r="4" spans="1:26" x14ac:dyDescent="0.25">
      <c r="A4" s="2">
        <v>0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</row>
    <row r="5" spans="1:26" x14ac:dyDescent="0.25">
      <c r="A5" s="3" t="s">
        <v>0</v>
      </c>
      <c r="B5" s="3" t="s">
        <v>1</v>
      </c>
      <c r="C5" s="3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3" t="s">
        <v>16</v>
      </c>
      <c r="R5" s="3" t="s">
        <v>17</v>
      </c>
      <c r="S5" s="3" t="s">
        <v>18</v>
      </c>
      <c r="T5" s="3" t="s">
        <v>19</v>
      </c>
      <c r="U5" s="3" t="s">
        <v>20</v>
      </c>
      <c r="V5" s="3" t="s">
        <v>21</v>
      </c>
      <c r="W5" s="3" t="s">
        <v>22</v>
      </c>
      <c r="X5" s="3" t="s">
        <v>23</v>
      </c>
      <c r="Y5" s="3" t="s">
        <v>24</v>
      </c>
      <c r="Z5" s="4" t="s">
        <v>25</v>
      </c>
    </row>
    <row r="8" spans="1:26" x14ac:dyDescent="0.25">
      <c r="A8" t="s">
        <v>85</v>
      </c>
      <c r="I8" t="s">
        <v>94</v>
      </c>
      <c r="L8" t="s">
        <v>95</v>
      </c>
      <c r="P8" t="s">
        <v>99</v>
      </c>
    </row>
    <row r="9" spans="1:26" x14ac:dyDescent="0.25">
      <c r="I9">
        <f>((B10*C11)-(B11*C10))</f>
        <v>3</v>
      </c>
      <c r="K9" t="s">
        <v>96</v>
      </c>
      <c r="L9" t="s">
        <v>97</v>
      </c>
    </row>
    <row r="10" spans="1:26" x14ac:dyDescent="0.25">
      <c r="B10">
        <v>5</v>
      </c>
      <c r="C10">
        <v>6</v>
      </c>
      <c r="F10" t="s">
        <v>93</v>
      </c>
      <c r="L10" t="s">
        <v>98</v>
      </c>
      <c r="P10" t="s">
        <v>100</v>
      </c>
      <c r="Q10" t="s">
        <v>101</v>
      </c>
      <c r="R10" s="18" t="s">
        <v>104</v>
      </c>
      <c r="S10" t="s">
        <v>103</v>
      </c>
      <c r="T10" s="18" t="s">
        <v>106</v>
      </c>
    </row>
    <row r="11" spans="1:26" x14ac:dyDescent="0.25">
      <c r="B11">
        <v>2</v>
      </c>
      <c r="C11">
        <v>3</v>
      </c>
      <c r="P11" t="s">
        <v>102</v>
      </c>
      <c r="Q11" t="s">
        <v>103</v>
      </c>
      <c r="S11" s="18" t="s">
        <v>105</v>
      </c>
      <c r="T11" t="s">
        <v>100</v>
      </c>
    </row>
    <row r="13" spans="1:26" x14ac:dyDescent="0.25">
      <c r="A13" t="s">
        <v>107</v>
      </c>
    </row>
    <row r="14" spans="1:26" x14ac:dyDescent="0.25">
      <c r="B14">
        <v>3</v>
      </c>
      <c r="C14">
        <v>-6</v>
      </c>
      <c r="G14">
        <f>B14*$E$15</f>
        <v>27</v>
      </c>
      <c r="H14">
        <f>C14*$E$15</f>
        <v>-54</v>
      </c>
      <c r="J14" s="20">
        <f>MOD(G14,26)</f>
        <v>1</v>
      </c>
      <c r="K14" s="20">
        <f>MOD(H14,26)</f>
        <v>24</v>
      </c>
      <c r="L14" s="18" t="s">
        <v>109</v>
      </c>
    </row>
    <row r="15" spans="1:26" x14ac:dyDescent="0.25">
      <c r="B15">
        <v>-2</v>
      </c>
      <c r="C15">
        <v>5</v>
      </c>
      <c r="D15" t="s">
        <v>108</v>
      </c>
      <c r="E15">
        <v>9</v>
      </c>
      <c r="F15" s="18" t="s">
        <v>29</v>
      </c>
      <c r="G15">
        <f>B15*$E$15</f>
        <v>-18</v>
      </c>
      <c r="H15">
        <f>C15*$E$15</f>
        <v>45</v>
      </c>
      <c r="I15" t="s">
        <v>78</v>
      </c>
      <c r="J15" s="20">
        <f>MOD(G15,26)</f>
        <v>8</v>
      </c>
      <c r="K15" s="20">
        <f>MOD(H15,26)</f>
        <v>19</v>
      </c>
    </row>
    <row r="19" spans="1:12" x14ac:dyDescent="0.25">
      <c r="A19" t="s">
        <v>110</v>
      </c>
    </row>
    <row r="21" spans="1:12" x14ac:dyDescent="0.25">
      <c r="A21" t="s">
        <v>86</v>
      </c>
    </row>
    <row r="22" spans="1:12" x14ac:dyDescent="0.25">
      <c r="B22" t="s">
        <v>87</v>
      </c>
      <c r="C22" t="s">
        <v>88</v>
      </c>
      <c r="F22" t="s">
        <v>89</v>
      </c>
      <c r="H22" t="s">
        <v>90</v>
      </c>
      <c r="J22" t="s">
        <v>91</v>
      </c>
      <c r="L22" t="s">
        <v>92</v>
      </c>
    </row>
    <row r="24" spans="1:12" x14ac:dyDescent="0.25">
      <c r="A24" s="13">
        <v>1</v>
      </c>
      <c r="B24" s="13" t="s">
        <v>6</v>
      </c>
      <c r="C24" s="13">
        <f>$J$14</f>
        <v>1</v>
      </c>
      <c r="D24" s="13">
        <f>$K$14</f>
        <v>24</v>
      </c>
      <c r="E24" s="13"/>
      <c r="F24" s="13">
        <f>CODE(B24)-65</f>
        <v>6</v>
      </c>
      <c r="G24" s="13"/>
      <c r="H24" s="13">
        <f>C24*F$24+D24*F$25</f>
        <v>54</v>
      </c>
      <c r="I24" s="13"/>
      <c r="J24" s="13">
        <f>MOD(H24,26)</f>
        <v>2</v>
      </c>
      <c r="K24" s="13"/>
      <c r="L24" s="13" t="str">
        <f>CHAR(J24+65)</f>
        <v>C</v>
      </c>
    </row>
    <row r="25" spans="1:12" x14ac:dyDescent="0.25">
      <c r="A25" s="13"/>
      <c r="B25" s="13" t="s">
        <v>2</v>
      </c>
      <c r="C25" s="13">
        <f>$J$15</f>
        <v>8</v>
      </c>
      <c r="D25" s="13">
        <f>$K$15</f>
        <v>19</v>
      </c>
      <c r="E25" s="13"/>
      <c r="F25" s="13">
        <f>CODE(B25)-65</f>
        <v>2</v>
      </c>
      <c r="G25" s="13"/>
      <c r="H25" s="13">
        <f>C25*F$24+D25*F$25</f>
        <v>86</v>
      </c>
      <c r="I25" s="13"/>
      <c r="J25" s="13">
        <f t="shared" ref="J25:J49" si="0">MOD(H25,26)</f>
        <v>8</v>
      </c>
      <c r="K25" s="13"/>
      <c r="L25" s="13" t="str">
        <f t="shared" ref="L25:L49" si="1">CHAR(J25+65)</f>
        <v>I</v>
      </c>
    </row>
    <row r="26" spans="1:12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 spans="1:12" x14ac:dyDescent="0.25">
      <c r="A27" s="13">
        <v>2</v>
      </c>
      <c r="B27" s="13" t="s">
        <v>82</v>
      </c>
      <c r="C27" s="13">
        <f>$J$14</f>
        <v>1</v>
      </c>
      <c r="D27" s="13">
        <f>$K$14</f>
        <v>24</v>
      </c>
      <c r="E27" s="13"/>
      <c r="F27" s="13">
        <f>CODE(B27)-65</f>
        <v>23</v>
      </c>
      <c r="G27" s="13"/>
      <c r="H27" s="13">
        <f>C27*F$27+D27*F$28</f>
        <v>143</v>
      </c>
      <c r="I27" s="13"/>
      <c r="J27" s="13">
        <f t="shared" si="0"/>
        <v>13</v>
      </c>
      <c r="K27" s="13"/>
      <c r="L27" s="13" t="str">
        <f t="shared" si="1"/>
        <v>N</v>
      </c>
    </row>
    <row r="28" spans="1:12" x14ac:dyDescent="0.25">
      <c r="A28" s="13"/>
      <c r="B28" s="13" t="s">
        <v>5</v>
      </c>
      <c r="C28" s="13">
        <f>$J$15</f>
        <v>8</v>
      </c>
      <c r="D28" s="13">
        <f>$K$15</f>
        <v>19</v>
      </c>
      <c r="E28" s="13"/>
      <c r="F28" s="13">
        <f>CODE(B28)-65</f>
        <v>5</v>
      </c>
      <c r="G28" s="13"/>
      <c r="H28" s="13">
        <f>C28*F$27+D28*F$28</f>
        <v>279</v>
      </c>
      <c r="I28" s="13"/>
      <c r="J28" s="13">
        <f t="shared" si="0"/>
        <v>19</v>
      </c>
      <c r="K28" s="13"/>
      <c r="L28" s="13" t="str">
        <f t="shared" si="1"/>
        <v>T</v>
      </c>
    </row>
    <row r="29" spans="1:12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</row>
    <row r="30" spans="1:12" x14ac:dyDescent="0.25">
      <c r="A30" s="13">
        <v>3</v>
      </c>
      <c r="B30" s="13" t="s">
        <v>14</v>
      </c>
      <c r="C30" s="13">
        <f>$J$14</f>
        <v>1</v>
      </c>
      <c r="D30" s="13">
        <f>$K$14</f>
        <v>24</v>
      </c>
      <c r="E30" s="13"/>
      <c r="F30" s="13">
        <f>CODE(B30)-65</f>
        <v>14</v>
      </c>
      <c r="G30" s="13"/>
      <c r="H30" s="13">
        <f>C30*F$30+D30*F$31</f>
        <v>398</v>
      </c>
      <c r="I30" s="13"/>
      <c r="J30" s="13">
        <f t="shared" si="0"/>
        <v>8</v>
      </c>
      <c r="K30" s="13"/>
      <c r="L30" s="13" t="str">
        <f t="shared" si="1"/>
        <v>I</v>
      </c>
    </row>
    <row r="31" spans="1:12" x14ac:dyDescent="0.25">
      <c r="A31" s="13"/>
      <c r="B31" s="13" t="s">
        <v>16</v>
      </c>
      <c r="C31" s="13">
        <f>$J$15</f>
        <v>8</v>
      </c>
      <c r="D31" s="13">
        <f>$K$15</f>
        <v>19</v>
      </c>
      <c r="E31" s="13"/>
      <c r="F31" s="13">
        <f>CODE(B31)-65</f>
        <v>16</v>
      </c>
      <c r="G31" s="13"/>
      <c r="H31" s="13">
        <f>C31*F$30+D31*F$31</f>
        <v>416</v>
      </c>
      <c r="I31" s="13"/>
      <c r="J31" s="13">
        <f t="shared" si="0"/>
        <v>0</v>
      </c>
      <c r="K31" s="13"/>
      <c r="L31" s="13" t="str">
        <f t="shared" si="1"/>
        <v>A</v>
      </c>
    </row>
    <row r="32" spans="1:12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</row>
    <row r="33" spans="1:12" x14ac:dyDescent="0.25">
      <c r="A33" s="13">
        <v>4</v>
      </c>
      <c r="B33" s="13" t="s">
        <v>17</v>
      </c>
      <c r="C33" s="13">
        <f>$J$14</f>
        <v>1</v>
      </c>
      <c r="D33" s="13">
        <f>$K$14</f>
        <v>24</v>
      </c>
      <c r="E33" s="13"/>
      <c r="F33" s="13">
        <f>CODE(B33)-65</f>
        <v>17</v>
      </c>
      <c r="G33" s="13"/>
      <c r="H33" s="13">
        <f>C33*F$33+D33*F$34</f>
        <v>497</v>
      </c>
      <c r="I33" s="13"/>
      <c r="J33" s="13">
        <f t="shared" si="0"/>
        <v>3</v>
      </c>
      <c r="K33" s="13"/>
      <c r="L33" s="13" t="str">
        <f t="shared" si="1"/>
        <v>D</v>
      </c>
    </row>
    <row r="34" spans="1:12" x14ac:dyDescent="0.25">
      <c r="A34" s="13"/>
      <c r="B34" s="13" t="s">
        <v>20</v>
      </c>
      <c r="C34" s="13">
        <f>$J$15</f>
        <v>8</v>
      </c>
      <c r="D34" s="13">
        <f>$K$15</f>
        <v>19</v>
      </c>
      <c r="E34" s="13"/>
      <c r="F34" s="13">
        <f>CODE(B34)-65</f>
        <v>20</v>
      </c>
      <c r="G34" s="13"/>
      <c r="H34" s="13">
        <f>C34*F$33+D34*F$34</f>
        <v>516</v>
      </c>
      <c r="I34" s="13"/>
      <c r="J34" s="13">
        <f t="shared" si="0"/>
        <v>22</v>
      </c>
      <c r="K34" s="13"/>
      <c r="L34" s="13" t="str">
        <f t="shared" si="1"/>
        <v>W</v>
      </c>
    </row>
    <row r="35" spans="1:12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</row>
    <row r="36" spans="1:12" x14ac:dyDescent="0.25">
      <c r="A36" s="13">
        <v>5</v>
      </c>
      <c r="B36" s="13" t="s">
        <v>0</v>
      </c>
      <c r="C36" s="13">
        <f>$J$14</f>
        <v>1</v>
      </c>
      <c r="D36" s="13">
        <f>$K$14</f>
        <v>24</v>
      </c>
      <c r="E36" s="13"/>
      <c r="F36" s="13">
        <f>CODE(B36)-65</f>
        <v>0</v>
      </c>
      <c r="G36" s="13"/>
      <c r="H36" s="13">
        <f>C36*F$36+D36*F$37</f>
        <v>528</v>
      </c>
      <c r="I36" s="13"/>
      <c r="J36" s="13">
        <f t="shared" si="0"/>
        <v>8</v>
      </c>
      <c r="K36" s="13"/>
      <c r="L36" s="13" t="str">
        <f t="shared" si="1"/>
        <v>I</v>
      </c>
    </row>
    <row r="37" spans="1:12" x14ac:dyDescent="0.25">
      <c r="A37" s="13"/>
      <c r="B37" s="13" t="s">
        <v>22</v>
      </c>
      <c r="C37" s="13">
        <f>$J$15</f>
        <v>8</v>
      </c>
      <c r="D37" s="13">
        <f>$K$15</f>
        <v>19</v>
      </c>
      <c r="E37" s="13"/>
      <c r="F37" s="13">
        <f>CODE(B37)-65</f>
        <v>22</v>
      </c>
      <c r="G37" s="13"/>
      <c r="H37" s="13">
        <f t="shared" ref="H37" si="2">C37*F$36+D37*F$37</f>
        <v>418</v>
      </c>
      <c r="I37" s="13"/>
      <c r="J37" s="13">
        <f t="shared" si="0"/>
        <v>2</v>
      </c>
      <c r="K37" s="13"/>
      <c r="L37" s="13" t="str">
        <f t="shared" si="1"/>
        <v>C</v>
      </c>
    </row>
    <row r="38" spans="1:12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</row>
    <row r="39" spans="1:12" x14ac:dyDescent="0.25">
      <c r="A39" s="13">
        <v>6</v>
      </c>
      <c r="B39" s="13" t="s">
        <v>7</v>
      </c>
      <c r="C39" s="13">
        <f>$J$14</f>
        <v>1</v>
      </c>
      <c r="D39" s="13">
        <f>$K$14</f>
        <v>24</v>
      </c>
      <c r="E39" s="13"/>
      <c r="F39" s="13">
        <f>CODE(B39)-65</f>
        <v>7</v>
      </c>
      <c r="G39" s="13"/>
      <c r="H39" s="13">
        <f>C39*F$39+D39*F$40</f>
        <v>319</v>
      </c>
      <c r="I39" s="13"/>
      <c r="J39" s="13">
        <f t="shared" si="0"/>
        <v>7</v>
      </c>
      <c r="K39" s="13"/>
      <c r="L39" s="13" t="str">
        <f t="shared" si="1"/>
        <v>H</v>
      </c>
    </row>
    <row r="40" spans="1:12" x14ac:dyDescent="0.25">
      <c r="A40" s="13"/>
      <c r="B40" s="13" t="s">
        <v>13</v>
      </c>
      <c r="C40" s="13">
        <f>$J$15</f>
        <v>8</v>
      </c>
      <c r="D40" s="13">
        <f>$K$15</f>
        <v>19</v>
      </c>
      <c r="E40" s="13"/>
      <c r="F40" s="13">
        <f>CODE(B40)-65</f>
        <v>13</v>
      </c>
      <c r="G40" s="13"/>
      <c r="H40" s="13">
        <f>C40*F$39+D40*F$40</f>
        <v>303</v>
      </c>
      <c r="I40" s="13"/>
      <c r="J40" s="13">
        <f t="shared" si="0"/>
        <v>17</v>
      </c>
      <c r="K40" s="13"/>
      <c r="L40" s="13" t="str">
        <f t="shared" si="1"/>
        <v>R</v>
      </c>
    </row>
    <row r="41" spans="1:12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</row>
    <row r="42" spans="1:12" x14ac:dyDescent="0.25">
      <c r="A42" s="13">
        <v>7</v>
      </c>
      <c r="B42" s="13" t="s">
        <v>18</v>
      </c>
      <c r="C42" s="13">
        <f>$J$14</f>
        <v>1</v>
      </c>
      <c r="D42" s="13">
        <f>$K$14</f>
        <v>24</v>
      </c>
      <c r="E42" s="13"/>
      <c r="F42" s="13">
        <f>CODE(B42)-65</f>
        <v>18</v>
      </c>
      <c r="G42" s="13"/>
      <c r="H42" s="13">
        <f>C42*F$42+D42*F$43</f>
        <v>450</v>
      </c>
      <c r="I42" s="13"/>
      <c r="J42" s="13">
        <f t="shared" si="0"/>
        <v>8</v>
      </c>
      <c r="K42" s="13"/>
      <c r="L42" s="13" t="str">
        <f t="shared" si="1"/>
        <v>I</v>
      </c>
    </row>
    <row r="43" spans="1:12" x14ac:dyDescent="0.25">
      <c r="A43" s="13"/>
      <c r="B43" s="13" t="s">
        <v>18</v>
      </c>
      <c r="C43" s="13">
        <f>$J$15</f>
        <v>8</v>
      </c>
      <c r="D43" s="13">
        <f>$K$15</f>
        <v>19</v>
      </c>
      <c r="E43" s="13"/>
      <c r="F43" s="13">
        <f>CODE(B43)-65</f>
        <v>18</v>
      </c>
      <c r="G43" s="13"/>
      <c r="H43" s="13">
        <f>C43*F$42+D43*F$43</f>
        <v>486</v>
      </c>
      <c r="I43" s="13"/>
      <c r="J43" s="13">
        <f t="shared" si="0"/>
        <v>18</v>
      </c>
      <c r="K43" s="13"/>
      <c r="L43" s="13" t="str">
        <f t="shared" si="1"/>
        <v>S</v>
      </c>
    </row>
    <row r="44" spans="1:12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</row>
    <row r="45" spans="1:12" x14ac:dyDescent="0.25">
      <c r="A45" s="13">
        <v>8</v>
      </c>
      <c r="B45" s="13" t="s">
        <v>13</v>
      </c>
      <c r="C45" s="13">
        <f>$J$14</f>
        <v>1</v>
      </c>
      <c r="D45" s="13">
        <f>$K$14</f>
        <v>24</v>
      </c>
      <c r="E45" s="13"/>
      <c r="F45" s="13">
        <f>CODE(B45)-65</f>
        <v>13</v>
      </c>
      <c r="G45" s="13"/>
      <c r="H45" s="13">
        <f>C45*F$45+D45*F$46</f>
        <v>253</v>
      </c>
      <c r="I45" s="13"/>
      <c r="J45" s="13">
        <f t="shared" si="0"/>
        <v>19</v>
      </c>
      <c r="K45" s="13"/>
      <c r="L45" s="13" t="str">
        <f t="shared" si="1"/>
        <v>T</v>
      </c>
    </row>
    <row r="46" spans="1:12" x14ac:dyDescent="0.25">
      <c r="A46" s="13"/>
      <c r="B46" s="13" t="s">
        <v>10</v>
      </c>
      <c r="C46" s="13">
        <f>$J$15</f>
        <v>8</v>
      </c>
      <c r="D46" s="13">
        <f>$K$15</f>
        <v>19</v>
      </c>
      <c r="E46" s="13"/>
      <c r="F46" s="13">
        <f>CODE(B46)-65</f>
        <v>10</v>
      </c>
      <c r="G46" s="13"/>
      <c r="H46" s="13">
        <f>C46*F$45+D46*F$46</f>
        <v>294</v>
      </c>
      <c r="I46" s="13"/>
      <c r="J46" s="13">
        <f t="shared" si="0"/>
        <v>8</v>
      </c>
      <c r="K46" s="13"/>
      <c r="L46" s="13" t="str">
        <f t="shared" si="1"/>
        <v>I</v>
      </c>
    </row>
    <row r="47" spans="1:12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</row>
    <row r="48" spans="1:12" x14ac:dyDescent="0.25">
      <c r="A48" s="13">
        <v>9</v>
      </c>
      <c r="B48" s="13" t="s">
        <v>13</v>
      </c>
      <c r="C48" s="13">
        <f>$J$14</f>
        <v>1</v>
      </c>
      <c r="D48" s="13">
        <f>$K$14</f>
        <v>24</v>
      </c>
      <c r="E48" s="13"/>
      <c r="F48" s="13">
        <f>CODE(B48)-65</f>
        <v>13</v>
      </c>
      <c r="G48" s="13"/>
      <c r="H48" s="13">
        <f>C48*F$48+D48*F$49</f>
        <v>13</v>
      </c>
      <c r="I48" s="13"/>
      <c r="J48" s="13">
        <f t="shared" si="0"/>
        <v>13</v>
      </c>
      <c r="K48" s="13"/>
      <c r="L48" s="13" t="str">
        <f t="shared" si="1"/>
        <v>N</v>
      </c>
    </row>
    <row r="49" spans="1:12" x14ac:dyDescent="0.25">
      <c r="A49" s="13"/>
      <c r="B49" s="13" t="s">
        <v>0</v>
      </c>
      <c r="C49" s="13">
        <f>$J$15</f>
        <v>8</v>
      </c>
      <c r="D49" s="13">
        <f>$K$15</f>
        <v>19</v>
      </c>
      <c r="E49" s="13"/>
      <c r="F49" s="13">
        <f>CODE(B49)-65</f>
        <v>0</v>
      </c>
      <c r="G49" s="13"/>
      <c r="H49" s="13">
        <f>C49*F$48+D49*F$49</f>
        <v>104</v>
      </c>
      <c r="I49" s="13"/>
      <c r="J49" s="13">
        <f t="shared" si="0"/>
        <v>0</v>
      </c>
      <c r="K49" s="13"/>
      <c r="L49" s="13" t="str">
        <f t="shared" si="1"/>
        <v>A</v>
      </c>
    </row>
    <row r="51" spans="1:12" x14ac:dyDescent="0.25">
      <c r="A51" s="16">
        <v>10</v>
      </c>
      <c r="B51" s="16" t="s">
        <v>6</v>
      </c>
      <c r="C51" s="16">
        <f>$J$14</f>
        <v>1</v>
      </c>
      <c r="D51" s="16">
        <f>$K$14</f>
        <v>24</v>
      </c>
      <c r="F51">
        <v>6</v>
      </c>
      <c r="H51">
        <f>C51*F51+D51*F52</f>
        <v>438</v>
      </c>
      <c r="J51" s="16">
        <f>MOD(H51,26)</f>
        <v>22</v>
      </c>
      <c r="L51" s="16" t="s">
        <v>22</v>
      </c>
    </row>
    <row r="52" spans="1:12" x14ac:dyDescent="0.25">
      <c r="A52" s="16"/>
      <c r="B52" s="16" t="s">
        <v>18</v>
      </c>
      <c r="C52" s="16">
        <f>$J$15</f>
        <v>8</v>
      </c>
      <c r="D52" s="16">
        <f>$K$15</f>
        <v>19</v>
      </c>
      <c r="F52">
        <v>18</v>
      </c>
      <c r="H52">
        <f>C52*F51+D52*F52</f>
        <v>390</v>
      </c>
      <c r="J52" s="16">
        <f>MOD(H52,26)</f>
        <v>0</v>
      </c>
      <c r="L52" s="16" t="s">
        <v>0</v>
      </c>
    </row>
    <row r="53" spans="1:12" x14ac:dyDescent="0.25">
      <c r="A53" s="16"/>
      <c r="B53" s="16"/>
      <c r="C53" s="16"/>
      <c r="D53" s="16"/>
      <c r="J53" s="16"/>
      <c r="L53" s="16"/>
    </row>
    <row r="54" spans="1:12" x14ac:dyDescent="0.25">
      <c r="A54" s="16">
        <v>11</v>
      </c>
      <c r="B54" s="16" t="s">
        <v>13</v>
      </c>
      <c r="C54" s="16">
        <f>$J$14</f>
        <v>1</v>
      </c>
      <c r="D54" s="16">
        <f>$K$14</f>
        <v>24</v>
      </c>
      <c r="F54">
        <v>13</v>
      </c>
      <c r="H54">
        <f>C54*F54+D54*F55</f>
        <v>253</v>
      </c>
      <c r="J54" s="16">
        <f>MOD(H54,26)</f>
        <v>19</v>
      </c>
      <c r="L54" s="16" t="s">
        <v>19</v>
      </c>
    </row>
    <row r="55" spans="1:12" x14ac:dyDescent="0.25">
      <c r="A55" s="16"/>
      <c r="B55" s="16" t="s">
        <v>10</v>
      </c>
      <c r="C55" s="16">
        <f>$J$15</f>
        <v>8</v>
      </c>
      <c r="D55" s="16">
        <f>$K$15</f>
        <v>19</v>
      </c>
      <c r="F55">
        <v>10</v>
      </c>
      <c r="H55">
        <f>C55*F54+D55*F55</f>
        <v>294</v>
      </c>
      <c r="J55" s="16">
        <f>MOD(H55,26)</f>
        <v>8</v>
      </c>
      <c r="L55" s="16" t="s">
        <v>8</v>
      </c>
    </row>
  </sheetData>
  <mergeCells count="1">
    <mergeCell ref="J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enkripsi kunci 3x3</vt:lpstr>
      <vt:lpstr>dekripsi kunci 3x3</vt:lpstr>
      <vt:lpstr>enkripsi 2x2</vt:lpstr>
      <vt:lpstr>dekripsi 2x2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Computer</dc:creator>
  <cp:lastModifiedBy>user</cp:lastModifiedBy>
  <dcterms:created xsi:type="dcterms:W3CDTF">2020-04-02T11:06:54Z</dcterms:created>
  <dcterms:modified xsi:type="dcterms:W3CDTF">2022-10-13T06:28:30Z</dcterms:modified>
</cp:coreProperties>
</file>