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7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AE12" i="1"/>
  <c r="AE11"/>
  <c r="AE10"/>
  <c r="AE9"/>
  <c r="U5"/>
  <c r="V5"/>
  <c r="W5"/>
  <c r="M3"/>
  <c r="L3"/>
  <c r="K3"/>
  <c r="J3"/>
  <c r="I3"/>
  <c r="I6"/>
  <c r="M4"/>
  <c r="L4"/>
  <c r="K4"/>
  <c r="J4"/>
  <c r="I4"/>
  <c r="S6"/>
  <c r="Q7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L6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K6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I7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H8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7"/>
</calcChain>
</file>

<file path=xl/sharedStrings.xml><?xml version="1.0" encoding="utf-8"?>
<sst xmlns="http://schemas.openxmlformats.org/spreadsheetml/2006/main" count="46" uniqueCount="43">
  <si>
    <t>applyNewtonSecondLaw</t>
  </si>
  <si>
    <t>apply gravity</t>
  </si>
  <si>
    <t>forces.gravity.y = -9,81</t>
  </si>
  <si>
    <t>move</t>
  </si>
  <si>
    <t>speed += acceleration</t>
  </si>
  <si>
    <t>speed max speed min</t>
  </si>
  <si>
    <t>position += speed</t>
  </si>
  <si>
    <t>setPosition</t>
  </si>
  <si>
    <t>update position</t>
  </si>
  <si>
    <t>update sprite</t>
  </si>
  <si>
    <t>update box</t>
  </si>
  <si>
    <t>manageCollisions</t>
  </si>
  <si>
    <t>for each getCollision</t>
  </si>
  <si>
    <t>getCollision</t>
  </si>
  <si>
    <t>if accel.x + accel.y === 0 return</t>
  </si>
  <si>
    <t>else getOverlap</t>
  </si>
  <si>
    <t>getOverlap</t>
  </si>
  <si>
    <t>return overlap or false</t>
  </si>
  <si>
    <t>if overlap, onCollision</t>
  </si>
  <si>
    <t>if onGround vy = 0</t>
  </si>
  <si>
    <t>this.isInTheAir = false</t>
  </si>
  <si>
    <r>
      <t xml:space="preserve">somme des forces = acceleration </t>
    </r>
    <r>
      <rPr>
        <b/>
        <sz val="11"/>
        <color theme="1"/>
        <rFont val="Calibri"/>
        <family val="2"/>
        <scheme val="minor"/>
      </rPr>
      <t>selon isInTheAir</t>
    </r>
  </si>
  <si>
    <r>
      <t xml:space="preserve">frottements *0,95 ou *0,6 </t>
    </r>
    <r>
      <rPr>
        <b/>
        <sz val="11"/>
        <color theme="1"/>
        <rFont val="Calibri"/>
        <family val="2"/>
        <scheme val="minor"/>
      </rPr>
      <t>selon isInTheAir</t>
    </r>
  </si>
  <si>
    <t>frottement</t>
  </si>
  <si>
    <t>acceleration</t>
  </si>
  <si>
    <t>v = (v0 + a) x F</t>
  </si>
  <si>
    <t>v = vF + aF</t>
  </si>
  <si>
    <t>v - vF = aF</t>
  </si>
  <si>
    <t>v(1 - F) = aF</t>
  </si>
  <si>
    <t>v =  (aF)/(1-F)</t>
  </si>
  <si>
    <t>VMAX</t>
  </si>
  <si>
    <t>Air Friction</t>
  </si>
  <si>
    <t>Ground Friction</t>
  </si>
  <si>
    <t>Gravity Simple</t>
  </si>
  <si>
    <t>Gravity Double</t>
  </si>
  <si>
    <t>Acceleration</t>
  </si>
  <si>
    <t>Course X</t>
  </si>
  <si>
    <t>Saut X</t>
  </si>
  <si>
    <t>Saut Y</t>
  </si>
  <si>
    <t>Chute Y</t>
  </si>
  <si>
    <t>Vx</t>
  </si>
  <si>
    <t>Vy</t>
  </si>
  <si>
    <t>Impulse max 2 grav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</si>
</sst>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Vitesse en fonction de la durée d'input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Feuil1!$I$4</c:f>
              <c:strCache>
                <c:ptCount val="1"/>
                <c:pt idx="0">
                  <c:v>A (9 - 0,64)</c:v>
                </c:pt>
              </c:strCache>
            </c:strRef>
          </c:tx>
          <c:marker>
            <c:symbol val="none"/>
          </c:marker>
          <c:cat>
            <c:numRef>
              <c:f>Feuil1!$H$5:$H$28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Feuil1!$I$5:$I$28</c:f>
              <c:numCache>
                <c:formatCode>_-* #,##0.000\ _€_-;\-* #,##0.000\ _€_-;_-* "-"??\ _€_-;_-@_-</c:formatCode>
                <c:ptCount val="24"/>
                <c:pt idx="0">
                  <c:v>0</c:v>
                </c:pt>
                <c:pt idx="1">
                  <c:v>5.76</c:v>
                </c:pt>
                <c:pt idx="2">
                  <c:v>9.4464000000000006</c:v>
                </c:pt>
                <c:pt idx="3">
                  <c:v>11.805696000000001</c:v>
                </c:pt>
                <c:pt idx="4">
                  <c:v>13.315645440000001</c:v>
                </c:pt>
                <c:pt idx="5">
                  <c:v>14.282013081600001</c:v>
                </c:pt>
                <c:pt idx="6">
                  <c:v>14.900488372224</c:v>
                </c:pt>
                <c:pt idx="7">
                  <c:v>15.296312558223361</c:v>
                </c:pt>
                <c:pt idx="8">
                  <c:v>15.549640037262952</c:v>
                </c:pt>
                <c:pt idx="9">
                  <c:v>15.711769623848291</c:v>
                </c:pt>
                <c:pt idx="10">
                  <c:v>15.815532559262907</c:v>
                </c:pt>
                <c:pt idx="11">
                  <c:v>15.88194083792826</c:v>
                </c:pt>
                <c:pt idx="12">
                  <c:v>15.924442136274088</c:v>
                </c:pt>
                <c:pt idx="13">
                  <c:v>15.951642967215417</c:v>
                </c:pt>
                <c:pt idx="14">
                  <c:v>15.969051499017867</c:v>
                </c:pt>
                <c:pt idx="15">
                  <c:v>15.980192959371434</c:v>
                </c:pt>
                <c:pt idx="16">
                  <c:v>15.987323493997719</c:v>
                </c:pt>
                <c:pt idx="17">
                  <c:v>15.991887036158541</c:v>
                </c:pt>
                <c:pt idx="18">
                  <c:v>15.994807703141467</c:v>
                </c:pt>
                <c:pt idx="19">
                  <c:v>15.99667693001054</c:v>
                </c:pt>
                <c:pt idx="20">
                  <c:v>15.997873235206747</c:v>
                </c:pt>
                <c:pt idx="21">
                  <c:v>15.998638870532318</c:v>
                </c:pt>
                <c:pt idx="22">
                  <c:v>15.999128877140684</c:v>
                </c:pt>
                <c:pt idx="23">
                  <c:v>15.999442481370039</c:v>
                </c:pt>
              </c:numCache>
            </c:numRef>
          </c:val>
        </c:ser>
        <c:ser>
          <c:idx val="1"/>
          <c:order val="1"/>
          <c:tx>
            <c:strRef>
              <c:f>Feuil1!$J$4</c:f>
              <c:strCache>
                <c:ptCount val="1"/>
                <c:pt idx="0">
                  <c:v>B (2 - 0,92)</c:v>
                </c:pt>
              </c:strCache>
            </c:strRef>
          </c:tx>
          <c:marker>
            <c:symbol val="none"/>
          </c:marker>
          <c:cat>
            <c:numRef>
              <c:f>Feuil1!$H$5:$H$28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Feuil1!$J$5:$J$28</c:f>
              <c:numCache>
                <c:formatCode>_-* #,##0.000\ _€_-;\-* #,##0.000\ _€_-;_-* "-"??\ _€_-;_-@_-</c:formatCode>
                <c:ptCount val="24"/>
                <c:pt idx="0">
                  <c:v>0</c:v>
                </c:pt>
                <c:pt idx="1">
                  <c:v>1.84</c:v>
                </c:pt>
                <c:pt idx="2">
                  <c:v>3.5327999999999999</c:v>
                </c:pt>
                <c:pt idx="3">
                  <c:v>5.0901760000000005</c:v>
                </c:pt>
                <c:pt idx="4">
                  <c:v>6.5229619200000011</c:v>
                </c:pt>
                <c:pt idx="5">
                  <c:v>7.8411249664000007</c:v>
                </c:pt>
                <c:pt idx="6">
                  <c:v>9.0538349690880011</c:v>
                </c:pt>
                <c:pt idx="7">
                  <c:v>10.169528171560961</c:v>
                </c:pt>
                <c:pt idx="8">
                  <c:v>11.195965917836084</c:v>
                </c:pt>
                <c:pt idx="9">
                  <c:v>12.140288644409198</c:v>
                </c:pt>
                <c:pt idx="10">
                  <c:v>13.009065552856462</c:v>
                </c:pt>
                <c:pt idx="11">
                  <c:v>13.808340308627946</c:v>
                </c:pt>
                <c:pt idx="12">
                  <c:v>14.54367308393771</c:v>
                </c:pt>
                <c:pt idx="13">
                  <c:v>15.220179237222696</c:v>
                </c:pt>
                <c:pt idx="14">
                  <c:v>15.842564898244881</c:v>
                </c:pt>
                <c:pt idx="15">
                  <c:v>16.415159706385293</c:v>
                </c:pt>
                <c:pt idx="16">
                  <c:v>16.941946929874469</c:v>
                </c:pt>
                <c:pt idx="17">
                  <c:v>17.426591175484511</c:v>
                </c:pt>
                <c:pt idx="18">
                  <c:v>17.87246388144575</c:v>
                </c:pt>
                <c:pt idx="19">
                  <c:v>18.282666770930092</c:v>
                </c:pt>
                <c:pt idx="20">
                  <c:v>18.660053429255687</c:v>
                </c:pt>
                <c:pt idx="21">
                  <c:v>19.007249154915232</c:v>
                </c:pt>
                <c:pt idx="22">
                  <c:v>19.326669222522014</c:v>
                </c:pt>
                <c:pt idx="23">
                  <c:v>19.620535684720252</c:v>
                </c:pt>
              </c:numCache>
            </c:numRef>
          </c:val>
        </c:ser>
        <c:ser>
          <c:idx val="2"/>
          <c:order val="2"/>
          <c:tx>
            <c:strRef>
              <c:f>Feuil1!$K$4</c:f>
              <c:strCache>
                <c:ptCount val="1"/>
                <c:pt idx="0">
                  <c:v>C (250 - 0,3)</c:v>
                </c:pt>
              </c:strCache>
            </c:strRef>
          </c:tx>
          <c:marker>
            <c:symbol val="none"/>
          </c:marker>
          <c:cat>
            <c:numRef>
              <c:f>Feuil1!$H$5:$H$28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Feuil1!$K$5:$K$28</c:f>
              <c:numCache>
                <c:formatCode>_-* #,##0.000\ _€_-;\-* #,##0.000\ _€_-;_-* "-"??\ _€_-;_-@_-</c:formatCode>
                <c:ptCount val="24"/>
                <c:pt idx="0">
                  <c:v>0</c:v>
                </c:pt>
                <c:pt idx="1">
                  <c:v>75</c:v>
                </c:pt>
                <c:pt idx="2">
                  <c:v>97.5</c:v>
                </c:pt>
                <c:pt idx="3">
                  <c:v>104.25</c:v>
                </c:pt>
                <c:pt idx="4">
                  <c:v>106.27499999999999</c:v>
                </c:pt>
                <c:pt idx="5">
                  <c:v>106.88249999999999</c:v>
                </c:pt>
                <c:pt idx="6">
                  <c:v>107.06474999999999</c:v>
                </c:pt>
                <c:pt idx="7">
                  <c:v>107.11942499999999</c:v>
                </c:pt>
                <c:pt idx="8">
                  <c:v>107.13582749999999</c:v>
                </c:pt>
                <c:pt idx="9">
                  <c:v>107.14074825</c:v>
                </c:pt>
                <c:pt idx="10">
                  <c:v>107.14222447499999</c:v>
                </c:pt>
                <c:pt idx="11">
                  <c:v>107.14266734249999</c:v>
                </c:pt>
                <c:pt idx="12">
                  <c:v>107.14280020275</c:v>
                </c:pt>
                <c:pt idx="13">
                  <c:v>107.14284006082499</c:v>
                </c:pt>
                <c:pt idx="14">
                  <c:v>107.1428520182475</c:v>
                </c:pt>
                <c:pt idx="15">
                  <c:v>107.14285560547424</c:v>
                </c:pt>
                <c:pt idx="16">
                  <c:v>107.14285668164226</c:v>
                </c:pt>
                <c:pt idx="17">
                  <c:v>107.14285700449267</c:v>
                </c:pt>
                <c:pt idx="18">
                  <c:v>107.1428571013478</c:v>
                </c:pt>
                <c:pt idx="19">
                  <c:v>107.14285713040432</c:v>
                </c:pt>
                <c:pt idx="20">
                  <c:v>107.14285713912129</c:v>
                </c:pt>
                <c:pt idx="21">
                  <c:v>107.14285714173639</c:v>
                </c:pt>
                <c:pt idx="22">
                  <c:v>107.14285714252091</c:v>
                </c:pt>
                <c:pt idx="23">
                  <c:v>107.14285714275628</c:v>
                </c:pt>
              </c:numCache>
            </c:numRef>
          </c:val>
        </c:ser>
        <c:ser>
          <c:idx val="3"/>
          <c:order val="3"/>
          <c:tx>
            <c:strRef>
              <c:f>Feuil1!$L$4</c:f>
              <c:strCache>
                <c:ptCount val="1"/>
                <c:pt idx="0">
                  <c:v>D (18 - 0,3)</c:v>
                </c:pt>
              </c:strCache>
            </c:strRef>
          </c:tx>
          <c:marker>
            <c:symbol val="none"/>
          </c:marker>
          <c:cat>
            <c:numRef>
              <c:f>Feuil1!$H$5:$H$28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Feuil1!$L$5:$L$28</c:f>
              <c:numCache>
                <c:formatCode>_-* #,##0.000\ _€_-;\-* #,##0.000\ _€_-;_-* "-"??\ _€_-;_-@_-</c:formatCode>
                <c:ptCount val="24"/>
                <c:pt idx="0">
                  <c:v>0</c:v>
                </c:pt>
                <c:pt idx="1">
                  <c:v>5.3999999999999995</c:v>
                </c:pt>
                <c:pt idx="2">
                  <c:v>7.02</c:v>
                </c:pt>
                <c:pt idx="3">
                  <c:v>7.5059999999999993</c:v>
                </c:pt>
                <c:pt idx="4">
                  <c:v>7.6517999999999997</c:v>
                </c:pt>
                <c:pt idx="5">
                  <c:v>7.6955400000000003</c:v>
                </c:pt>
                <c:pt idx="6">
                  <c:v>7.7086620000000003</c:v>
                </c:pt>
                <c:pt idx="7">
                  <c:v>7.7125985999999997</c:v>
                </c:pt>
                <c:pt idx="8">
                  <c:v>7.7137795799999997</c:v>
                </c:pt>
                <c:pt idx="9">
                  <c:v>7.7141338739999998</c:v>
                </c:pt>
                <c:pt idx="10">
                  <c:v>7.7142401621999994</c:v>
                </c:pt>
                <c:pt idx="11">
                  <c:v>7.7142720486599998</c:v>
                </c:pt>
                <c:pt idx="12">
                  <c:v>7.7142816145979998</c:v>
                </c:pt>
                <c:pt idx="13">
                  <c:v>7.7142844843793998</c:v>
                </c:pt>
                <c:pt idx="14">
                  <c:v>7.7142853453138187</c:v>
                </c:pt>
                <c:pt idx="15">
                  <c:v>7.7142856035941456</c:v>
                </c:pt>
                <c:pt idx="16">
                  <c:v>7.714285681078243</c:v>
                </c:pt>
                <c:pt idx="17">
                  <c:v>7.7142857043234727</c:v>
                </c:pt>
                <c:pt idx="18">
                  <c:v>7.7142857112970411</c:v>
                </c:pt>
                <c:pt idx="19">
                  <c:v>7.7142857133891116</c:v>
                </c:pt>
                <c:pt idx="20">
                  <c:v>7.7142857140167322</c:v>
                </c:pt>
                <c:pt idx="21">
                  <c:v>7.714285714205019</c:v>
                </c:pt>
                <c:pt idx="22">
                  <c:v>7.7142857142615053</c:v>
                </c:pt>
                <c:pt idx="23">
                  <c:v>7.7142857142784518</c:v>
                </c:pt>
              </c:numCache>
            </c:numRef>
          </c:val>
        </c:ser>
        <c:ser>
          <c:idx val="4"/>
          <c:order val="4"/>
          <c:tx>
            <c:strRef>
              <c:f>Feuil1!$M$4</c:f>
              <c:strCache>
                <c:ptCount val="1"/>
                <c:pt idx="0">
                  <c:v>E (50 - 0,3)</c:v>
                </c:pt>
              </c:strCache>
            </c:strRef>
          </c:tx>
          <c:marker>
            <c:symbol val="none"/>
          </c:marker>
          <c:cat>
            <c:numRef>
              <c:f>Feuil1!$H$5:$H$28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Feuil1!$M$5:$M$28</c:f>
              <c:numCache>
                <c:formatCode>_-* #,##0.000\ _€_-;\-* #,##0.000\ _€_-;_-* "-"??\ _€_-;_-@_-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19.5</c:v>
                </c:pt>
                <c:pt idx="3">
                  <c:v>20.849999999999998</c:v>
                </c:pt>
                <c:pt idx="4">
                  <c:v>21.254999999999999</c:v>
                </c:pt>
                <c:pt idx="5">
                  <c:v>21.376499999999997</c:v>
                </c:pt>
                <c:pt idx="6">
                  <c:v>21.412949999999999</c:v>
                </c:pt>
                <c:pt idx="7">
                  <c:v>21.423884999999999</c:v>
                </c:pt>
                <c:pt idx="8">
                  <c:v>21.427165499999997</c:v>
                </c:pt>
                <c:pt idx="9">
                  <c:v>21.428149649999998</c:v>
                </c:pt>
                <c:pt idx="10">
                  <c:v>21.428444894999998</c:v>
                </c:pt>
                <c:pt idx="11">
                  <c:v>21.4285334685</c:v>
                </c:pt>
                <c:pt idx="12">
                  <c:v>21.42856004055</c:v>
                </c:pt>
                <c:pt idx="13">
                  <c:v>21.428568012164998</c:v>
                </c:pt>
                <c:pt idx="14">
                  <c:v>21.428570403649498</c:v>
                </c:pt>
                <c:pt idx="15">
                  <c:v>21.428571121094851</c:v>
                </c:pt>
                <c:pt idx="16">
                  <c:v>21.428571336328453</c:v>
                </c:pt>
                <c:pt idx="17">
                  <c:v>21.428571400898534</c:v>
                </c:pt>
                <c:pt idx="18">
                  <c:v>21.428571420269559</c:v>
                </c:pt>
                <c:pt idx="19">
                  <c:v>21.428571426080868</c:v>
                </c:pt>
                <c:pt idx="20">
                  <c:v>21.428571427824259</c:v>
                </c:pt>
                <c:pt idx="21">
                  <c:v>21.428571428347279</c:v>
                </c:pt>
                <c:pt idx="22">
                  <c:v>21.428571428504185</c:v>
                </c:pt>
                <c:pt idx="23">
                  <c:v>21.428571428551255</c:v>
                </c:pt>
              </c:numCache>
            </c:numRef>
          </c:val>
        </c:ser>
        <c:marker val="1"/>
        <c:axId val="134366336"/>
        <c:axId val="134367872"/>
      </c:lineChart>
      <c:catAx>
        <c:axId val="134366336"/>
        <c:scaling>
          <c:orientation val="minMax"/>
        </c:scaling>
        <c:axPos val="b"/>
        <c:numFmt formatCode="General" sourceLinked="1"/>
        <c:tickLblPos val="nextTo"/>
        <c:crossAx val="134367872"/>
        <c:crosses val="autoZero"/>
        <c:auto val="1"/>
        <c:lblAlgn val="ctr"/>
        <c:lblOffset val="100"/>
      </c:catAx>
      <c:valAx>
        <c:axId val="134367872"/>
        <c:scaling>
          <c:orientation val="minMax"/>
        </c:scaling>
        <c:axPos val="l"/>
        <c:majorGridlines/>
        <c:numFmt formatCode="_-* #,##0.000\ _€_-;\-* #,##0.000\ _€_-;_-* &quot;-&quot;??\ _€_-;_-@_-" sourceLinked="1"/>
        <c:tickLblPos val="nextTo"/>
        <c:crossAx val="1343663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>
              <a:solidFill>
                <a:schemeClr val="accent6">
                  <a:lumMod val="50000"/>
                </a:schemeClr>
              </a:solidFill>
            </a:defRPr>
          </a:pPr>
          <a:endParaRPr lang="fr-FR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7</xdr:row>
      <xdr:rowOff>209549</xdr:rowOff>
    </xdr:from>
    <xdr:to>
      <xdr:col>21</xdr:col>
      <xdr:colOff>476250</xdr:colOff>
      <xdr:row>18</xdr:row>
      <xdr:rowOff>219074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topLeftCell="M1" workbookViewId="0">
      <selection activeCell="W6" sqref="W6"/>
    </sheetView>
  </sheetViews>
  <sheetFormatPr baseColWidth="10" defaultRowHeight="30" customHeight="1"/>
  <cols>
    <col min="1" max="1" width="5.5703125" style="1" customWidth="1"/>
    <col min="2" max="2" width="7.28515625" style="1" customWidth="1"/>
    <col min="3" max="8" width="11.42578125" style="1"/>
    <col min="9" max="13" width="20.7109375" style="1" customWidth="1"/>
    <col min="14" max="26" width="11.42578125" style="1"/>
    <col min="27" max="30" width="15" style="1" customWidth="1"/>
    <col min="31" max="16384" width="11.42578125" style="1"/>
  </cols>
  <sheetData>
    <row r="1" spans="1:32" ht="30" customHeight="1">
      <c r="H1" s="1" t="s">
        <v>23</v>
      </c>
      <c r="I1" s="4">
        <v>0.64</v>
      </c>
      <c r="J1" s="4">
        <v>0.92</v>
      </c>
      <c r="K1" s="4">
        <v>0.3</v>
      </c>
      <c r="L1" s="4">
        <v>0.3</v>
      </c>
      <c r="M1" s="4">
        <v>0.3</v>
      </c>
    </row>
    <row r="2" spans="1:32" ht="30" customHeight="1">
      <c r="A2" s="2" t="s">
        <v>1</v>
      </c>
      <c r="H2" s="1" t="s">
        <v>24</v>
      </c>
      <c r="I2" s="4">
        <v>9</v>
      </c>
      <c r="J2" s="4">
        <v>2</v>
      </c>
      <c r="K2" s="4">
        <v>250</v>
      </c>
      <c r="L2" s="4">
        <v>18</v>
      </c>
      <c r="M2" s="4">
        <v>50</v>
      </c>
      <c r="R2" s="1" t="s">
        <v>25</v>
      </c>
      <c r="T2" s="1" t="s">
        <v>28</v>
      </c>
    </row>
    <row r="3" spans="1:32" ht="30" customHeight="1">
      <c r="A3" s="2"/>
      <c r="H3" s="1" t="s">
        <v>30</v>
      </c>
      <c r="I3" s="7">
        <f>+I1*I2/(1-I1)</f>
        <v>16</v>
      </c>
      <c r="J3" s="7">
        <f t="shared" ref="J3:M3" si="0">+J1*J2/(1-J1)</f>
        <v>23.000000000000014</v>
      </c>
      <c r="K3" s="7">
        <f t="shared" si="0"/>
        <v>107.14285714285715</v>
      </c>
      <c r="L3" s="7">
        <f t="shared" si="0"/>
        <v>7.7142857142857144</v>
      </c>
      <c r="M3" s="7">
        <f t="shared" si="0"/>
        <v>21.428571428571431</v>
      </c>
      <c r="U3" s="4">
        <v>0.3</v>
      </c>
      <c r="V3" s="4">
        <v>0.88888611869483058</v>
      </c>
      <c r="W3" s="4">
        <v>0.65517249707461112</v>
      </c>
    </row>
    <row r="4" spans="1:32" ht="30" customHeight="1">
      <c r="B4" s="1" t="s">
        <v>2</v>
      </c>
      <c r="I4" s="6" t="str">
        <f xml:space="preserve"> "A ("&amp;I2&amp;" - "&amp;I1&amp;")"</f>
        <v>A (9 - 0,64)</v>
      </c>
      <c r="J4" s="6" t="str">
        <f xml:space="preserve"> "B ("&amp;J2&amp;" - "&amp;J1&amp;")"</f>
        <v>B (2 - 0,92)</v>
      </c>
      <c r="K4" s="6" t="str">
        <f xml:space="preserve"> "C ("&amp;K2&amp;" - "&amp;K1&amp;")"</f>
        <v>C (250 - 0,3)</v>
      </c>
      <c r="L4" s="6" t="str">
        <f xml:space="preserve"> "D ("&amp;L2&amp;" - "&amp;L1&amp;")"</f>
        <v>D (18 - 0,3)</v>
      </c>
      <c r="M4" s="6" t="str">
        <f xml:space="preserve"> "E ("&amp;M2&amp;" - "&amp;M1&amp;")"</f>
        <v>E (50 - 0,3)</v>
      </c>
      <c r="R4" s="1" t="s">
        <v>26</v>
      </c>
      <c r="T4" s="1" t="s">
        <v>29</v>
      </c>
      <c r="U4" s="4">
        <v>37.333333333333336</v>
      </c>
      <c r="V4" s="4">
        <v>2</v>
      </c>
      <c r="W4" s="4">
        <v>10</v>
      </c>
    </row>
    <row r="5" spans="1:32" ht="30" customHeight="1">
      <c r="A5" s="2" t="s">
        <v>0</v>
      </c>
      <c r="H5" s="1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 s="1" t="s">
        <v>27</v>
      </c>
      <c r="U5" s="7">
        <f>+U3*U4/(1-U3)</f>
        <v>16.000000000000004</v>
      </c>
      <c r="V5" s="7">
        <f>+V3*V4/(1-V3)</f>
        <v>15.999551239750932</v>
      </c>
      <c r="W5" s="7">
        <f>+W3*W4/(1-W3)</f>
        <v>19.000007003976485</v>
      </c>
      <c r="X5" s="1">
        <v>16</v>
      </c>
    </row>
    <row r="6" spans="1:32" ht="30" customHeight="1">
      <c r="B6" s="1" t="s">
        <v>21</v>
      </c>
      <c r="H6" s="1">
        <v>1</v>
      </c>
      <c r="I6" s="3">
        <f>+(I5+I$2)*I$1</f>
        <v>5.76</v>
      </c>
      <c r="J6" s="3">
        <f t="shared" ref="J6:J28" si="1">+(J5+J$2)*J$1</f>
        <v>1.84</v>
      </c>
      <c r="K6" s="3">
        <f t="shared" ref="K6:K28" si="2">+(K5+K$2)*K$1</f>
        <v>75</v>
      </c>
      <c r="L6" s="3">
        <f t="shared" ref="L6:L28" si="3">+(L5+L$2)*L$1</f>
        <v>5.3999999999999995</v>
      </c>
      <c r="M6" s="3">
        <f t="shared" ref="M6:M28" si="4">+(M5+M$2)*M$1</f>
        <v>15</v>
      </c>
      <c r="Q6" s="1">
        <v>18</v>
      </c>
      <c r="R6" s="1">
        <v>0.3</v>
      </c>
      <c r="S6" s="1">
        <f>+Q6*R6</f>
        <v>5.3999999999999995</v>
      </c>
      <c r="U6" s="1">
        <v>16</v>
      </c>
      <c r="V6" s="1">
        <v>16</v>
      </c>
      <c r="W6" s="1">
        <v>19</v>
      </c>
    </row>
    <row r="7" spans="1:32" ht="30" customHeight="1">
      <c r="A7" s="2" t="s">
        <v>3</v>
      </c>
      <c r="H7" s="1">
        <f>+H6+1</f>
        <v>2</v>
      </c>
      <c r="I7" s="3">
        <f t="shared" ref="I7:I28" si="5">+(I6+I$2)*I$1</f>
        <v>9.4464000000000006</v>
      </c>
      <c r="J7" s="3">
        <f t="shared" si="1"/>
        <v>3.5327999999999999</v>
      </c>
      <c r="K7" s="3">
        <f t="shared" si="2"/>
        <v>97.5</v>
      </c>
      <c r="L7" s="3">
        <f t="shared" si="3"/>
        <v>7.02</v>
      </c>
      <c r="M7" s="3">
        <f t="shared" si="4"/>
        <v>19.5</v>
      </c>
      <c r="Q7" s="5">
        <f>20*0.3</f>
        <v>6</v>
      </c>
    </row>
    <row r="8" spans="1:32" ht="30" customHeight="1">
      <c r="B8" s="1" t="s">
        <v>4</v>
      </c>
      <c r="H8" s="1">
        <f t="shared" ref="H8:H28" si="6">+H7+1</f>
        <v>3</v>
      </c>
      <c r="I8" s="3">
        <f t="shared" si="5"/>
        <v>11.805696000000001</v>
      </c>
      <c r="J8" s="3">
        <f t="shared" si="1"/>
        <v>5.0901760000000005</v>
      </c>
      <c r="K8" s="3">
        <f t="shared" si="2"/>
        <v>104.25</v>
      </c>
      <c r="L8" s="3">
        <f t="shared" si="3"/>
        <v>7.5059999999999993</v>
      </c>
      <c r="M8" s="3">
        <f t="shared" si="4"/>
        <v>20.849999999999998</v>
      </c>
      <c r="Z8" s="8" t="s">
        <v>35</v>
      </c>
      <c r="AA8" s="8" t="s">
        <v>31</v>
      </c>
      <c r="AB8" s="8" t="s">
        <v>32</v>
      </c>
      <c r="AC8" s="8" t="s">
        <v>33</v>
      </c>
      <c r="AD8" s="8" t="s">
        <v>34</v>
      </c>
      <c r="AE8" s="2" t="s">
        <v>30</v>
      </c>
    </row>
    <row r="9" spans="1:32" ht="30" customHeight="1">
      <c r="B9" s="1" t="s">
        <v>5</v>
      </c>
      <c r="H9" s="1">
        <f t="shared" si="6"/>
        <v>4</v>
      </c>
      <c r="I9" s="3">
        <f t="shared" si="5"/>
        <v>13.315645440000001</v>
      </c>
      <c r="J9" s="3">
        <f t="shared" si="1"/>
        <v>6.5229619200000011</v>
      </c>
      <c r="K9" s="3">
        <f t="shared" si="2"/>
        <v>106.27499999999999</v>
      </c>
      <c r="L9" s="3">
        <f t="shared" si="3"/>
        <v>7.6517999999999997</v>
      </c>
      <c r="M9" s="3">
        <f t="shared" si="4"/>
        <v>21.254999999999999</v>
      </c>
      <c r="Y9" s="1" t="s">
        <v>36</v>
      </c>
      <c r="Z9" s="1">
        <v>9</v>
      </c>
      <c r="AB9" s="1">
        <v>0.64</v>
      </c>
      <c r="AD9" s="1">
        <v>3</v>
      </c>
      <c r="AE9" s="1">
        <f>+Z9*AB9/(1-AB9)</f>
        <v>16</v>
      </c>
      <c r="AF9" s="1" t="s">
        <v>40</v>
      </c>
    </row>
    <row r="10" spans="1:32" ht="30" customHeight="1">
      <c r="B10" s="1" t="s">
        <v>22</v>
      </c>
      <c r="H10" s="1">
        <f t="shared" si="6"/>
        <v>5</v>
      </c>
      <c r="I10" s="3">
        <f t="shared" si="5"/>
        <v>14.282013081600001</v>
      </c>
      <c r="J10" s="3">
        <f t="shared" si="1"/>
        <v>7.8411249664000007</v>
      </c>
      <c r="K10" s="3">
        <f t="shared" si="2"/>
        <v>106.88249999999999</v>
      </c>
      <c r="L10" s="3">
        <f t="shared" si="3"/>
        <v>7.6955400000000003</v>
      </c>
      <c r="M10" s="3">
        <f t="shared" si="4"/>
        <v>21.376499999999997</v>
      </c>
      <c r="Y10" s="1" t="s">
        <v>37</v>
      </c>
      <c r="Z10" s="1">
        <v>5</v>
      </c>
      <c r="AA10" s="1">
        <v>0.9</v>
      </c>
      <c r="AC10" s="1">
        <v>2</v>
      </c>
      <c r="AE10" s="1">
        <f>+Z10*AA10/(1-AA10)</f>
        <v>45.000000000000007</v>
      </c>
      <c r="AF10" s="1" t="s">
        <v>40</v>
      </c>
    </row>
    <row r="11" spans="1:32" ht="30" customHeight="1">
      <c r="B11" s="1" t="s">
        <v>6</v>
      </c>
      <c r="H11" s="1">
        <f t="shared" si="6"/>
        <v>6</v>
      </c>
      <c r="I11" s="3">
        <f t="shared" si="5"/>
        <v>14.900488372224</v>
      </c>
      <c r="J11" s="3">
        <f t="shared" si="1"/>
        <v>9.0538349690880011</v>
      </c>
      <c r="K11" s="3">
        <f t="shared" si="2"/>
        <v>107.06474999999999</v>
      </c>
      <c r="L11" s="3">
        <f t="shared" si="3"/>
        <v>7.7086620000000003</v>
      </c>
      <c r="M11" s="3">
        <f t="shared" si="4"/>
        <v>21.412949999999999</v>
      </c>
      <c r="Y11" s="1" t="s">
        <v>38</v>
      </c>
      <c r="Z11" s="1">
        <v>10</v>
      </c>
      <c r="AA11" s="1">
        <v>0.9</v>
      </c>
      <c r="AC11" s="1">
        <v>3</v>
      </c>
      <c r="AE11" s="1">
        <f>+(Z11-AC11)*AA11/(1-AA11)</f>
        <v>63.000000000000014</v>
      </c>
      <c r="AF11" s="1" t="s">
        <v>41</v>
      </c>
    </row>
    <row r="12" spans="1:32" ht="30" customHeight="1">
      <c r="A12" s="2" t="s">
        <v>7</v>
      </c>
      <c r="H12" s="1">
        <f t="shared" si="6"/>
        <v>7</v>
      </c>
      <c r="I12" s="3">
        <f t="shared" si="5"/>
        <v>15.296312558223361</v>
      </c>
      <c r="J12" s="3">
        <f t="shared" si="1"/>
        <v>10.169528171560961</v>
      </c>
      <c r="K12" s="3">
        <f t="shared" si="2"/>
        <v>107.11942499999999</v>
      </c>
      <c r="L12" s="3">
        <f t="shared" si="3"/>
        <v>7.7125985999999997</v>
      </c>
      <c r="M12" s="3">
        <f t="shared" si="4"/>
        <v>21.423884999999999</v>
      </c>
      <c r="Y12" s="1" t="s">
        <v>39</v>
      </c>
      <c r="Z12" s="1">
        <v>0</v>
      </c>
      <c r="AA12" s="1">
        <v>0.9</v>
      </c>
      <c r="AD12" s="1">
        <v>4</v>
      </c>
      <c r="AE12" s="1">
        <f>+(AD12)*AA12/(1-AA12)</f>
        <v>36.000000000000007</v>
      </c>
      <c r="AF12" s="1" t="s">
        <v>41</v>
      </c>
    </row>
    <row r="13" spans="1:32" ht="30" customHeight="1">
      <c r="B13" s="1" t="s">
        <v>8</v>
      </c>
      <c r="H13" s="1">
        <f t="shared" si="6"/>
        <v>8</v>
      </c>
      <c r="I13" s="3">
        <f t="shared" si="5"/>
        <v>15.549640037262952</v>
      </c>
      <c r="J13" s="3">
        <f t="shared" si="1"/>
        <v>11.195965917836084</v>
      </c>
      <c r="K13" s="3">
        <f t="shared" si="2"/>
        <v>107.13582749999999</v>
      </c>
      <c r="L13" s="3">
        <f t="shared" si="3"/>
        <v>7.7137795799999997</v>
      </c>
      <c r="M13" s="3">
        <f t="shared" si="4"/>
        <v>21.427165499999997</v>
      </c>
    </row>
    <row r="14" spans="1:32" ht="30" customHeight="1">
      <c r="B14" s="1" t="s">
        <v>9</v>
      </c>
      <c r="H14" s="1">
        <f t="shared" si="6"/>
        <v>9</v>
      </c>
      <c r="I14" s="3">
        <f t="shared" si="5"/>
        <v>15.711769623848291</v>
      </c>
      <c r="J14" s="3">
        <f t="shared" si="1"/>
        <v>12.140288644409198</v>
      </c>
      <c r="K14" s="3">
        <f t="shared" si="2"/>
        <v>107.14074825</v>
      </c>
      <c r="L14" s="3">
        <f t="shared" si="3"/>
        <v>7.7141338739999998</v>
      </c>
      <c r="M14" s="3">
        <f t="shared" si="4"/>
        <v>21.428149649999998</v>
      </c>
      <c r="Y14" s="1" t="s">
        <v>42</v>
      </c>
    </row>
    <row r="15" spans="1:32" ht="30" customHeight="1">
      <c r="B15" s="1" t="s">
        <v>10</v>
      </c>
      <c r="H15" s="1">
        <f t="shared" si="6"/>
        <v>10</v>
      </c>
      <c r="I15" s="3">
        <f t="shared" si="5"/>
        <v>15.815532559262907</v>
      </c>
      <c r="J15" s="3">
        <f t="shared" si="1"/>
        <v>13.009065552856462</v>
      </c>
      <c r="K15" s="3">
        <f t="shared" si="2"/>
        <v>107.14222447499999</v>
      </c>
      <c r="L15" s="3">
        <f t="shared" si="3"/>
        <v>7.7142401621999994</v>
      </c>
      <c r="M15" s="3">
        <f t="shared" si="4"/>
        <v>21.428444894999998</v>
      </c>
    </row>
    <row r="16" spans="1:32" ht="30" customHeight="1">
      <c r="A16" s="2" t="s">
        <v>11</v>
      </c>
      <c r="H16" s="1">
        <f t="shared" si="6"/>
        <v>11</v>
      </c>
      <c r="I16" s="3">
        <f t="shared" si="5"/>
        <v>15.88194083792826</v>
      </c>
      <c r="J16" s="3">
        <f t="shared" si="1"/>
        <v>13.808340308627946</v>
      </c>
      <c r="K16" s="3">
        <f t="shared" si="2"/>
        <v>107.14266734249999</v>
      </c>
      <c r="L16" s="3">
        <f t="shared" si="3"/>
        <v>7.7142720486599998</v>
      </c>
      <c r="M16" s="3">
        <f t="shared" si="4"/>
        <v>21.4285334685</v>
      </c>
    </row>
    <row r="17" spans="1:13" ht="30" customHeight="1">
      <c r="B17" s="1" t="s">
        <v>12</v>
      </c>
      <c r="H17" s="1">
        <f t="shared" si="6"/>
        <v>12</v>
      </c>
      <c r="I17" s="3">
        <f t="shared" si="5"/>
        <v>15.924442136274088</v>
      </c>
      <c r="J17" s="3">
        <f t="shared" si="1"/>
        <v>14.54367308393771</v>
      </c>
      <c r="K17" s="3">
        <f t="shared" si="2"/>
        <v>107.14280020275</v>
      </c>
      <c r="L17" s="3">
        <f t="shared" si="3"/>
        <v>7.7142816145979998</v>
      </c>
      <c r="M17" s="3">
        <f t="shared" si="4"/>
        <v>21.42856004055</v>
      </c>
    </row>
    <row r="18" spans="1:13" ht="30" customHeight="1">
      <c r="A18" s="2" t="s">
        <v>13</v>
      </c>
      <c r="H18" s="1">
        <f t="shared" si="6"/>
        <v>13</v>
      </c>
      <c r="I18" s="3">
        <f t="shared" si="5"/>
        <v>15.951642967215417</v>
      </c>
      <c r="J18" s="3">
        <f t="shared" si="1"/>
        <v>15.220179237222696</v>
      </c>
      <c r="K18" s="3">
        <f t="shared" si="2"/>
        <v>107.14284006082499</v>
      </c>
      <c r="L18" s="3">
        <f t="shared" si="3"/>
        <v>7.7142844843793998</v>
      </c>
      <c r="M18" s="3">
        <f t="shared" si="4"/>
        <v>21.428568012164998</v>
      </c>
    </row>
    <row r="19" spans="1:13" ht="30" customHeight="1">
      <c r="B19" s="1" t="s">
        <v>14</v>
      </c>
      <c r="H19" s="1">
        <f t="shared" si="6"/>
        <v>14</v>
      </c>
      <c r="I19" s="3">
        <f t="shared" si="5"/>
        <v>15.969051499017867</v>
      </c>
      <c r="J19" s="3">
        <f t="shared" si="1"/>
        <v>15.842564898244881</v>
      </c>
      <c r="K19" s="3">
        <f t="shared" si="2"/>
        <v>107.1428520182475</v>
      </c>
      <c r="L19" s="3">
        <f t="shared" si="3"/>
        <v>7.7142853453138187</v>
      </c>
      <c r="M19" s="3">
        <f t="shared" si="4"/>
        <v>21.428570403649498</v>
      </c>
    </row>
    <row r="20" spans="1:13" ht="30" customHeight="1">
      <c r="B20" s="1" t="s">
        <v>15</v>
      </c>
      <c r="H20" s="1">
        <f t="shared" si="6"/>
        <v>15</v>
      </c>
      <c r="I20" s="3">
        <f t="shared" si="5"/>
        <v>15.980192959371434</v>
      </c>
      <c r="J20" s="3">
        <f t="shared" si="1"/>
        <v>16.415159706385293</v>
      </c>
      <c r="K20" s="3">
        <f t="shared" si="2"/>
        <v>107.14285560547424</v>
      </c>
      <c r="L20" s="3">
        <f t="shared" si="3"/>
        <v>7.7142856035941456</v>
      </c>
      <c r="M20" s="3">
        <f t="shared" si="4"/>
        <v>21.428571121094851</v>
      </c>
    </row>
    <row r="21" spans="1:13" ht="30" customHeight="1">
      <c r="B21" s="2" t="s">
        <v>16</v>
      </c>
      <c r="H21" s="1">
        <f t="shared" si="6"/>
        <v>16</v>
      </c>
      <c r="I21" s="3">
        <f t="shared" si="5"/>
        <v>15.987323493997719</v>
      </c>
      <c r="J21" s="3">
        <f t="shared" si="1"/>
        <v>16.941946929874469</v>
      </c>
      <c r="K21" s="3">
        <f t="shared" si="2"/>
        <v>107.14285668164226</v>
      </c>
      <c r="L21" s="3">
        <f t="shared" si="3"/>
        <v>7.714285681078243</v>
      </c>
      <c r="M21" s="3">
        <f t="shared" si="4"/>
        <v>21.428571336328453</v>
      </c>
    </row>
    <row r="22" spans="1:13" ht="30" customHeight="1">
      <c r="C22" s="1" t="s">
        <v>17</v>
      </c>
      <c r="H22" s="1">
        <f t="shared" si="6"/>
        <v>17</v>
      </c>
      <c r="I22" s="3">
        <f t="shared" si="5"/>
        <v>15.991887036158541</v>
      </c>
      <c r="J22" s="3">
        <f t="shared" si="1"/>
        <v>17.426591175484511</v>
      </c>
      <c r="K22" s="3">
        <f t="shared" si="2"/>
        <v>107.14285700449267</v>
      </c>
      <c r="L22" s="3">
        <f t="shared" si="3"/>
        <v>7.7142857043234727</v>
      </c>
      <c r="M22" s="3">
        <f t="shared" si="4"/>
        <v>21.428571400898534</v>
      </c>
    </row>
    <row r="23" spans="1:13" ht="30" customHeight="1">
      <c r="B23" s="2" t="s">
        <v>18</v>
      </c>
      <c r="H23" s="1">
        <f t="shared" si="6"/>
        <v>18</v>
      </c>
      <c r="I23" s="3">
        <f t="shared" si="5"/>
        <v>15.994807703141467</v>
      </c>
      <c r="J23" s="3">
        <f t="shared" si="1"/>
        <v>17.87246388144575</v>
      </c>
      <c r="K23" s="3">
        <f t="shared" si="2"/>
        <v>107.1428571013478</v>
      </c>
      <c r="L23" s="3">
        <f t="shared" si="3"/>
        <v>7.7142857112970411</v>
      </c>
      <c r="M23" s="3">
        <f t="shared" si="4"/>
        <v>21.428571420269559</v>
      </c>
    </row>
    <row r="24" spans="1:13" ht="30" customHeight="1">
      <c r="C24" s="1" t="s">
        <v>19</v>
      </c>
      <c r="H24" s="1">
        <f t="shared" si="6"/>
        <v>19</v>
      </c>
      <c r="I24" s="3">
        <f t="shared" si="5"/>
        <v>15.99667693001054</v>
      </c>
      <c r="J24" s="3">
        <f t="shared" si="1"/>
        <v>18.282666770930092</v>
      </c>
      <c r="K24" s="3">
        <f t="shared" si="2"/>
        <v>107.14285713040432</v>
      </c>
      <c r="L24" s="3">
        <f t="shared" si="3"/>
        <v>7.7142857133891116</v>
      </c>
      <c r="M24" s="3">
        <f t="shared" si="4"/>
        <v>21.428571426080868</v>
      </c>
    </row>
    <row r="25" spans="1:13" ht="30" customHeight="1">
      <c r="C25" s="1" t="s">
        <v>20</v>
      </c>
      <c r="H25" s="1">
        <f t="shared" si="6"/>
        <v>20</v>
      </c>
      <c r="I25" s="3">
        <f t="shared" si="5"/>
        <v>15.997873235206747</v>
      </c>
      <c r="J25" s="3">
        <f t="shared" si="1"/>
        <v>18.660053429255687</v>
      </c>
      <c r="K25" s="3">
        <f t="shared" si="2"/>
        <v>107.14285713912129</v>
      </c>
      <c r="L25" s="3">
        <f t="shared" si="3"/>
        <v>7.7142857140167322</v>
      </c>
      <c r="M25" s="3">
        <f t="shared" si="4"/>
        <v>21.428571427824259</v>
      </c>
    </row>
    <row r="26" spans="1:13" ht="30" customHeight="1">
      <c r="H26" s="1">
        <f t="shared" si="6"/>
        <v>21</v>
      </c>
      <c r="I26" s="3">
        <f t="shared" si="5"/>
        <v>15.998638870532318</v>
      </c>
      <c r="J26" s="3">
        <f t="shared" si="1"/>
        <v>19.007249154915232</v>
      </c>
      <c r="K26" s="3">
        <f t="shared" si="2"/>
        <v>107.14285714173639</v>
      </c>
      <c r="L26" s="3">
        <f t="shared" si="3"/>
        <v>7.714285714205019</v>
      </c>
      <c r="M26" s="3">
        <f t="shared" si="4"/>
        <v>21.428571428347279</v>
      </c>
    </row>
    <row r="27" spans="1:13" ht="30" customHeight="1">
      <c r="H27" s="1">
        <f t="shared" si="6"/>
        <v>22</v>
      </c>
      <c r="I27" s="3">
        <f t="shared" si="5"/>
        <v>15.999128877140684</v>
      </c>
      <c r="J27" s="3">
        <f t="shared" si="1"/>
        <v>19.326669222522014</v>
      </c>
      <c r="K27" s="3">
        <f t="shared" si="2"/>
        <v>107.14285714252091</v>
      </c>
      <c r="L27" s="3">
        <f t="shared" si="3"/>
        <v>7.7142857142615053</v>
      </c>
      <c r="M27" s="3">
        <f t="shared" si="4"/>
        <v>21.428571428504185</v>
      </c>
    </row>
    <row r="28" spans="1:13" ht="30" customHeight="1">
      <c r="H28" s="1">
        <f t="shared" si="6"/>
        <v>23</v>
      </c>
      <c r="I28" s="3">
        <f t="shared" si="5"/>
        <v>15.999442481370039</v>
      </c>
      <c r="J28" s="3">
        <f t="shared" si="1"/>
        <v>19.620535684720252</v>
      </c>
      <c r="K28" s="3">
        <f t="shared" si="2"/>
        <v>107.14285714275628</v>
      </c>
      <c r="L28" s="3">
        <f t="shared" si="3"/>
        <v>7.7142857142784518</v>
      </c>
      <c r="M28" s="3">
        <f t="shared" si="4"/>
        <v>21.428571428551255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ISART Digital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LARROUY</dc:creator>
  <cp:lastModifiedBy>Cyprien LARROUY</cp:lastModifiedBy>
  <dcterms:created xsi:type="dcterms:W3CDTF">2015-03-24T14:33:20Z</dcterms:created>
  <dcterms:modified xsi:type="dcterms:W3CDTF">2015-05-31T21:25:38Z</dcterms:modified>
</cp:coreProperties>
</file>