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ipri\Desktop\Precipitation Research\"/>
    </mc:Choice>
  </mc:AlternateContent>
  <xr:revisionPtr revIDLastSave="0" documentId="13_ncr:1_{8E2848AB-12F5-42A0-84EA-11D81148738B}" xr6:coauthVersionLast="47" xr6:coauthVersionMax="47" xr10:uidLastSave="{00000000-0000-0000-0000-000000000000}"/>
  <bookViews>
    <workbookView xWindow="17685" yWindow="2325" windowWidth="47670" windowHeight="20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73" i="1" l="1"/>
  <c r="Y372" i="1"/>
  <c r="Y371" i="1"/>
  <c r="Y370" i="1"/>
  <c r="Y374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J375" i="1"/>
  <c r="T37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T375" i="1"/>
  <c r="J374" i="1"/>
  <c r="N36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T374" i="1"/>
  <c r="T371" i="1"/>
  <c r="T372" i="1"/>
  <c r="T373" i="1"/>
  <c r="I370" i="1"/>
  <c r="J373" i="1"/>
  <c r="J372" i="1"/>
  <c r="J37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Y2" i="1"/>
  <c r="K3" i="1"/>
  <c r="Y3" i="1" s="1"/>
  <c r="K4" i="1"/>
  <c r="Y4" i="1" s="1"/>
  <c r="K5" i="1"/>
  <c r="Y5" i="1" s="1"/>
  <c r="K6" i="1"/>
  <c r="Y6" i="1" s="1"/>
  <c r="K7" i="1"/>
  <c r="Y7" i="1" s="1"/>
  <c r="K8" i="1"/>
  <c r="Y8" i="1" s="1"/>
  <c r="K9" i="1"/>
  <c r="Y9" i="1" s="1"/>
  <c r="K10" i="1"/>
  <c r="Y10" i="1" s="1"/>
  <c r="K11" i="1"/>
  <c r="Y11" i="1" s="1"/>
  <c r="K12" i="1"/>
  <c r="Y12" i="1" s="1"/>
  <c r="K13" i="1"/>
  <c r="Y13" i="1" s="1"/>
  <c r="K14" i="1"/>
  <c r="Y14" i="1" s="1"/>
  <c r="K15" i="1"/>
  <c r="Y15" i="1" s="1"/>
  <c r="K16" i="1"/>
  <c r="Y16" i="1" s="1"/>
  <c r="K17" i="1"/>
  <c r="Y17" i="1" s="1"/>
  <c r="K18" i="1"/>
  <c r="Y18" i="1" s="1"/>
  <c r="K19" i="1"/>
  <c r="Y19" i="1" s="1"/>
  <c r="K20" i="1"/>
  <c r="Y20" i="1" s="1"/>
  <c r="K21" i="1"/>
  <c r="Y21" i="1" s="1"/>
  <c r="K22" i="1"/>
  <c r="Y22" i="1" s="1"/>
  <c r="K23" i="1"/>
  <c r="Y23" i="1" s="1"/>
  <c r="K24" i="1"/>
  <c r="Y24" i="1" s="1"/>
  <c r="K25" i="1"/>
  <c r="Y25" i="1" s="1"/>
  <c r="K26" i="1"/>
  <c r="Y26" i="1" s="1"/>
  <c r="K27" i="1"/>
  <c r="Y27" i="1" s="1"/>
  <c r="K28" i="1"/>
  <c r="Y28" i="1" s="1"/>
  <c r="K29" i="1"/>
  <c r="Y29" i="1" s="1"/>
  <c r="K30" i="1"/>
  <c r="Y30" i="1" s="1"/>
  <c r="K31" i="1"/>
  <c r="Y31" i="1" s="1"/>
  <c r="K32" i="1"/>
  <c r="Y32" i="1" s="1"/>
  <c r="K33" i="1"/>
  <c r="Y33" i="1" s="1"/>
  <c r="K34" i="1"/>
  <c r="Y34" i="1" s="1"/>
  <c r="K35" i="1"/>
  <c r="Y35" i="1" s="1"/>
  <c r="K36" i="1"/>
  <c r="Y36" i="1" s="1"/>
  <c r="K37" i="1"/>
  <c r="Y37" i="1" s="1"/>
  <c r="K38" i="1"/>
  <c r="Y38" i="1" s="1"/>
  <c r="K39" i="1"/>
  <c r="Y39" i="1" s="1"/>
  <c r="K40" i="1"/>
  <c r="Y40" i="1" s="1"/>
  <c r="K41" i="1"/>
  <c r="Y41" i="1" s="1"/>
  <c r="K42" i="1"/>
  <c r="Y42" i="1" s="1"/>
  <c r="K43" i="1"/>
  <c r="Y43" i="1" s="1"/>
  <c r="K44" i="1"/>
  <c r="Y44" i="1" s="1"/>
  <c r="K45" i="1"/>
  <c r="Y45" i="1" s="1"/>
  <c r="K46" i="1"/>
  <c r="Y46" i="1" s="1"/>
  <c r="K47" i="1"/>
  <c r="Y47" i="1" s="1"/>
  <c r="K48" i="1"/>
  <c r="Y48" i="1" s="1"/>
  <c r="K49" i="1"/>
  <c r="Y49" i="1" s="1"/>
  <c r="K50" i="1"/>
  <c r="Y50" i="1" s="1"/>
  <c r="K51" i="1"/>
  <c r="Y51" i="1" s="1"/>
  <c r="K52" i="1"/>
  <c r="Y52" i="1" s="1"/>
  <c r="K53" i="1"/>
  <c r="Y53" i="1" s="1"/>
  <c r="K54" i="1"/>
  <c r="Y54" i="1" s="1"/>
  <c r="K55" i="1"/>
  <c r="Y55" i="1" s="1"/>
  <c r="K56" i="1"/>
  <c r="Y56" i="1" s="1"/>
  <c r="K57" i="1"/>
  <c r="Y57" i="1" s="1"/>
  <c r="K58" i="1"/>
  <c r="Y58" i="1" s="1"/>
  <c r="K59" i="1"/>
  <c r="Y59" i="1" s="1"/>
  <c r="K60" i="1"/>
  <c r="Y60" i="1" s="1"/>
  <c r="K61" i="1"/>
  <c r="Y61" i="1" s="1"/>
  <c r="K62" i="1"/>
  <c r="Y62" i="1" s="1"/>
  <c r="K63" i="1"/>
  <c r="Y63" i="1" s="1"/>
  <c r="K64" i="1"/>
  <c r="Y64" i="1" s="1"/>
  <c r="K65" i="1"/>
  <c r="Y65" i="1" s="1"/>
  <c r="K66" i="1"/>
  <c r="Y66" i="1" s="1"/>
  <c r="K67" i="1"/>
  <c r="Y67" i="1" s="1"/>
  <c r="K68" i="1"/>
  <c r="Y68" i="1" s="1"/>
  <c r="K69" i="1"/>
  <c r="Y69" i="1" s="1"/>
  <c r="K70" i="1"/>
  <c r="Y70" i="1" s="1"/>
  <c r="K71" i="1"/>
  <c r="Y71" i="1" s="1"/>
  <c r="K72" i="1"/>
  <c r="Y72" i="1" s="1"/>
  <c r="K73" i="1"/>
  <c r="Y73" i="1" s="1"/>
  <c r="K74" i="1"/>
  <c r="Y74" i="1" s="1"/>
  <c r="K75" i="1"/>
  <c r="Y75" i="1" s="1"/>
  <c r="K76" i="1"/>
  <c r="Y76" i="1" s="1"/>
  <c r="K77" i="1"/>
  <c r="Y77" i="1" s="1"/>
  <c r="K78" i="1"/>
  <c r="Y78" i="1" s="1"/>
  <c r="K79" i="1"/>
  <c r="Y79" i="1" s="1"/>
  <c r="K80" i="1"/>
  <c r="Y80" i="1" s="1"/>
  <c r="K81" i="1"/>
  <c r="Y81" i="1" s="1"/>
  <c r="K82" i="1"/>
  <c r="Y82" i="1" s="1"/>
  <c r="K83" i="1"/>
  <c r="Y83" i="1" s="1"/>
  <c r="K84" i="1"/>
  <c r="Y84" i="1" s="1"/>
  <c r="K85" i="1"/>
  <c r="Y85" i="1" s="1"/>
  <c r="K86" i="1"/>
  <c r="Y86" i="1" s="1"/>
  <c r="K87" i="1"/>
  <c r="Y87" i="1" s="1"/>
  <c r="K88" i="1"/>
  <c r="Y88" i="1" s="1"/>
  <c r="K89" i="1"/>
  <c r="Y89" i="1" s="1"/>
  <c r="K90" i="1"/>
  <c r="Y90" i="1" s="1"/>
  <c r="K91" i="1"/>
  <c r="Y91" i="1" s="1"/>
  <c r="K92" i="1"/>
  <c r="Y92" i="1" s="1"/>
  <c r="K93" i="1"/>
  <c r="Y93" i="1" s="1"/>
  <c r="K94" i="1"/>
  <c r="Y94" i="1" s="1"/>
  <c r="K95" i="1"/>
  <c r="Y95" i="1" s="1"/>
  <c r="K96" i="1"/>
  <c r="Y96" i="1" s="1"/>
  <c r="K97" i="1"/>
  <c r="Y97" i="1" s="1"/>
  <c r="K98" i="1"/>
  <c r="Y98" i="1" s="1"/>
  <c r="K99" i="1"/>
  <c r="Y99" i="1" s="1"/>
  <c r="K100" i="1"/>
  <c r="Y100" i="1" s="1"/>
  <c r="K101" i="1"/>
  <c r="Y101" i="1" s="1"/>
  <c r="K102" i="1"/>
  <c r="Y102" i="1" s="1"/>
  <c r="K103" i="1"/>
  <c r="Y103" i="1" s="1"/>
  <c r="K104" i="1"/>
  <c r="Y104" i="1" s="1"/>
  <c r="K105" i="1"/>
  <c r="Y105" i="1" s="1"/>
  <c r="K106" i="1"/>
  <c r="Y106" i="1" s="1"/>
  <c r="K107" i="1"/>
  <c r="Y107" i="1" s="1"/>
  <c r="K108" i="1"/>
  <c r="Y108" i="1" s="1"/>
  <c r="K109" i="1"/>
  <c r="Y109" i="1" s="1"/>
  <c r="K110" i="1"/>
  <c r="Y110" i="1" s="1"/>
  <c r="K111" i="1"/>
  <c r="Y111" i="1" s="1"/>
  <c r="K112" i="1"/>
  <c r="Y112" i="1" s="1"/>
  <c r="K113" i="1"/>
  <c r="Y113" i="1" s="1"/>
  <c r="K114" i="1"/>
  <c r="Y114" i="1" s="1"/>
  <c r="K115" i="1"/>
  <c r="Y115" i="1" s="1"/>
  <c r="K116" i="1"/>
  <c r="Y116" i="1" s="1"/>
  <c r="K117" i="1"/>
  <c r="Y117" i="1" s="1"/>
  <c r="K118" i="1"/>
  <c r="Y118" i="1" s="1"/>
  <c r="K119" i="1"/>
  <c r="Y119" i="1" s="1"/>
  <c r="K120" i="1"/>
  <c r="Y120" i="1" s="1"/>
  <c r="K121" i="1"/>
  <c r="Y121" i="1" s="1"/>
  <c r="K122" i="1"/>
  <c r="Y122" i="1" s="1"/>
  <c r="K123" i="1"/>
  <c r="Y123" i="1" s="1"/>
  <c r="K124" i="1"/>
  <c r="Y124" i="1" s="1"/>
  <c r="K125" i="1"/>
  <c r="Y125" i="1" s="1"/>
  <c r="K126" i="1"/>
  <c r="Y126" i="1" s="1"/>
  <c r="K127" i="1"/>
  <c r="Y127" i="1" s="1"/>
  <c r="K128" i="1"/>
  <c r="Y128" i="1" s="1"/>
  <c r="K129" i="1"/>
  <c r="Y129" i="1" s="1"/>
  <c r="K130" i="1"/>
  <c r="Y130" i="1" s="1"/>
  <c r="K131" i="1"/>
  <c r="Y131" i="1" s="1"/>
  <c r="K132" i="1"/>
  <c r="Y132" i="1" s="1"/>
  <c r="K133" i="1"/>
  <c r="Y133" i="1" s="1"/>
  <c r="K134" i="1"/>
  <c r="Y134" i="1" s="1"/>
  <c r="K135" i="1"/>
  <c r="Y135" i="1" s="1"/>
  <c r="K136" i="1"/>
  <c r="Y136" i="1" s="1"/>
  <c r="K137" i="1"/>
  <c r="Y137" i="1" s="1"/>
  <c r="K138" i="1"/>
  <c r="Y138" i="1" s="1"/>
  <c r="K139" i="1"/>
  <c r="Y139" i="1" s="1"/>
  <c r="K140" i="1"/>
  <c r="Y140" i="1" s="1"/>
  <c r="K141" i="1"/>
  <c r="Y141" i="1" s="1"/>
  <c r="K142" i="1"/>
  <c r="Y142" i="1" s="1"/>
  <c r="K143" i="1"/>
  <c r="Y143" i="1" s="1"/>
  <c r="K144" i="1"/>
  <c r="Y144" i="1" s="1"/>
  <c r="K145" i="1"/>
  <c r="Y145" i="1" s="1"/>
  <c r="K146" i="1"/>
  <c r="Y146" i="1" s="1"/>
  <c r="K147" i="1"/>
  <c r="Y147" i="1" s="1"/>
  <c r="K148" i="1"/>
  <c r="Y148" i="1" s="1"/>
  <c r="K149" i="1"/>
  <c r="Y149" i="1" s="1"/>
  <c r="K150" i="1"/>
  <c r="Y150" i="1" s="1"/>
  <c r="K151" i="1"/>
  <c r="Y151" i="1" s="1"/>
  <c r="K152" i="1"/>
  <c r="Y152" i="1" s="1"/>
  <c r="K153" i="1"/>
  <c r="Y153" i="1" s="1"/>
  <c r="K154" i="1"/>
  <c r="Y154" i="1" s="1"/>
  <c r="K155" i="1"/>
  <c r="Y155" i="1" s="1"/>
  <c r="K156" i="1"/>
  <c r="Y156" i="1" s="1"/>
  <c r="K157" i="1"/>
  <c r="Y157" i="1" s="1"/>
  <c r="K158" i="1"/>
  <c r="Y158" i="1" s="1"/>
  <c r="K159" i="1"/>
  <c r="Y159" i="1" s="1"/>
  <c r="K160" i="1"/>
  <c r="Y160" i="1" s="1"/>
  <c r="K161" i="1"/>
  <c r="Y161" i="1" s="1"/>
  <c r="K162" i="1"/>
  <c r="Y162" i="1" s="1"/>
  <c r="K163" i="1"/>
  <c r="Y163" i="1" s="1"/>
  <c r="K164" i="1"/>
  <c r="Y164" i="1" s="1"/>
  <c r="K165" i="1"/>
  <c r="Y165" i="1" s="1"/>
  <c r="K166" i="1"/>
  <c r="Y166" i="1" s="1"/>
  <c r="K167" i="1"/>
  <c r="Y167" i="1" s="1"/>
  <c r="K168" i="1"/>
  <c r="Y168" i="1" s="1"/>
  <c r="K169" i="1"/>
  <c r="Y169" i="1" s="1"/>
  <c r="K170" i="1"/>
  <c r="Y170" i="1" s="1"/>
  <c r="K171" i="1"/>
  <c r="Y171" i="1" s="1"/>
  <c r="K172" i="1"/>
  <c r="Y172" i="1" s="1"/>
  <c r="K173" i="1"/>
  <c r="Y173" i="1" s="1"/>
  <c r="K174" i="1"/>
  <c r="Y174" i="1" s="1"/>
  <c r="K175" i="1"/>
  <c r="Y175" i="1" s="1"/>
  <c r="K176" i="1"/>
  <c r="Y176" i="1" s="1"/>
  <c r="K177" i="1"/>
  <c r="Y177" i="1" s="1"/>
  <c r="K178" i="1"/>
  <c r="Y178" i="1" s="1"/>
  <c r="K179" i="1"/>
  <c r="Y179" i="1" s="1"/>
  <c r="K180" i="1"/>
  <c r="Y180" i="1" s="1"/>
  <c r="K181" i="1"/>
  <c r="Y181" i="1" s="1"/>
  <c r="K182" i="1"/>
  <c r="Y182" i="1" s="1"/>
  <c r="K183" i="1"/>
  <c r="Y183" i="1" s="1"/>
  <c r="K184" i="1"/>
  <c r="Y184" i="1" s="1"/>
  <c r="K185" i="1"/>
  <c r="Y185" i="1" s="1"/>
  <c r="K186" i="1"/>
  <c r="Y186" i="1" s="1"/>
  <c r="K187" i="1"/>
  <c r="Y187" i="1" s="1"/>
  <c r="K188" i="1"/>
  <c r="Y188" i="1" s="1"/>
  <c r="K189" i="1"/>
  <c r="Y189" i="1" s="1"/>
  <c r="K190" i="1"/>
  <c r="Y190" i="1" s="1"/>
  <c r="K191" i="1"/>
  <c r="Y191" i="1" s="1"/>
  <c r="K192" i="1"/>
  <c r="Y192" i="1" s="1"/>
  <c r="K193" i="1"/>
  <c r="Y193" i="1" s="1"/>
  <c r="K194" i="1"/>
  <c r="Y194" i="1" s="1"/>
  <c r="K195" i="1"/>
  <c r="Y195" i="1" s="1"/>
  <c r="K196" i="1"/>
  <c r="Y196" i="1" s="1"/>
  <c r="K197" i="1"/>
  <c r="Y197" i="1" s="1"/>
  <c r="K198" i="1"/>
  <c r="Y198" i="1" s="1"/>
  <c r="K199" i="1"/>
  <c r="Y199" i="1" s="1"/>
  <c r="K200" i="1"/>
  <c r="Y200" i="1" s="1"/>
  <c r="K201" i="1"/>
  <c r="Y201" i="1" s="1"/>
  <c r="K202" i="1"/>
  <c r="Y202" i="1" s="1"/>
  <c r="K203" i="1"/>
  <c r="Y203" i="1" s="1"/>
  <c r="K204" i="1"/>
  <c r="Y204" i="1" s="1"/>
  <c r="K205" i="1"/>
  <c r="Y205" i="1" s="1"/>
  <c r="K206" i="1"/>
  <c r="Y206" i="1" s="1"/>
  <c r="K207" i="1"/>
  <c r="Y207" i="1" s="1"/>
  <c r="K208" i="1"/>
  <c r="Y208" i="1" s="1"/>
  <c r="K209" i="1"/>
  <c r="Y209" i="1" s="1"/>
  <c r="K210" i="1"/>
  <c r="Y210" i="1" s="1"/>
  <c r="K211" i="1"/>
  <c r="Y211" i="1" s="1"/>
  <c r="K212" i="1"/>
  <c r="Y212" i="1" s="1"/>
  <c r="K213" i="1"/>
  <c r="Y213" i="1" s="1"/>
  <c r="K214" i="1"/>
  <c r="Y214" i="1" s="1"/>
  <c r="K215" i="1"/>
  <c r="Y215" i="1" s="1"/>
  <c r="K216" i="1"/>
  <c r="Y216" i="1" s="1"/>
  <c r="K217" i="1"/>
  <c r="Y217" i="1" s="1"/>
  <c r="K218" i="1"/>
  <c r="Y218" i="1" s="1"/>
  <c r="K219" i="1"/>
  <c r="Y219" i="1" s="1"/>
  <c r="K220" i="1"/>
  <c r="Y220" i="1" s="1"/>
  <c r="K221" i="1"/>
  <c r="Y221" i="1" s="1"/>
  <c r="K222" i="1"/>
  <c r="Y222" i="1" s="1"/>
  <c r="K223" i="1"/>
  <c r="Y223" i="1" s="1"/>
  <c r="K224" i="1"/>
  <c r="Y224" i="1" s="1"/>
  <c r="K225" i="1"/>
  <c r="Y225" i="1" s="1"/>
  <c r="K226" i="1"/>
  <c r="Y226" i="1" s="1"/>
  <c r="K227" i="1"/>
  <c r="Y227" i="1" s="1"/>
  <c r="K228" i="1"/>
  <c r="Y228" i="1" s="1"/>
  <c r="K229" i="1"/>
  <c r="Y229" i="1" s="1"/>
  <c r="K230" i="1"/>
  <c r="Y230" i="1" s="1"/>
  <c r="K231" i="1"/>
  <c r="Y231" i="1" s="1"/>
  <c r="K232" i="1"/>
  <c r="Y232" i="1" s="1"/>
  <c r="K233" i="1"/>
  <c r="Y233" i="1" s="1"/>
  <c r="K234" i="1"/>
  <c r="Y234" i="1" s="1"/>
  <c r="K235" i="1"/>
  <c r="Y235" i="1" s="1"/>
  <c r="K236" i="1"/>
  <c r="Y236" i="1" s="1"/>
  <c r="K237" i="1"/>
  <c r="Y237" i="1" s="1"/>
  <c r="K238" i="1"/>
  <c r="Y238" i="1" s="1"/>
  <c r="K239" i="1"/>
  <c r="Y239" i="1" s="1"/>
  <c r="K240" i="1"/>
  <c r="Y240" i="1" s="1"/>
  <c r="K241" i="1"/>
  <c r="Y241" i="1" s="1"/>
  <c r="K242" i="1"/>
  <c r="Y242" i="1" s="1"/>
  <c r="K243" i="1"/>
  <c r="Y243" i="1" s="1"/>
  <c r="K244" i="1"/>
  <c r="Y244" i="1" s="1"/>
  <c r="K245" i="1"/>
  <c r="Y245" i="1" s="1"/>
  <c r="K246" i="1"/>
  <c r="Y246" i="1" s="1"/>
  <c r="K247" i="1"/>
  <c r="Y247" i="1" s="1"/>
  <c r="K248" i="1"/>
  <c r="Y248" i="1" s="1"/>
  <c r="K249" i="1"/>
  <c r="Y249" i="1" s="1"/>
  <c r="K250" i="1"/>
  <c r="Y250" i="1" s="1"/>
  <c r="K251" i="1"/>
  <c r="Y251" i="1" s="1"/>
  <c r="K252" i="1"/>
  <c r="Y252" i="1" s="1"/>
  <c r="K253" i="1"/>
  <c r="Y253" i="1" s="1"/>
  <c r="K254" i="1"/>
  <c r="Y254" i="1" s="1"/>
  <c r="K255" i="1"/>
  <c r="Y255" i="1" s="1"/>
  <c r="K256" i="1"/>
  <c r="Y256" i="1" s="1"/>
  <c r="K257" i="1"/>
  <c r="Y257" i="1" s="1"/>
  <c r="K258" i="1"/>
  <c r="Y258" i="1" s="1"/>
  <c r="K259" i="1"/>
  <c r="Y259" i="1" s="1"/>
  <c r="K260" i="1"/>
  <c r="Y260" i="1" s="1"/>
  <c r="K261" i="1"/>
  <c r="Y261" i="1" s="1"/>
  <c r="K262" i="1"/>
  <c r="Y262" i="1" s="1"/>
  <c r="K263" i="1"/>
  <c r="Y263" i="1" s="1"/>
  <c r="K264" i="1"/>
  <c r="Y264" i="1" s="1"/>
  <c r="K265" i="1"/>
  <c r="Y265" i="1" s="1"/>
  <c r="K266" i="1"/>
  <c r="Y266" i="1" s="1"/>
  <c r="K267" i="1"/>
  <c r="Y267" i="1" s="1"/>
  <c r="K268" i="1"/>
  <c r="Y268" i="1" s="1"/>
  <c r="K269" i="1"/>
  <c r="Y269" i="1" s="1"/>
  <c r="K270" i="1"/>
  <c r="Y270" i="1" s="1"/>
  <c r="K271" i="1"/>
  <c r="Y271" i="1" s="1"/>
  <c r="K272" i="1"/>
  <c r="Y272" i="1" s="1"/>
  <c r="K273" i="1"/>
  <c r="Y273" i="1" s="1"/>
  <c r="K274" i="1"/>
  <c r="Y274" i="1" s="1"/>
  <c r="K275" i="1"/>
  <c r="Y275" i="1" s="1"/>
  <c r="K276" i="1"/>
  <c r="Y276" i="1" s="1"/>
  <c r="K277" i="1"/>
  <c r="Y277" i="1" s="1"/>
  <c r="K278" i="1"/>
  <c r="Y278" i="1" s="1"/>
  <c r="K279" i="1"/>
  <c r="Y279" i="1" s="1"/>
  <c r="K280" i="1"/>
  <c r="Y280" i="1" s="1"/>
  <c r="K281" i="1"/>
  <c r="Y281" i="1" s="1"/>
  <c r="K282" i="1"/>
  <c r="Y282" i="1" s="1"/>
  <c r="K283" i="1"/>
  <c r="Y283" i="1" s="1"/>
  <c r="K284" i="1"/>
  <c r="Y284" i="1" s="1"/>
  <c r="K285" i="1"/>
  <c r="Y285" i="1" s="1"/>
  <c r="K286" i="1"/>
  <c r="Y286" i="1" s="1"/>
  <c r="K287" i="1"/>
  <c r="Y287" i="1" s="1"/>
  <c r="K288" i="1"/>
  <c r="Y288" i="1" s="1"/>
  <c r="K289" i="1"/>
  <c r="Y289" i="1" s="1"/>
  <c r="K290" i="1"/>
  <c r="Y290" i="1" s="1"/>
  <c r="K291" i="1"/>
  <c r="Y291" i="1" s="1"/>
  <c r="K292" i="1"/>
  <c r="Y292" i="1" s="1"/>
  <c r="K293" i="1"/>
  <c r="Y293" i="1" s="1"/>
  <c r="K294" i="1"/>
  <c r="Y294" i="1" s="1"/>
  <c r="K295" i="1"/>
  <c r="Y295" i="1" s="1"/>
  <c r="K296" i="1"/>
  <c r="Y296" i="1" s="1"/>
  <c r="K297" i="1"/>
  <c r="Y297" i="1" s="1"/>
  <c r="K298" i="1"/>
  <c r="Y298" i="1" s="1"/>
  <c r="K299" i="1"/>
  <c r="Y299" i="1" s="1"/>
  <c r="K300" i="1"/>
  <c r="Y300" i="1" s="1"/>
  <c r="K301" i="1"/>
  <c r="Y301" i="1" s="1"/>
  <c r="K302" i="1"/>
  <c r="Y302" i="1" s="1"/>
  <c r="K303" i="1"/>
  <c r="Y303" i="1" s="1"/>
  <c r="K304" i="1"/>
  <c r="Y304" i="1" s="1"/>
  <c r="K305" i="1"/>
  <c r="Y305" i="1" s="1"/>
  <c r="K306" i="1"/>
  <c r="Y306" i="1" s="1"/>
  <c r="K307" i="1"/>
  <c r="Y307" i="1" s="1"/>
  <c r="K308" i="1"/>
  <c r="Y308" i="1" s="1"/>
  <c r="K309" i="1"/>
  <c r="Y309" i="1" s="1"/>
  <c r="K310" i="1"/>
  <c r="Y310" i="1" s="1"/>
  <c r="K311" i="1"/>
  <c r="Y311" i="1" s="1"/>
  <c r="K312" i="1"/>
  <c r="Y312" i="1" s="1"/>
  <c r="K313" i="1"/>
  <c r="Y313" i="1" s="1"/>
  <c r="K314" i="1"/>
  <c r="Y314" i="1" s="1"/>
  <c r="K315" i="1"/>
  <c r="Y315" i="1" s="1"/>
  <c r="K316" i="1"/>
  <c r="Y316" i="1" s="1"/>
  <c r="K317" i="1"/>
  <c r="Y317" i="1" s="1"/>
  <c r="K318" i="1"/>
  <c r="Y318" i="1" s="1"/>
  <c r="K319" i="1"/>
  <c r="Y319" i="1" s="1"/>
  <c r="K320" i="1"/>
  <c r="Y320" i="1" s="1"/>
  <c r="K321" i="1"/>
  <c r="Y321" i="1" s="1"/>
  <c r="K322" i="1"/>
  <c r="Y322" i="1" s="1"/>
  <c r="K323" i="1"/>
  <c r="Y323" i="1" s="1"/>
  <c r="K324" i="1"/>
  <c r="Y324" i="1" s="1"/>
  <c r="K325" i="1"/>
  <c r="Y325" i="1" s="1"/>
  <c r="K326" i="1"/>
  <c r="Y326" i="1" s="1"/>
  <c r="K327" i="1"/>
  <c r="Y327" i="1" s="1"/>
  <c r="K328" i="1"/>
  <c r="Y328" i="1" s="1"/>
  <c r="K329" i="1"/>
  <c r="Y329" i="1" s="1"/>
  <c r="K330" i="1"/>
  <c r="Y330" i="1" s="1"/>
  <c r="K331" i="1"/>
  <c r="Y331" i="1" s="1"/>
  <c r="K332" i="1"/>
  <c r="Y332" i="1" s="1"/>
  <c r="K333" i="1"/>
  <c r="Y333" i="1" s="1"/>
  <c r="K334" i="1"/>
  <c r="Y334" i="1" s="1"/>
  <c r="K335" i="1"/>
  <c r="Y335" i="1" s="1"/>
  <c r="K336" i="1"/>
  <c r="Y336" i="1" s="1"/>
  <c r="K337" i="1"/>
  <c r="Y337" i="1" s="1"/>
  <c r="K338" i="1"/>
  <c r="Y338" i="1" s="1"/>
  <c r="K339" i="1"/>
  <c r="Y339" i="1" s="1"/>
  <c r="K340" i="1"/>
  <c r="Y340" i="1" s="1"/>
  <c r="K341" i="1"/>
  <c r="Y341" i="1" s="1"/>
  <c r="K342" i="1"/>
  <c r="Y342" i="1" s="1"/>
  <c r="K343" i="1"/>
  <c r="Y343" i="1" s="1"/>
  <c r="K344" i="1"/>
  <c r="Y344" i="1" s="1"/>
  <c r="K345" i="1"/>
  <c r="Y345" i="1" s="1"/>
  <c r="K346" i="1"/>
  <c r="Y346" i="1" s="1"/>
  <c r="K347" i="1"/>
  <c r="Y347" i="1" s="1"/>
  <c r="K348" i="1"/>
  <c r="Y348" i="1" s="1"/>
  <c r="K349" i="1"/>
  <c r="Y349" i="1" s="1"/>
  <c r="K350" i="1"/>
  <c r="Y350" i="1" s="1"/>
  <c r="K351" i="1"/>
  <c r="Y351" i="1" s="1"/>
  <c r="K352" i="1"/>
  <c r="Y352" i="1" s="1"/>
  <c r="K353" i="1"/>
  <c r="Y353" i="1" s="1"/>
  <c r="K354" i="1"/>
  <c r="Y354" i="1" s="1"/>
  <c r="K355" i="1"/>
  <c r="Y355" i="1" s="1"/>
  <c r="K356" i="1"/>
  <c r="Y356" i="1" s="1"/>
  <c r="K357" i="1"/>
  <c r="Y357" i="1" s="1"/>
  <c r="K358" i="1"/>
  <c r="Y358" i="1" s="1"/>
  <c r="K359" i="1"/>
  <c r="Y359" i="1" s="1"/>
  <c r="K360" i="1"/>
  <c r="Y360" i="1" s="1"/>
  <c r="K361" i="1"/>
  <c r="Y361" i="1" s="1"/>
  <c r="K362" i="1"/>
  <c r="Y362" i="1" s="1"/>
  <c r="K363" i="1"/>
  <c r="Y363" i="1" s="1"/>
  <c r="K364" i="1"/>
  <c r="Y364" i="1" s="1"/>
  <c r="K365" i="1"/>
  <c r="Y365" i="1" s="1"/>
  <c r="K366" i="1"/>
  <c r="Y366" i="1" s="1"/>
  <c r="F370" i="1" l="1"/>
  <c r="U376" i="1"/>
  <c r="V376" i="1" s="1"/>
  <c r="K374" i="1"/>
  <c r="L374" i="1" s="1"/>
  <c r="E370" i="1"/>
  <c r="D370" i="1"/>
  <c r="G370" i="1"/>
  <c r="C370" i="1"/>
  <c r="O375" i="1"/>
  <c r="G375" i="1"/>
  <c r="K375" i="1"/>
  <c r="L375" i="1" s="1"/>
  <c r="U375" i="1"/>
  <c r="V375" i="1" s="1"/>
  <c r="O374" i="1"/>
  <c r="O371" i="1"/>
  <c r="O373" i="1"/>
  <c r="F375" i="1"/>
  <c r="O372" i="1"/>
  <c r="G374" i="1"/>
  <c r="F374" i="1"/>
  <c r="E374" i="1"/>
  <c r="E375" i="1"/>
  <c r="C374" i="1"/>
  <c r="D374" i="1"/>
  <c r="K371" i="1"/>
  <c r="L371" i="1" s="1"/>
  <c r="U372" i="1"/>
  <c r="V372" i="1" s="1"/>
  <c r="K372" i="1"/>
  <c r="L372" i="1" s="1"/>
  <c r="C375" i="1"/>
  <c r="D375" i="1"/>
  <c r="U373" i="1"/>
  <c r="V373" i="1" s="1"/>
  <c r="U374" i="1"/>
  <c r="V374" i="1" s="1"/>
  <c r="K373" i="1"/>
  <c r="L373" i="1" s="1"/>
</calcChain>
</file>

<file path=xl/sharedStrings.xml><?xml version="1.0" encoding="utf-8"?>
<sst xmlns="http://schemas.openxmlformats.org/spreadsheetml/2006/main" count="80" uniqueCount="68">
  <si>
    <t xml:space="preserve">Temperature </t>
  </si>
  <si>
    <t>Humidity</t>
  </si>
  <si>
    <t>Pressure</t>
  </si>
  <si>
    <t>KNN Regressor</t>
  </si>
  <si>
    <t>RFR Default</t>
  </si>
  <si>
    <t>KNN Accuracy</t>
  </si>
  <si>
    <t>RFR Default Accuracy</t>
  </si>
  <si>
    <t>RFR Optimised Accuracy</t>
  </si>
  <si>
    <t>RFR Optimised Search</t>
  </si>
  <si>
    <t>Zeroes:</t>
  </si>
  <si>
    <t>Mean Absolute Percentage Error</t>
  </si>
  <si>
    <t>Error:</t>
  </si>
  <si>
    <t>Average Correct Values:</t>
  </si>
  <si>
    <t>Average KKNR Optimised:</t>
  </si>
  <si>
    <t>Average RFR Default:</t>
  </si>
  <si>
    <t>Average RFR Optimised:</t>
  </si>
  <si>
    <t>Values</t>
  </si>
  <si>
    <t>MEAN ABSOLUTE DEVIATION</t>
  </si>
  <si>
    <t>DEVIATION PERCENTAGE</t>
  </si>
  <si>
    <t>https://www.statology.org/how-to-easily-calculate-the-mean-absolute-deviation-in-excel/</t>
  </si>
  <si>
    <t>Median Correct Values:</t>
  </si>
  <si>
    <t>Median KKNR Optimised:</t>
  </si>
  <si>
    <t>Median RFR Default:</t>
  </si>
  <si>
    <t>Median RFR Optimised:</t>
  </si>
  <si>
    <t>MEDIAN ABSOLUTE DEVIATION</t>
  </si>
  <si>
    <t>SMAPE KNNR Difference</t>
  </si>
  <si>
    <t>SMAPE RFR Difference</t>
  </si>
  <si>
    <t>SMAPE RFR DIFFERENCE</t>
  </si>
  <si>
    <t>SMAPE RFR_D</t>
  </si>
  <si>
    <t>SMAPE RFR_O</t>
  </si>
  <si>
    <t>SMAPE KNNR_O</t>
  </si>
  <si>
    <t>Mean absolute deviation = (Σ |xi – x|) / n</t>
  </si>
  <si>
    <t>https://www.statology.org/mape-excel/</t>
  </si>
  <si>
    <t>MAPE = (1/n) * Σ(|actual – forecast| / |actual|) * 100</t>
  </si>
  <si>
    <t>Symmetric Mean Absolute Percentage Error</t>
  </si>
  <si>
    <t>Type</t>
  </si>
  <si>
    <t>KNNR_O</t>
  </si>
  <si>
    <t>RFR_D</t>
  </si>
  <si>
    <t>RFR_O</t>
  </si>
  <si>
    <t>Precipitation</t>
  </si>
  <si>
    <t>Decision Tree Reg Default</t>
  </si>
  <si>
    <t>Decision Tree Reg Optimised</t>
  </si>
  <si>
    <t>DTR Default Accuracy</t>
  </si>
  <si>
    <t>DTR Optimised Accuracy</t>
  </si>
  <si>
    <t>SMAPE DTR_O Difference</t>
  </si>
  <si>
    <t>SMAPE DTR_D Difference</t>
  </si>
  <si>
    <t>SMAPE DTR_D</t>
  </si>
  <si>
    <t>DTR_D</t>
  </si>
  <si>
    <t>DTR_O</t>
  </si>
  <si>
    <t>Median DTR Default:</t>
  </si>
  <si>
    <t>Median DTR Optimised:</t>
  </si>
  <si>
    <t>DEVIATION</t>
  </si>
  <si>
    <t>SMAPE DTR_O</t>
  </si>
  <si>
    <t>MAAPE KNNR Difference</t>
  </si>
  <si>
    <t>MAAPE DTR_O Difference</t>
  </si>
  <si>
    <t>MAAPE RFR DIFFERENCE</t>
  </si>
  <si>
    <t>MAAPE RFR Difference</t>
  </si>
  <si>
    <t>SMAPE = (1/n) * Σ(|forecast – actual| / ((|actual| + |forecast|)/2) * 100</t>
  </si>
  <si>
    <t>https://www.statology.org/median-absolute-deviation-excel/  -  MAD = median(|xi – xm|)</t>
  </si>
  <si>
    <t>MAAPE</t>
  </si>
  <si>
    <t>https://gist.github.com/bshishov/5dc237f59f019b26145648e2124ca1c9</t>
  </si>
  <si>
    <t>Model</t>
  </si>
  <si>
    <t>R2 Score Percentage</t>
  </si>
  <si>
    <t>KNN_R_O</t>
  </si>
  <si>
    <t>RF_R_D</t>
  </si>
  <si>
    <t>RF_R_O</t>
  </si>
  <si>
    <t>DT_D</t>
  </si>
  <si>
    <t>DT_O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</si>
</sst>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3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2" xfId="0" applyFill="1" applyBorder="1"/>
    <xf numFmtId="0" fontId="0" fillId="7" borderId="10" xfId="0" applyFill="1" applyBorder="1"/>
    <xf numFmtId="0" fontId="0" fillId="7" borderId="10" xfId="0" applyFill="1" applyBorder="1" applyAlignment="1">
      <alignment horizontal="right" vertical="center"/>
    </xf>
    <xf numFmtId="0" fontId="0" fillId="7" borderId="11" xfId="0" applyFill="1" applyBorder="1"/>
    <xf numFmtId="0" fontId="0" fillId="7" borderId="11" xfId="0" applyFill="1" applyBorder="1" applyAlignment="1">
      <alignment horizontal="right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7" borderId="31" xfId="0" applyFill="1" applyBorder="1"/>
    <xf numFmtId="0" fontId="0" fillId="7" borderId="31" xfId="0" applyFill="1" applyBorder="1" applyAlignment="1">
      <alignment horizontal="right" vertical="center"/>
    </xf>
    <xf numFmtId="0" fontId="0" fillId="7" borderId="3" xfId="0" applyFill="1" applyBorder="1"/>
    <xf numFmtId="0" fontId="0" fillId="7" borderId="5" xfId="0" applyFill="1" applyBorder="1"/>
    <xf numFmtId="0" fontId="1" fillId="11" borderId="33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1" fillId="6" borderId="12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5" xfId="0" applyFill="1" applyBorder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0" fontId="0" fillId="7" borderId="11" xfId="2" applyNumberFormat="1" applyFont="1" applyFill="1" applyBorder="1"/>
    <xf numFmtId="10" fontId="0" fillId="7" borderId="15" xfId="2" applyNumberFormat="1" applyFont="1" applyFill="1" applyBorder="1"/>
    <xf numFmtId="10" fontId="0" fillId="7" borderId="31" xfId="2" applyNumberFormat="1" applyFont="1" applyFill="1" applyBorder="1"/>
    <xf numFmtId="10" fontId="0" fillId="7" borderId="4" xfId="2" applyNumberFormat="1" applyFont="1" applyFill="1" applyBorder="1"/>
    <xf numFmtId="10" fontId="0" fillId="7" borderId="6" xfId="2" applyNumberFormat="1" applyFont="1" applyFill="1" applyBorder="1"/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/>
    <xf numFmtId="10" fontId="0" fillId="7" borderId="12" xfId="2" applyNumberFormat="1" applyFont="1" applyFill="1" applyBorder="1"/>
    <xf numFmtId="0" fontId="4" fillId="0" borderId="0" xfId="0" applyFont="1"/>
    <xf numFmtId="0" fontId="0" fillId="0" borderId="23" xfId="0" applyBorder="1"/>
    <xf numFmtId="0" fontId="5" fillId="8" borderId="8" xfId="0" applyFont="1" applyFill="1" applyBorder="1" applyAlignment="1">
      <alignment horizontal="center" vertical="center"/>
    </xf>
    <xf numFmtId="10" fontId="0" fillId="0" borderId="8" xfId="2" applyNumberFormat="1" applyFont="1" applyBorder="1"/>
    <xf numFmtId="0" fontId="1" fillId="8" borderId="14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10" fontId="0" fillId="7" borderId="36" xfId="0" applyNumberFormat="1" applyFill="1" applyBorder="1" applyAlignment="1">
      <alignment horizontal="center" vertical="center"/>
    </xf>
    <xf numFmtId="10" fontId="0" fillId="7" borderId="34" xfId="0" applyNumberFormat="1" applyFill="1" applyBorder="1" applyAlignment="1">
      <alignment horizontal="center" vertical="center"/>
    </xf>
    <xf numFmtId="10" fontId="0" fillId="7" borderId="2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1" xfId="1" applyBorder="1" applyAlignment="1">
      <alignment horizontal="center"/>
    </xf>
    <xf numFmtId="0" fontId="2" fillId="0" borderId="16" xfId="1" applyBorder="1" applyAlignment="1">
      <alignment horizontal="center"/>
    </xf>
    <xf numFmtId="0" fontId="2" fillId="0" borderId="22" xfId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7" borderId="17" xfId="0" applyNumberFormat="1" applyFill="1" applyBorder="1" applyAlignment="1">
      <alignment horizontal="center"/>
    </xf>
    <xf numFmtId="10" fontId="0" fillId="7" borderId="35" xfId="0" applyNumberFormat="1" applyFill="1" applyBorder="1" applyAlignment="1">
      <alignment horizontal="center"/>
    </xf>
    <xf numFmtId="10" fontId="0" fillId="7" borderId="18" xfId="0" applyNumberFormat="1" applyFill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0" fontId="0" fillId="7" borderId="37" xfId="2" applyNumberFormat="1" applyFont="1" applyFill="1" applyBorder="1" applyAlignment="1">
      <alignment horizontal="center" vertical="center"/>
    </xf>
    <xf numFmtId="10" fontId="0" fillId="7" borderId="32" xfId="2" applyNumberFormat="1" applyFont="1" applyFill="1" applyBorder="1" applyAlignment="1">
      <alignment horizontal="center" vertical="center"/>
    </xf>
    <xf numFmtId="10" fontId="0" fillId="7" borderId="28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 Regressor Optimised against</a:t>
            </a:r>
            <a:r>
              <a:rPr lang="en-GB" baseline="0"/>
              <a:t> True Precipitation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KNN Regressor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Sheet1!$E$2:$E$366</c:f>
              <c:numCache>
                <c:formatCode>General</c:formatCode>
                <c:ptCount val="365"/>
                <c:pt idx="0">
                  <c:v>0.23291666999999999</c:v>
                </c:pt>
                <c:pt idx="1">
                  <c:v>0.15791667000000001</c:v>
                </c:pt>
                <c:pt idx="2">
                  <c:v>0.23</c:v>
                </c:pt>
                <c:pt idx="3">
                  <c:v>0.17041666999999999</c:v>
                </c:pt>
                <c:pt idx="4">
                  <c:v>0.17333333000000001</c:v>
                </c:pt>
                <c:pt idx="5">
                  <c:v>0.16166667000000001</c:v>
                </c:pt>
                <c:pt idx="6">
                  <c:v>0.34499999999999997</c:v>
                </c:pt>
                <c:pt idx="7">
                  <c:v>0.33791666999999997</c:v>
                </c:pt>
                <c:pt idx="8">
                  <c:v>0.26583332999999998</c:v>
                </c:pt>
                <c:pt idx="9">
                  <c:v>0.5675</c:v>
                </c:pt>
                <c:pt idx="10">
                  <c:v>0.52833333000000005</c:v>
                </c:pt>
                <c:pt idx="11">
                  <c:v>0.78458333000000002</c:v>
                </c:pt>
                <c:pt idx="12">
                  <c:v>1.88</c:v>
                </c:pt>
                <c:pt idx="13">
                  <c:v>1.0929166699999999</c:v>
                </c:pt>
                <c:pt idx="14">
                  <c:v>2.1637499999999998</c:v>
                </c:pt>
                <c:pt idx="15">
                  <c:v>4.2379166699999997</c:v>
                </c:pt>
                <c:pt idx="16">
                  <c:v>1.68166667</c:v>
                </c:pt>
                <c:pt idx="17">
                  <c:v>0.88708332999999995</c:v>
                </c:pt>
                <c:pt idx="18">
                  <c:v>3.4950000000000001</c:v>
                </c:pt>
                <c:pt idx="19">
                  <c:v>1.4904166700000001</c:v>
                </c:pt>
                <c:pt idx="20">
                  <c:v>1.22208333</c:v>
                </c:pt>
                <c:pt idx="21">
                  <c:v>4.5104166699999997</c:v>
                </c:pt>
                <c:pt idx="22">
                  <c:v>4.0025000000000004</c:v>
                </c:pt>
                <c:pt idx="23">
                  <c:v>1.8745833300000001</c:v>
                </c:pt>
                <c:pt idx="24">
                  <c:v>1.9824999999999999</c:v>
                </c:pt>
                <c:pt idx="25">
                  <c:v>6.48</c:v>
                </c:pt>
                <c:pt idx="26">
                  <c:v>4.1966666699999999</c:v>
                </c:pt>
                <c:pt idx="27">
                  <c:v>2.58708333</c:v>
                </c:pt>
                <c:pt idx="28">
                  <c:v>2.84833333</c:v>
                </c:pt>
                <c:pt idx="29">
                  <c:v>4.5870833299999996</c:v>
                </c:pt>
                <c:pt idx="30">
                  <c:v>5.54916667</c:v>
                </c:pt>
                <c:pt idx="31">
                  <c:v>8.5987500000000008</c:v>
                </c:pt>
                <c:pt idx="32">
                  <c:v>2.97</c:v>
                </c:pt>
                <c:pt idx="33">
                  <c:v>0.75916667000000004</c:v>
                </c:pt>
                <c:pt idx="34">
                  <c:v>1.60958333</c:v>
                </c:pt>
                <c:pt idx="35">
                  <c:v>1.5108333300000001</c:v>
                </c:pt>
                <c:pt idx="36">
                  <c:v>1.1754166699999999</c:v>
                </c:pt>
                <c:pt idx="37">
                  <c:v>3.4870833299999999</c:v>
                </c:pt>
                <c:pt idx="38">
                  <c:v>8.64291667</c:v>
                </c:pt>
                <c:pt idx="39">
                  <c:v>3.7004166700000001</c:v>
                </c:pt>
                <c:pt idx="40">
                  <c:v>6.8012499999999996</c:v>
                </c:pt>
                <c:pt idx="41">
                  <c:v>0.64833333000000004</c:v>
                </c:pt>
                <c:pt idx="42">
                  <c:v>0.17</c:v>
                </c:pt>
                <c:pt idx="43">
                  <c:v>0.20333333000000001</c:v>
                </c:pt>
                <c:pt idx="44">
                  <c:v>0.19833333</c:v>
                </c:pt>
                <c:pt idx="45">
                  <c:v>0.39500000000000002</c:v>
                </c:pt>
                <c:pt idx="46">
                  <c:v>1.0962499999999999</c:v>
                </c:pt>
                <c:pt idx="47">
                  <c:v>3.0225</c:v>
                </c:pt>
                <c:pt idx="48">
                  <c:v>1.93291667</c:v>
                </c:pt>
                <c:pt idx="49">
                  <c:v>1.9808333300000001</c:v>
                </c:pt>
                <c:pt idx="50">
                  <c:v>1.67625</c:v>
                </c:pt>
                <c:pt idx="51">
                  <c:v>0.50041667000000001</c:v>
                </c:pt>
                <c:pt idx="52">
                  <c:v>0.18666667000000001</c:v>
                </c:pt>
                <c:pt idx="53">
                  <c:v>0.18666667000000001</c:v>
                </c:pt>
                <c:pt idx="54">
                  <c:v>0.23</c:v>
                </c:pt>
                <c:pt idx="55">
                  <c:v>8.0416669999999996E-2</c:v>
                </c:pt>
                <c:pt idx="56">
                  <c:v>4.6249999999999999E-2</c:v>
                </c:pt>
                <c:pt idx="57">
                  <c:v>0.32333332999999997</c:v>
                </c:pt>
                <c:pt idx="58">
                  <c:v>1.0495833299999999</c:v>
                </c:pt>
                <c:pt idx="59">
                  <c:v>2.20333333</c:v>
                </c:pt>
                <c:pt idx="60">
                  <c:v>4.1658333299999999</c:v>
                </c:pt>
                <c:pt idx="61">
                  <c:v>7.7129166700000003</c:v>
                </c:pt>
                <c:pt idx="62">
                  <c:v>3.8029166700000001</c:v>
                </c:pt>
                <c:pt idx="63">
                  <c:v>5.1812500000000004</c:v>
                </c:pt>
                <c:pt idx="64">
                  <c:v>8.6633333300000004</c:v>
                </c:pt>
                <c:pt idx="65">
                  <c:v>4.3466666700000003</c:v>
                </c:pt>
                <c:pt idx="66">
                  <c:v>3.3754166699999999</c:v>
                </c:pt>
                <c:pt idx="67">
                  <c:v>1.70333333</c:v>
                </c:pt>
                <c:pt idx="68">
                  <c:v>2.86833333</c:v>
                </c:pt>
                <c:pt idx="69">
                  <c:v>0.10583333</c:v>
                </c:pt>
                <c:pt idx="70">
                  <c:v>5.1912500000000001</c:v>
                </c:pt>
                <c:pt idx="71">
                  <c:v>1.8333333300000001</c:v>
                </c:pt>
                <c:pt idx="72">
                  <c:v>3.30791667</c:v>
                </c:pt>
                <c:pt idx="73">
                  <c:v>4.1783333300000001</c:v>
                </c:pt>
                <c:pt idx="74">
                  <c:v>5.4404166700000003</c:v>
                </c:pt>
                <c:pt idx="75">
                  <c:v>3.98416667</c:v>
                </c:pt>
                <c:pt idx="76">
                  <c:v>0.73750000000000004</c:v>
                </c:pt>
                <c:pt idx="77">
                  <c:v>0.625</c:v>
                </c:pt>
                <c:pt idx="78">
                  <c:v>0.36166667000000002</c:v>
                </c:pt>
                <c:pt idx="79">
                  <c:v>0.21166667</c:v>
                </c:pt>
                <c:pt idx="80">
                  <c:v>0.41499999999999998</c:v>
                </c:pt>
                <c:pt idx="81">
                  <c:v>0.31291667000000001</c:v>
                </c:pt>
                <c:pt idx="82">
                  <c:v>0.13750000000000001</c:v>
                </c:pt>
                <c:pt idx="83">
                  <c:v>2.9166669999999999E-2</c:v>
                </c:pt>
                <c:pt idx="84">
                  <c:v>0.23250000000000001</c:v>
                </c:pt>
                <c:pt idx="85">
                  <c:v>0.16583333</c:v>
                </c:pt>
                <c:pt idx="86">
                  <c:v>8.2916669999999998E-2</c:v>
                </c:pt>
                <c:pt idx="87">
                  <c:v>4.1666670000000003E-2</c:v>
                </c:pt>
                <c:pt idx="88">
                  <c:v>0.26916667</c:v>
                </c:pt>
                <c:pt idx="89">
                  <c:v>0.32208333</c:v>
                </c:pt>
                <c:pt idx="90">
                  <c:v>1.0929166699999999</c:v>
                </c:pt>
                <c:pt idx="91">
                  <c:v>4.9850000000000003</c:v>
                </c:pt>
                <c:pt idx="92">
                  <c:v>4.2158333299999997</c:v>
                </c:pt>
                <c:pt idx="93">
                  <c:v>4.0954166699999996</c:v>
                </c:pt>
                <c:pt idx="94">
                  <c:v>2.6237499999999998</c:v>
                </c:pt>
                <c:pt idx="95">
                  <c:v>5.0333333299999996</c:v>
                </c:pt>
                <c:pt idx="96">
                  <c:v>4.09791667</c:v>
                </c:pt>
                <c:pt idx="97">
                  <c:v>2.8312499999999998</c:v>
                </c:pt>
                <c:pt idx="98">
                  <c:v>2.55833333</c:v>
                </c:pt>
                <c:pt idx="99">
                  <c:v>0.28333332999999999</c:v>
                </c:pt>
                <c:pt idx="100">
                  <c:v>0.20125000000000001</c:v>
                </c:pt>
                <c:pt idx="101">
                  <c:v>0.13708333</c:v>
                </c:pt>
                <c:pt idx="102">
                  <c:v>0.23749999999999999</c:v>
                </c:pt>
                <c:pt idx="103">
                  <c:v>0.14541667</c:v>
                </c:pt>
                <c:pt idx="104">
                  <c:v>0.26666666999999999</c:v>
                </c:pt>
                <c:pt idx="105">
                  <c:v>1.55</c:v>
                </c:pt>
                <c:pt idx="106">
                  <c:v>1.22</c:v>
                </c:pt>
                <c:pt idx="107">
                  <c:v>0.22208333</c:v>
                </c:pt>
                <c:pt idx="108">
                  <c:v>9.3333330000000006E-2</c:v>
                </c:pt>
                <c:pt idx="109">
                  <c:v>9.3333330000000006E-2</c:v>
                </c:pt>
                <c:pt idx="110">
                  <c:v>0.10166667</c:v>
                </c:pt>
                <c:pt idx="111">
                  <c:v>0.22583333</c:v>
                </c:pt>
                <c:pt idx="112">
                  <c:v>1.3216666699999999</c:v>
                </c:pt>
                <c:pt idx="113">
                  <c:v>3.2987500000000001</c:v>
                </c:pt>
                <c:pt idx="114">
                  <c:v>3.5575000000000001</c:v>
                </c:pt>
                <c:pt idx="115">
                  <c:v>2.8620833299999999</c:v>
                </c:pt>
                <c:pt idx="116">
                  <c:v>1.0533333300000001</c:v>
                </c:pt>
                <c:pt idx="117">
                  <c:v>0.24791667000000001</c:v>
                </c:pt>
                <c:pt idx="118">
                  <c:v>0.27333332999999999</c:v>
                </c:pt>
                <c:pt idx="119">
                  <c:v>0.80625000000000002</c:v>
                </c:pt>
                <c:pt idx="120">
                  <c:v>1.25333333</c:v>
                </c:pt>
                <c:pt idx="121">
                  <c:v>1.3779166700000001</c:v>
                </c:pt>
                <c:pt idx="122">
                  <c:v>2.92625</c:v>
                </c:pt>
                <c:pt idx="123">
                  <c:v>0.32500000000000001</c:v>
                </c:pt>
                <c:pt idx="124">
                  <c:v>7.2499999999999995E-2</c:v>
                </c:pt>
                <c:pt idx="125">
                  <c:v>0.10166667</c:v>
                </c:pt>
                <c:pt idx="126">
                  <c:v>0.34875</c:v>
                </c:pt>
                <c:pt idx="127">
                  <c:v>7.7879166700000004</c:v>
                </c:pt>
                <c:pt idx="128">
                  <c:v>9.3229166699999997</c:v>
                </c:pt>
                <c:pt idx="129">
                  <c:v>2.5416666700000001</c:v>
                </c:pt>
                <c:pt idx="130">
                  <c:v>1.1570833300000001</c:v>
                </c:pt>
                <c:pt idx="131">
                  <c:v>8.2916669999999998E-2</c:v>
                </c:pt>
                <c:pt idx="132">
                  <c:v>5.1666669999999998E-2</c:v>
                </c:pt>
                <c:pt idx="133">
                  <c:v>1.4166669999999999E-2</c:v>
                </c:pt>
                <c:pt idx="134">
                  <c:v>0.10166667</c:v>
                </c:pt>
                <c:pt idx="135">
                  <c:v>0.25750000000000001</c:v>
                </c:pt>
                <c:pt idx="136">
                  <c:v>2.7704166699999999</c:v>
                </c:pt>
                <c:pt idx="137">
                  <c:v>4.3375000000000004</c:v>
                </c:pt>
                <c:pt idx="138">
                  <c:v>3.40166667</c:v>
                </c:pt>
                <c:pt idx="139">
                  <c:v>0.76583332999999998</c:v>
                </c:pt>
                <c:pt idx="140">
                  <c:v>0.185</c:v>
                </c:pt>
                <c:pt idx="141">
                  <c:v>8.3333299999999999E-3</c:v>
                </c:pt>
                <c:pt idx="142">
                  <c:v>0.10833333000000001</c:v>
                </c:pt>
                <c:pt idx="143">
                  <c:v>0.16666666999999999</c:v>
                </c:pt>
                <c:pt idx="144">
                  <c:v>0.1</c:v>
                </c:pt>
                <c:pt idx="145">
                  <c:v>1.18958333</c:v>
                </c:pt>
                <c:pt idx="146">
                  <c:v>0.59708333000000002</c:v>
                </c:pt>
                <c:pt idx="147">
                  <c:v>0.90541667000000003</c:v>
                </c:pt>
                <c:pt idx="148">
                  <c:v>2.57791667</c:v>
                </c:pt>
                <c:pt idx="149">
                  <c:v>0.23333333000000001</c:v>
                </c:pt>
                <c:pt idx="150">
                  <c:v>0.18</c:v>
                </c:pt>
                <c:pt idx="151">
                  <c:v>4.1666670000000003E-2</c:v>
                </c:pt>
                <c:pt idx="152">
                  <c:v>0.61416667000000003</c:v>
                </c:pt>
                <c:pt idx="153">
                  <c:v>0.54833332999999995</c:v>
                </c:pt>
                <c:pt idx="154">
                  <c:v>4.8141666699999996</c:v>
                </c:pt>
                <c:pt idx="155">
                  <c:v>1.0137499999999999</c:v>
                </c:pt>
                <c:pt idx="156">
                  <c:v>0.48791667</c:v>
                </c:pt>
                <c:pt idx="157">
                  <c:v>4.0250000000000004</c:v>
                </c:pt>
                <c:pt idx="158">
                  <c:v>0.88708332999999995</c:v>
                </c:pt>
                <c:pt idx="159">
                  <c:v>0.65083332999999999</c:v>
                </c:pt>
                <c:pt idx="160">
                  <c:v>1.8641666699999999</c:v>
                </c:pt>
                <c:pt idx="161">
                  <c:v>4.5333333299999996</c:v>
                </c:pt>
                <c:pt idx="162">
                  <c:v>4.3158333300000002</c:v>
                </c:pt>
                <c:pt idx="163">
                  <c:v>4.9249999999999998</c:v>
                </c:pt>
                <c:pt idx="164">
                  <c:v>3.0633333299999999</c:v>
                </c:pt>
                <c:pt idx="165">
                  <c:v>2.1812499999999999</c:v>
                </c:pt>
                <c:pt idx="166">
                  <c:v>1.10958333</c:v>
                </c:pt>
                <c:pt idx="167">
                  <c:v>0.49249999999999999</c:v>
                </c:pt>
                <c:pt idx="168">
                  <c:v>2.8870833299999998</c:v>
                </c:pt>
                <c:pt idx="169">
                  <c:v>4.9304166699999996</c:v>
                </c:pt>
                <c:pt idx="170">
                  <c:v>1.3262499999999999</c:v>
                </c:pt>
                <c:pt idx="171">
                  <c:v>0.26708333000000001</c:v>
                </c:pt>
                <c:pt idx="172">
                  <c:v>0.14208333000000001</c:v>
                </c:pt>
                <c:pt idx="173">
                  <c:v>0.85333333</c:v>
                </c:pt>
                <c:pt idx="174">
                  <c:v>1.5920833299999999</c:v>
                </c:pt>
                <c:pt idx="175">
                  <c:v>2.17875</c:v>
                </c:pt>
                <c:pt idx="176">
                  <c:v>0.65041667000000003</c:v>
                </c:pt>
                <c:pt idx="177">
                  <c:v>8.5000000000000006E-2</c:v>
                </c:pt>
                <c:pt idx="178">
                  <c:v>0.11</c:v>
                </c:pt>
                <c:pt idx="179">
                  <c:v>0.40125</c:v>
                </c:pt>
                <c:pt idx="180">
                  <c:v>0.26333332999999998</c:v>
                </c:pt>
                <c:pt idx="181">
                  <c:v>0.14208333000000001</c:v>
                </c:pt>
                <c:pt idx="182">
                  <c:v>0.10166667</c:v>
                </c:pt>
                <c:pt idx="183">
                  <c:v>9.3333330000000006E-2</c:v>
                </c:pt>
                <c:pt idx="184">
                  <c:v>9.3333330000000006E-2</c:v>
                </c:pt>
                <c:pt idx="185">
                  <c:v>0.1</c:v>
                </c:pt>
                <c:pt idx="186">
                  <c:v>0.44041667000000001</c:v>
                </c:pt>
                <c:pt idx="187">
                  <c:v>1.2675000000000001</c:v>
                </c:pt>
                <c:pt idx="188">
                  <c:v>4.1666670000000003E-2</c:v>
                </c:pt>
                <c:pt idx="189">
                  <c:v>0.14791667</c:v>
                </c:pt>
                <c:pt idx="190">
                  <c:v>9.6250000000000002E-2</c:v>
                </c:pt>
                <c:pt idx="191">
                  <c:v>0.41208333000000003</c:v>
                </c:pt>
                <c:pt idx="192">
                  <c:v>0.27208333000000001</c:v>
                </c:pt>
                <c:pt idx="193">
                  <c:v>8.8749999999999996E-2</c:v>
                </c:pt>
                <c:pt idx="194">
                  <c:v>0.185</c:v>
                </c:pt>
                <c:pt idx="195">
                  <c:v>0.15583332999999999</c:v>
                </c:pt>
                <c:pt idx="196">
                  <c:v>0.14791667</c:v>
                </c:pt>
                <c:pt idx="197">
                  <c:v>0.31374999999999997</c:v>
                </c:pt>
                <c:pt idx="198">
                  <c:v>1.7795833299999999</c:v>
                </c:pt>
                <c:pt idx="199">
                  <c:v>4.1358333299999996</c:v>
                </c:pt>
                <c:pt idx="200">
                  <c:v>3.645</c:v>
                </c:pt>
                <c:pt idx="201">
                  <c:v>0.35875000000000001</c:v>
                </c:pt>
                <c:pt idx="202">
                  <c:v>0.13333333</c:v>
                </c:pt>
                <c:pt idx="203">
                  <c:v>0.29666667000000002</c:v>
                </c:pt>
                <c:pt idx="204">
                  <c:v>0.43916666999999998</c:v>
                </c:pt>
                <c:pt idx="205">
                  <c:v>0.30875000000000002</c:v>
                </c:pt>
                <c:pt idx="206">
                  <c:v>1.7904166699999999</c:v>
                </c:pt>
                <c:pt idx="207">
                  <c:v>5.6241666700000001</c:v>
                </c:pt>
                <c:pt idx="208">
                  <c:v>1.4087499999999999</c:v>
                </c:pt>
                <c:pt idx="209">
                  <c:v>0.76958333000000001</c:v>
                </c:pt>
                <c:pt idx="210">
                  <c:v>5.4837499999999997</c:v>
                </c:pt>
                <c:pt idx="211">
                  <c:v>0.49041667</c:v>
                </c:pt>
                <c:pt idx="212">
                  <c:v>0.40041666999999997</c:v>
                </c:pt>
                <c:pt idx="213">
                  <c:v>0.23375000000000001</c:v>
                </c:pt>
                <c:pt idx="214">
                  <c:v>0.33374999999999999</c:v>
                </c:pt>
                <c:pt idx="215">
                  <c:v>0.47708333000000003</c:v>
                </c:pt>
                <c:pt idx="216">
                  <c:v>1.35708333</c:v>
                </c:pt>
                <c:pt idx="217">
                  <c:v>2.2108333299999998</c:v>
                </c:pt>
                <c:pt idx="218">
                  <c:v>2.2437499999999999</c:v>
                </c:pt>
                <c:pt idx="219">
                  <c:v>2.3633333300000001</c:v>
                </c:pt>
                <c:pt idx="220">
                  <c:v>7.0066666700000004</c:v>
                </c:pt>
                <c:pt idx="221">
                  <c:v>2.1216666700000002</c:v>
                </c:pt>
                <c:pt idx="222">
                  <c:v>0.64458333000000001</c:v>
                </c:pt>
                <c:pt idx="223">
                  <c:v>1.17291667</c:v>
                </c:pt>
                <c:pt idx="224">
                  <c:v>0.26708333000000001</c:v>
                </c:pt>
                <c:pt idx="225">
                  <c:v>7.09833333</c:v>
                </c:pt>
                <c:pt idx="226">
                  <c:v>1.2158333299999999</c:v>
                </c:pt>
                <c:pt idx="227">
                  <c:v>5.2116666699999996</c:v>
                </c:pt>
                <c:pt idx="228">
                  <c:v>4.7120833299999996</c:v>
                </c:pt>
                <c:pt idx="229">
                  <c:v>4.8899999999999997</c:v>
                </c:pt>
                <c:pt idx="230">
                  <c:v>0.85250000000000004</c:v>
                </c:pt>
                <c:pt idx="231">
                  <c:v>0.15041667</c:v>
                </c:pt>
                <c:pt idx="232">
                  <c:v>7.1666670000000002E-2</c:v>
                </c:pt>
                <c:pt idx="233">
                  <c:v>0.16</c:v>
                </c:pt>
                <c:pt idx="234">
                  <c:v>9.3333330000000006E-2</c:v>
                </c:pt>
                <c:pt idx="235">
                  <c:v>9.6250000000000002E-2</c:v>
                </c:pt>
                <c:pt idx="236">
                  <c:v>0.20041666999999999</c:v>
                </c:pt>
                <c:pt idx="237">
                  <c:v>0.20041666999999999</c:v>
                </c:pt>
                <c:pt idx="238">
                  <c:v>0.39541667000000003</c:v>
                </c:pt>
                <c:pt idx="239">
                  <c:v>0.52</c:v>
                </c:pt>
                <c:pt idx="240">
                  <c:v>0.40875</c:v>
                </c:pt>
                <c:pt idx="241">
                  <c:v>0.30541667</c:v>
                </c:pt>
                <c:pt idx="242">
                  <c:v>1.2258333299999999</c:v>
                </c:pt>
                <c:pt idx="243">
                  <c:v>0.22666666999999999</c:v>
                </c:pt>
                <c:pt idx="244">
                  <c:v>0.15041667</c:v>
                </c:pt>
                <c:pt idx="245">
                  <c:v>0.155</c:v>
                </c:pt>
                <c:pt idx="246">
                  <c:v>0.86166666999999997</c:v>
                </c:pt>
                <c:pt idx="247">
                  <c:v>0.10166667</c:v>
                </c:pt>
                <c:pt idx="248">
                  <c:v>0.47291666999999998</c:v>
                </c:pt>
                <c:pt idx="249">
                  <c:v>0.22208333</c:v>
                </c:pt>
                <c:pt idx="250">
                  <c:v>0.10875</c:v>
                </c:pt>
                <c:pt idx="251">
                  <c:v>1.40291667</c:v>
                </c:pt>
                <c:pt idx="252">
                  <c:v>1.06125</c:v>
                </c:pt>
                <c:pt idx="253">
                  <c:v>0.28375</c:v>
                </c:pt>
                <c:pt idx="254">
                  <c:v>8.8333330000000002E-2</c:v>
                </c:pt>
                <c:pt idx="255">
                  <c:v>8.3333299999999999E-3</c:v>
                </c:pt>
                <c:pt idx="256">
                  <c:v>8.3333299999999999E-3</c:v>
                </c:pt>
                <c:pt idx="257">
                  <c:v>0.14333333000000001</c:v>
                </c:pt>
                <c:pt idx="258">
                  <c:v>1.51875</c:v>
                </c:pt>
                <c:pt idx="259">
                  <c:v>0.10875</c:v>
                </c:pt>
                <c:pt idx="260">
                  <c:v>8.3333299999999999E-3</c:v>
                </c:pt>
                <c:pt idx="261">
                  <c:v>4.3749999999999997E-2</c:v>
                </c:pt>
                <c:pt idx="262">
                  <c:v>0.23041666999999999</c:v>
                </c:pt>
                <c:pt idx="263">
                  <c:v>0.27</c:v>
                </c:pt>
                <c:pt idx="264">
                  <c:v>5.0316666699999999</c:v>
                </c:pt>
                <c:pt idx="265">
                  <c:v>5.3966666700000001</c:v>
                </c:pt>
                <c:pt idx="266">
                  <c:v>7.6066666700000001</c:v>
                </c:pt>
                <c:pt idx="267">
                  <c:v>7.3029166700000001</c:v>
                </c:pt>
                <c:pt idx="268">
                  <c:v>7.3541666699999997</c:v>
                </c:pt>
                <c:pt idx="269">
                  <c:v>5.0404166699999999</c:v>
                </c:pt>
                <c:pt idx="270">
                  <c:v>4.47291667</c:v>
                </c:pt>
                <c:pt idx="271">
                  <c:v>10.95333333</c:v>
                </c:pt>
                <c:pt idx="272">
                  <c:v>5.4083333299999996</c:v>
                </c:pt>
                <c:pt idx="273">
                  <c:v>10.397500000000001</c:v>
                </c:pt>
                <c:pt idx="274">
                  <c:v>1.17041667</c:v>
                </c:pt>
                <c:pt idx="275">
                  <c:v>2.55375</c:v>
                </c:pt>
                <c:pt idx="276">
                  <c:v>4.7704166700000004</c:v>
                </c:pt>
                <c:pt idx="277">
                  <c:v>3.9212500000000001</c:v>
                </c:pt>
                <c:pt idx="278">
                  <c:v>3.6704166699999998</c:v>
                </c:pt>
                <c:pt idx="279">
                  <c:v>5.9124999999999996</c:v>
                </c:pt>
                <c:pt idx="280">
                  <c:v>4.8812499999999996</c:v>
                </c:pt>
                <c:pt idx="281">
                  <c:v>4.5279166699999998</c:v>
                </c:pt>
                <c:pt idx="282">
                  <c:v>3.5054166699999998</c:v>
                </c:pt>
                <c:pt idx="283">
                  <c:v>5.21416667</c:v>
                </c:pt>
                <c:pt idx="284">
                  <c:v>5.4029166699999998</c:v>
                </c:pt>
                <c:pt idx="285">
                  <c:v>6.2424999999999997</c:v>
                </c:pt>
                <c:pt idx="286">
                  <c:v>5.6187500000000004</c:v>
                </c:pt>
                <c:pt idx="287">
                  <c:v>6.6658333299999999</c:v>
                </c:pt>
                <c:pt idx="288">
                  <c:v>5.5116666700000003</c:v>
                </c:pt>
                <c:pt idx="289">
                  <c:v>5.1849999999999996</c:v>
                </c:pt>
                <c:pt idx="290">
                  <c:v>8.1312499999999996</c:v>
                </c:pt>
                <c:pt idx="291">
                  <c:v>6.4404166700000003</c:v>
                </c:pt>
                <c:pt idx="292">
                  <c:v>3.6812499999999999</c:v>
                </c:pt>
                <c:pt idx="293">
                  <c:v>2.4345833300000002</c:v>
                </c:pt>
                <c:pt idx="294">
                  <c:v>0.60750000000000004</c:v>
                </c:pt>
                <c:pt idx="295">
                  <c:v>1.96333333</c:v>
                </c:pt>
                <c:pt idx="296">
                  <c:v>6.6333333300000001</c:v>
                </c:pt>
                <c:pt idx="297">
                  <c:v>4.8895833299999998</c:v>
                </c:pt>
                <c:pt idx="298">
                  <c:v>5.2270833300000001</c:v>
                </c:pt>
                <c:pt idx="299">
                  <c:v>0.78583333</c:v>
                </c:pt>
                <c:pt idx="300">
                  <c:v>0.71041666999999997</c:v>
                </c:pt>
                <c:pt idx="301">
                  <c:v>0.3725</c:v>
                </c:pt>
                <c:pt idx="302">
                  <c:v>0.32666666999999999</c:v>
                </c:pt>
                <c:pt idx="303">
                  <c:v>1.8354166700000001</c:v>
                </c:pt>
                <c:pt idx="304">
                  <c:v>8.8608333300000002</c:v>
                </c:pt>
                <c:pt idx="305">
                  <c:v>9.3879166699999992</c:v>
                </c:pt>
                <c:pt idx="306">
                  <c:v>8.60708333</c:v>
                </c:pt>
                <c:pt idx="307">
                  <c:v>9.5549999999999997</c:v>
                </c:pt>
                <c:pt idx="308">
                  <c:v>10.895</c:v>
                </c:pt>
                <c:pt idx="309">
                  <c:v>5.6370833300000003</c:v>
                </c:pt>
                <c:pt idx="310">
                  <c:v>6.9249999999999998</c:v>
                </c:pt>
                <c:pt idx="311">
                  <c:v>3.50875</c:v>
                </c:pt>
                <c:pt idx="312">
                  <c:v>4.7904166699999999</c:v>
                </c:pt>
                <c:pt idx="313">
                  <c:v>3.4537499999999999</c:v>
                </c:pt>
                <c:pt idx="314">
                  <c:v>5.65</c:v>
                </c:pt>
                <c:pt idx="315">
                  <c:v>5.1524999999999999</c:v>
                </c:pt>
                <c:pt idx="316">
                  <c:v>6.5687499999999996</c:v>
                </c:pt>
                <c:pt idx="317">
                  <c:v>7.25</c:v>
                </c:pt>
                <c:pt idx="318">
                  <c:v>5.0916666700000004</c:v>
                </c:pt>
                <c:pt idx="319">
                  <c:v>4.7908333299999999</c:v>
                </c:pt>
                <c:pt idx="320">
                  <c:v>2.84833333</c:v>
                </c:pt>
                <c:pt idx="321">
                  <c:v>2.6087500000000001</c:v>
                </c:pt>
                <c:pt idx="322">
                  <c:v>1.82666667</c:v>
                </c:pt>
                <c:pt idx="323">
                  <c:v>1.98</c:v>
                </c:pt>
                <c:pt idx="324">
                  <c:v>5.1270833299999996</c:v>
                </c:pt>
                <c:pt idx="325">
                  <c:v>10.36125</c:v>
                </c:pt>
                <c:pt idx="326">
                  <c:v>10.171250000000001</c:v>
                </c:pt>
                <c:pt idx="327">
                  <c:v>6.2191666699999999</c:v>
                </c:pt>
                <c:pt idx="328">
                  <c:v>7.8520833300000001</c:v>
                </c:pt>
                <c:pt idx="329">
                  <c:v>11.38625</c:v>
                </c:pt>
                <c:pt idx="330">
                  <c:v>9.7487499999999994</c:v>
                </c:pt>
                <c:pt idx="331">
                  <c:v>8.2954166699999998</c:v>
                </c:pt>
                <c:pt idx="332">
                  <c:v>1.99583333</c:v>
                </c:pt>
                <c:pt idx="333">
                  <c:v>1.19083333</c:v>
                </c:pt>
                <c:pt idx="334">
                  <c:v>1.0549999999999999</c:v>
                </c:pt>
                <c:pt idx="335">
                  <c:v>0.33374999999999999</c:v>
                </c:pt>
                <c:pt idx="336">
                  <c:v>0.40333332999999999</c:v>
                </c:pt>
                <c:pt idx="337">
                  <c:v>1.20333333</c:v>
                </c:pt>
                <c:pt idx="338">
                  <c:v>1.56125</c:v>
                </c:pt>
                <c:pt idx="339">
                  <c:v>4.0337500000000004</c:v>
                </c:pt>
                <c:pt idx="340">
                  <c:v>2.5920833299999999</c:v>
                </c:pt>
                <c:pt idx="341">
                  <c:v>3.9762499999999998</c:v>
                </c:pt>
                <c:pt idx="342">
                  <c:v>1.8116666699999999</c:v>
                </c:pt>
                <c:pt idx="343">
                  <c:v>2.34166667</c:v>
                </c:pt>
                <c:pt idx="344">
                  <c:v>4.6683333300000003</c:v>
                </c:pt>
                <c:pt idx="345">
                  <c:v>9.5766666699999998</c:v>
                </c:pt>
                <c:pt idx="346">
                  <c:v>6.5433333300000003</c:v>
                </c:pt>
                <c:pt idx="347">
                  <c:v>4.2845833300000002</c:v>
                </c:pt>
                <c:pt idx="348">
                  <c:v>3.5241666700000001</c:v>
                </c:pt>
                <c:pt idx="349">
                  <c:v>8.0529166700000001</c:v>
                </c:pt>
                <c:pt idx="350">
                  <c:v>6.3941666699999997</c:v>
                </c:pt>
                <c:pt idx="351">
                  <c:v>4.0016666699999996</c:v>
                </c:pt>
                <c:pt idx="352">
                  <c:v>8.8212499999999991</c:v>
                </c:pt>
                <c:pt idx="353">
                  <c:v>9.5558333300000005</c:v>
                </c:pt>
                <c:pt idx="354">
                  <c:v>9.2466666699999998</c:v>
                </c:pt>
                <c:pt idx="355">
                  <c:v>9.2308333299999994</c:v>
                </c:pt>
                <c:pt idx="356">
                  <c:v>4.6054166700000003</c:v>
                </c:pt>
                <c:pt idx="357">
                  <c:v>4.0187499999999998</c:v>
                </c:pt>
                <c:pt idx="358">
                  <c:v>1.37916667</c:v>
                </c:pt>
                <c:pt idx="359">
                  <c:v>1.64375</c:v>
                </c:pt>
                <c:pt idx="360">
                  <c:v>0.76375000000000004</c:v>
                </c:pt>
                <c:pt idx="361">
                  <c:v>0.25291667000000001</c:v>
                </c:pt>
                <c:pt idx="362">
                  <c:v>0.20333333000000001</c:v>
                </c:pt>
                <c:pt idx="363">
                  <c:v>0.66500000000000004</c:v>
                </c:pt>
                <c:pt idx="364">
                  <c:v>0.51666666999999999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E-46E2-8724-45DC0C52F51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E-46E2-8724-45DC0C52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48000"/>
        <c:axId val="1805159648"/>
      </c:barChart>
      <c:catAx>
        <c:axId val="18051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59648"/>
        <c:crosses val="autoZero"/>
        <c:auto val="1"/>
        <c:lblAlgn val="ctr"/>
        <c:lblOffset val="100"/>
        <c:noMultiLvlLbl val="0"/>
      </c:catAx>
      <c:valAx>
        <c:axId val="18051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Forest Regressor Unoptimised against True Precipitation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Sheet1!$F$2:$F$366</c:f>
              <c:numCache>
                <c:formatCode>General</c:formatCode>
                <c:ptCount val="365"/>
                <c:pt idx="0">
                  <c:v>0.43180000000000002</c:v>
                </c:pt>
                <c:pt idx="1">
                  <c:v>0.53749999999999998</c:v>
                </c:pt>
                <c:pt idx="2">
                  <c:v>0.29299999999999998</c:v>
                </c:pt>
                <c:pt idx="3">
                  <c:v>0.35980000000000001</c:v>
                </c:pt>
                <c:pt idx="4">
                  <c:v>0.33429999999999999</c:v>
                </c:pt>
                <c:pt idx="5">
                  <c:v>7.8E-2</c:v>
                </c:pt>
                <c:pt idx="6">
                  <c:v>0.28360000000000002</c:v>
                </c:pt>
                <c:pt idx="7">
                  <c:v>0.46539999999999998</c:v>
                </c:pt>
                <c:pt idx="8">
                  <c:v>0.44030000000000002</c:v>
                </c:pt>
                <c:pt idx="9">
                  <c:v>0.28070000000000001</c:v>
                </c:pt>
                <c:pt idx="10">
                  <c:v>0.11799999999999999</c:v>
                </c:pt>
                <c:pt idx="11">
                  <c:v>0.40429999999999999</c:v>
                </c:pt>
                <c:pt idx="12">
                  <c:v>2.5427</c:v>
                </c:pt>
                <c:pt idx="13">
                  <c:v>0.88100000000000001</c:v>
                </c:pt>
                <c:pt idx="14">
                  <c:v>2.2277</c:v>
                </c:pt>
                <c:pt idx="15">
                  <c:v>4.6006</c:v>
                </c:pt>
                <c:pt idx="16">
                  <c:v>1.9157999999999999</c:v>
                </c:pt>
                <c:pt idx="17">
                  <c:v>0.85409999999999997</c:v>
                </c:pt>
                <c:pt idx="18">
                  <c:v>2.9344000000000001</c:v>
                </c:pt>
                <c:pt idx="19">
                  <c:v>5.5940000000000003</c:v>
                </c:pt>
                <c:pt idx="20">
                  <c:v>0.97430000000000005</c:v>
                </c:pt>
                <c:pt idx="21">
                  <c:v>1.1003000000000001</c:v>
                </c:pt>
                <c:pt idx="22">
                  <c:v>0.99380000000000002</c:v>
                </c:pt>
                <c:pt idx="23">
                  <c:v>1.095</c:v>
                </c:pt>
                <c:pt idx="24">
                  <c:v>6.1033999999999997</c:v>
                </c:pt>
                <c:pt idx="25">
                  <c:v>6.1966000000000001</c:v>
                </c:pt>
                <c:pt idx="26">
                  <c:v>5.2577999999999996</c:v>
                </c:pt>
                <c:pt idx="27">
                  <c:v>1.9461999999999999</c:v>
                </c:pt>
                <c:pt idx="28">
                  <c:v>2.4887000000000001</c:v>
                </c:pt>
                <c:pt idx="29">
                  <c:v>1.294</c:v>
                </c:pt>
                <c:pt idx="30">
                  <c:v>1.3272999999999999</c:v>
                </c:pt>
                <c:pt idx="31">
                  <c:v>2.4289000000000001</c:v>
                </c:pt>
                <c:pt idx="32">
                  <c:v>3.1629</c:v>
                </c:pt>
                <c:pt idx="33">
                  <c:v>0.61980000000000002</c:v>
                </c:pt>
                <c:pt idx="34">
                  <c:v>0.29499999999999998</c:v>
                </c:pt>
                <c:pt idx="35">
                  <c:v>2.1368</c:v>
                </c:pt>
                <c:pt idx="36">
                  <c:v>1.274</c:v>
                </c:pt>
                <c:pt idx="37">
                  <c:v>4.1346999999999996</c:v>
                </c:pt>
                <c:pt idx="38">
                  <c:v>6.8385999999999996</c:v>
                </c:pt>
                <c:pt idx="39">
                  <c:v>4.3712999999999997</c:v>
                </c:pt>
                <c:pt idx="40">
                  <c:v>6.9703999999999997</c:v>
                </c:pt>
                <c:pt idx="41">
                  <c:v>0.3422</c:v>
                </c:pt>
                <c:pt idx="42">
                  <c:v>9.6000000000000002E-2</c:v>
                </c:pt>
                <c:pt idx="43">
                  <c:v>0.16700000000000001</c:v>
                </c:pt>
                <c:pt idx="44">
                  <c:v>0.49349999999999999</c:v>
                </c:pt>
                <c:pt idx="45">
                  <c:v>0.33100000000000002</c:v>
                </c:pt>
                <c:pt idx="46">
                  <c:v>1.4591000000000001</c:v>
                </c:pt>
                <c:pt idx="47">
                  <c:v>1.0503</c:v>
                </c:pt>
                <c:pt idx="48">
                  <c:v>1.5281</c:v>
                </c:pt>
                <c:pt idx="49">
                  <c:v>1.3191999999999999</c:v>
                </c:pt>
                <c:pt idx="50">
                  <c:v>2.7073999999999998</c:v>
                </c:pt>
                <c:pt idx="51">
                  <c:v>0.22600000000000001</c:v>
                </c:pt>
                <c:pt idx="52">
                  <c:v>0.191</c:v>
                </c:pt>
                <c:pt idx="53">
                  <c:v>0.14069999999999999</c:v>
                </c:pt>
                <c:pt idx="54">
                  <c:v>0.40670000000000001</c:v>
                </c:pt>
                <c:pt idx="55">
                  <c:v>0.12239999999999999</c:v>
                </c:pt>
                <c:pt idx="56">
                  <c:v>3.1E-2</c:v>
                </c:pt>
                <c:pt idx="57">
                  <c:v>0.48709999999999998</c:v>
                </c:pt>
                <c:pt idx="58">
                  <c:v>0.89639999999999997</c:v>
                </c:pt>
                <c:pt idx="59">
                  <c:v>1.7035</c:v>
                </c:pt>
                <c:pt idx="60">
                  <c:v>4.5407999999999999</c:v>
                </c:pt>
                <c:pt idx="61">
                  <c:v>13.5077</c:v>
                </c:pt>
                <c:pt idx="62">
                  <c:v>3.7765</c:v>
                </c:pt>
                <c:pt idx="63">
                  <c:v>3.6472000000000002</c:v>
                </c:pt>
                <c:pt idx="64">
                  <c:v>12.9123</c:v>
                </c:pt>
                <c:pt idx="65">
                  <c:v>5.0612000000000004</c:v>
                </c:pt>
                <c:pt idx="66">
                  <c:v>1.6052999999999999</c:v>
                </c:pt>
                <c:pt idx="67">
                  <c:v>1.2928999999999999</c:v>
                </c:pt>
                <c:pt idx="68">
                  <c:v>2.6118999999999999</c:v>
                </c:pt>
                <c:pt idx="69">
                  <c:v>2E-3</c:v>
                </c:pt>
                <c:pt idx="70">
                  <c:v>3.9338000000000002</c:v>
                </c:pt>
                <c:pt idx="71">
                  <c:v>1.7267999999999999</c:v>
                </c:pt>
                <c:pt idx="72">
                  <c:v>3.3954</c:v>
                </c:pt>
                <c:pt idx="73">
                  <c:v>5.5857999999999999</c:v>
                </c:pt>
                <c:pt idx="74">
                  <c:v>4.7319000000000004</c:v>
                </c:pt>
                <c:pt idx="75">
                  <c:v>3.5152999999999999</c:v>
                </c:pt>
                <c:pt idx="76">
                  <c:v>0.78549999999999998</c:v>
                </c:pt>
                <c:pt idx="77">
                  <c:v>0.56279999999999997</c:v>
                </c:pt>
                <c:pt idx="78">
                  <c:v>0.2077</c:v>
                </c:pt>
                <c:pt idx="79">
                  <c:v>0.24210000000000001</c:v>
                </c:pt>
                <c:pt idx="80">
                  <c:v>0.40089999999999998</c:v>
                </c:pt>
                <c:pt idx="81">
                  <c:v>0.46360000000000001</c:v>
                </c:pt>
                <c:pt idx="82">
                  <c:v>2.2499999999999999E-2</c:v>
                </c:pt>
                <c:pt idx="83">
                  <c:v>8.9999999999999993E-3</c:v>
                </c:pt>
                <c:pt idx="84">
                  <c:v>0.50960000000000005</c:v>
                </c:pt>
                <c:pt idx="85">
                  <c:v>0.50790000000000002</c:v>
                </c:pt>
                <c:pt idx="86">
                  <c:v>0.33829999999999999</c:v>
                </c:pt>
                <c:pt idx="87">
                  <c:v>0.45789999999999997</c:v>
                </c:pt>
                <c:pt idx="88">
                  <c:v>2.7400000000000001E-2</c:v>
                </c:pt>
                <c:pt idx="89">
                  <c:v>0.22550000000000001</c:v>
                </c:pt>
                <c:pt idx="90">
                  <c:v>0.82469999999999999</c:v>
                </c:pt>
                <c:pt idx="91">
                  <c:v>3.0510000000000002</c:v>
                </c:pt>
                <c:pt idx="92">
                  <c:v>2.4830000000000001</c:v>
                </c:pt>
                <c:pt idx="93">
                  <c:v>3.8397999999999999</c:v>
                </c:pt>
                <c:pt idx="94">
                  <c:v>3.1048</c:v>
                </c:pt>
                <c:pt idx="95">
                  <c:v>5.5183999999999997</c:v>
                </c:pt>
                <c:pt idx="96">
                  <c:v>2.6686999999999999</c:v>
                </c:pt>
                <c:pt idx="97">
                  <c:v>4.3141999999999996</c:v>
                </c:pt>
                <c:pt idx="98">
                  <c:v>2.0030000000000001</c:v>
                </c:pt>
                <c:pt idx="99">
                  <c:v>0.14219999999999999</c:v>
                </c:pt>
                <c:pt idx="100">
                  <c:v>1.7100000000000001E-2</c:v>
                </c:pt>
                <c:pt idx="101">
                  <c:v>1.11E-2</c:v>
                </c:pt>
                <c:pt idx="102">
                  <c:v>0.46679999999999999</c:v>
                </c:pt>
                <c:pt idx="103">
                  <c:v>0.1862</c:v>
                </c:pt>
                <c:pt idx="104">
                  <c:v>1.5887</c:v>
                </c:pt>
                <c:pt idx="105">
                  <c:v>0.90559999999999996</c:v>
                </c:pt>
                <c:pt idx="106">
                  <c:v>5.2651000000000003</c:v>
                </c:pt>
                <c:pt idx="107">
                  <c:v>7.7700000000000005E-2</c:v>
                </c:pt>
                <c:pt idx="108">
                  <c:v>2E-3</c:v>
                </c:pt>
                <c:pt idx="109">
                  <c:v>0</c:v>
                </c:pt>
                <c:pt idx="110">
                  <c:v>0.1298</c:v>
                </c:pt>
                <c:pt idx="111">
                  <c:v>1.6981999999999999</c:v>
                </c:pt>
                <c:pt idx="112">
                  <c:v>2.4601999999999999</c:v>
                </c:pt>
                <c:pt idx="113">
                  <c:v>3.7915999999999999</c:v>
                </c:pt>
                <c:pt idx="114">
                  <c:v>1.6085</c:v>
                </c:pt>
                <c:pt idx="115">
                  <c:v>2.1032999999999999</c:v>
                </c:pt>
                <c:pt idx="116">
                  <c:v>1.2912999999999999</c:v>
                </c:pt>
                <c:pt idx="117">
                  <c:v>2.9000000000000001E-2</c:v>
                </c:pt>
                <c:pt idx="118">
                  <c:v>1.1543000000000001</c:v>
                </c:pt>
                <c:pt idx="119">
                  <c:v>0.32129999999999997</c:v>
                </c:pt>
                <c:pt idx="120">
                  <c:v>2.0274999999999999</c:v>
                </c:pt>
                <c:pt idx="121">
                  <c:v>0.70130000000000003</c:v>
                </c:pt>
                <c:pt idx="122">
                  <c:v>2.0771999999999999</c:v>
                </c:pt>
                <c:pt idx="123">
                  <c:v>0.14180000000000001</c:v>
                </c:pt>
                <c:pt idx="124">
                  <c:v>0</c:v>
                </c:pt>
                <c:pt idx="125">
                  <c:v>0.50790000000000002</c:v>
                </c:pt>
                <c:pt idx="126">
                  <c:v>1.3116000000000001</c:v>
                </c:pt>
                <c:pt idx="127">
                  <c:v>9.6037999999999997</c:v>
                </c:pt>
                <c:pt idx="128">
                  <c:v>10.226599999999999</c:v>
                </c:pt>
                <c:pt idx="129">
                  <c:v>1.6883999999999999</c:v>
                </c:pt>
                <c:pt idx="130">
                  <c:v>3.7069999999999999</c:v>
                </c:pt>
                <c:pt idx="131">
                  <c:v>5.6000000000000001E-2</c:v>
                </c:pt>
                <c:pt idx="132">
                  <c:v>0.1366</c:v>
                </c:pt>
                <c:pt idx="133">
                  <c:v>4.0800000000000003E-2</c:v>
                </c:pt>
                <c:pt idx="134">
                  <c:v>8.0000000000000002E-3</c:v>
                </c:pt>
                <c:pt idx="135">
                  <c:v>4.8000000000000001E-2</c:v>
                </c:pt>
                <c:pt idx="136">
                  <c:v>3.4845999999999999</c:v>
                </c:pt>
                <c:pt idx="137">
                  <c:v>4.2808999999999999</c:v>
                </c:pt>
                <c:pt idx="138">
                  <c:v>3.3763000000000001</c:v>
                </c:pt>
                <c:pt idx="139">
                  <c:v>0.2777</c:v>
                </c:pt>
                <c:pt idx="140">
                  <c:v>0.10879999999999999</c:v>
                </c:pt>
                <c:pt idx="141">
                  <c:v>2.8400000000000002E-2</c:v>
                </c:pt>
                <c:pt idx="142">
                  <c:v>6.2E-2</c:v>
                </c:pt>
                <c:pt idx="143">
                  <c:v>7.8E-2</c:v>
                </c:pt>
                <c:pt idx="144">
                  <c:v>0</c:v>
                </c:pt>
                <c:pt idx="145">
                  <c:v>1.1202000000000001</c:v>
                </c:pt>
                <c:pt idx="146">
                  <c:v>0.68969999999999998</c:v>
                </c:pt>
                <c:pt idx="147">
                  <c:v>0.26129999999999998</c:v>
                </c:pt>
                <c:pt idx="148">
                  <c:v>1.6073</c:v>
                </c:pt>
                <c:pt idx="149">
                  <c:v>0.42499999999999999</c:v>
                </c:pt>
                <c:pt idx="150">
                  <c:v>8.5999999999999993E-2</c:v>
                </c:pt>
                <c:pt idx="151">
                  <c:v>9.4299999999999995E-2</c:v>
                </c:pt>
                <c:pt idx="152">
                  <c:v>1.1674</c:v>
                </c:pt>
                <c:pt idx="153">
                  <c:v>0.35649999999999998</c:v>
                </c:pt>
                <c:pt idx="154">
                  <c:v>5.0624000000000002</c:v>
                </c:pt>
                <c:pt idx="155">
                  <c:v>1.4064000000000001</c:v>
                </c:pt>
                <c:pt idx="156">
                  <c:v>0.99639999999999995</c:v>
                </c:pt>
                <c:pt idx="157">
                  <c:v>4.9843000000000002</c:v>
                </c:pt>
                <c:pt idx="158">
                  <c:v>0.60560000000000003</c:v>
                </c:pt>
                <c:pt idx="159">
                  <c:v>0.87490000000000001</c:v>
                </c:pt>
                <c:pt idx="160">
                  <c:v>1.4038999999999999</c:v>
                </c:pt>
                <c:pt idx="161">
                  <c:v>6.0881999999999996</c:v>
                </c:pt>
                <c:pt idx="162">
                  <c:v>3.6120999999999999</c:v>
                </c:pt>
                <c:pt idx="163">
                  <c:v>5.9739000000000004</c:v>
                </c:pt>
                <c:pt idx="164">
                  <c:v>5.6879</c:v>
                </c:pt>
                <c:pt idx="165">
                  <c:v>2.1088</c:v>
                </c:pt>
                <c:pt idx="166">
                  <c:v>1.0632999999999999</c:v>
                </c:pt>
                <c:pt idx="167">
                  <c:v>0.2001</c:v>
                </c:pt>
                <c:pt idx="168">
                  <c:v>2.7381000000000002</c:v>
                </c:pt>
                <c:pt idx="169">
                  <c:v>3.3841999999999999</c:v>
                </c:pt>
                <c:pt idx="170">
                  <c:v>0.90839999999999999</c:v>
                </c:pt>
                <c:pt idx="171">
                  <c:v>0.61919999999999997</c:v>
                </c:pt>
                <c:pt idx="172">
                  <c:v>4.7899999999999998E-2</c:v>
                </c:pt>
                <c:pt idx="173">
                  <c:v>1.27</c:v>
                </c:pt>
                <c:pt idx="174">
                  <c:v>1.7876000000000001</c:v>
                </c:pt>
                <c:pt idx="175">
                  <c:v>1.9834000000000001</c:v>
                </c:pt>
                <c:pt idx="176">
                  <c:v>0.4405</c:v>
                </c:pt>
                <c:pt idx="177">
                  <c:v>3.4099999999999998E-2</c:v>
                </c:pt>
                <c:pt idx="178">
                  <c:v>0.2104</c:v>
                </c:pt>
                <c:pt idx="179">
                  <c:v>0.3775</c:v>
                </c:pt>
                <c:pt idx="180">
                  <c:v>0.44550000000000001</c:v>
                </c:pt>
                <c:pt idx="181">
                  <c:v>4.8000000000000001E-2</c:v>
                </c:pt>
                <c:pt idx="182">
                  <c:v>0</c:v>
                </c:pt>
                <c:pt idx="183">
                  <c:v>4.0000000000000001E-3</c:v>
                </c:pt>
                <c:pt idx="184">
                  <c:v>0</c:v>
                </c:pt>
                <c:pt idx="185">
                  <c:v>1.4E-2</c:v>
                </c:pt>
                <c:pt idx="186">
                  <c:v>0.37569999999999998</c:v>
                </c:pt>
                <c:pt idx="187">
                  <c:v>1.0656000000000001</c:v>
                </c:pt>
                <c:pt idx="188">
                  <c:v>4.82E-2</c:v>
                </c:pt>
                <c:pt idx="189">
                  <c:v>0</c:v>
                </c:pt>
                <c:pt idx="190">
                  <c:v>0.15190000000000001</c:v>
                </c:pt>
                <c:pt idx="191">
                  <c:v>0.34239999999999998</c:v>
                </c:pt>
                <c:pt idx="192">
                  <c:v>0.9778</c:v>
                </c:pt>
                <c:pt idx="193">
                  <c:v>6.4100000000000004E-2</c:v>
                </c:pt>
                <c:pt idx="194">
                  <c:v>3.6200000000000003E-2</c:v>
                </c:pt>
                <c:pt idx="195">
                  <c:v>4.7199999999999999E-2</c:v>
                </c:pt>
                <c:pt idx="196">
                  <c:v>0.10589999999999999</c:v>
                </c:pt>
                <c:pt idx="197">
                  <c:v>0.40600000000000003</c:v>
                </c:pt>
                <c:pt idx="198">
                  <c:v>0.88749999999999996</c:v>
                </c:pt>
                <c:pt idx="199">
                  <c:v>5.7869999999999999</c:v>
                </c:pt>
                <c:pt idx="200">
                  <c:v>4.6841999999999997</c:v>
                </c:pt>
                <c:pt idx="201">
                  <c:v>0.13589999999999999</c:v>
                </c:pt>
                <c:pt idx="202">
                  <c:v>0.53290000000000004</c:v>
                </c:pt>
                <c:pt idx="203">
                  <c:v>0.53090000000000004</c:v>
                </c:pt>
                <c:pt idx="204">
                  <c:v>0.82369999999999999</c:v>
                </c:pt>
                <c:pt idx="205">
                  <c:v>1.8806</c:v>
                </c:pt>
                <c:pt idx="206">
                  <c:v>1.0663</c:v>
                </c:pt>
                <c:pt idx="207">
                  <c:v>7.9688999999999997</c:v>
                </c:pt>
                <c:pt idx="208">
                  <c:v>1.4881</c:v>
                </c:pt>
                <c:pt idx="209">
                  <c:v>1.0007999999999999</c:v>
                </c:pt>
                <c:pt idx="210">
                  <c:v>5.0875000000000004</c:v>
                </c:pt>
                <c:pt idx="211">
                  <c:v>0.37159999999999999</c:v>
                </c:pt>
                <c:pt idx="212">
                  <c:v>0.2089</c:v>
                </c:pt>
                <c:pt idx="213">
                  <c:v>0.58720000000000006</c:v>
                </c:pt>
                <c:pt idx="214">
                  <c:v>0.63519999999999999</c:v>
                </c:pt>
                <c:pt idx="215">
                  <c:v>0.52510000000000001</c:v>
                </c:pt>
                <c:pt idx="216">
                  <c:v>0.96130000000000004</c:v>
                </c:pt>
                <c:pt idx="217">
                  <c:v>1.6809000000000001</c:v>
                </c:pt>
                <c:pt idx="218">
                  <c:v>2.1890999999999998</c:v>
                </c:pt>
                <c:pt idx="219">
                  <c:v>1.4998</c:v>
                </c:pt>
                <c:pt idx="220">
                  <c:v>8.3050999999999995</c:v>
                </c:pt>
                <c:pt idx="221">
                  <c:v>1.6191</c:v>
                </c:pt>
                <c:pt idx="222">
                  <c:v>0.76060000000000005</c:v>
                </c:pt>
                <c:pt idx="223">
                  <c:v>3.1419000000000001</c:v>
                </c:pt>
                <c:pt idx="224">
                  <c:v>8.2799999999999999E-2</c:v>
                </c:pt>
                <c:pt idx="225">
                  <c:v>13.8627</c:v>
                </c:pt>
                <c:pt idx="226">
                  <c:v>0.35659999999999997</c:v>
                </c:pt>
                <c:pt idx="227">
                  <c:v>6.8304999999999998</c:v>
                </c:pt>
                <c:pt idx="228">
                  <c:v>4.5765000000000002</c:v>
                </c:pt>
                <c:pt idx="229">
                  <c:v>3.6983999999999999</c:v>
                </c:pt>
                <c:pt idx="230">
                  <c:v>0.56240000000000001</c:v>
                </c:pt>
                <c:pt idx="231">
                  <c:v>4.8800000000000003E-2</c:v>
                </c:pt>
                <c:pt idx="232">
                  <c:v>4.6600000000000003E-2</c:v>
                </c:pt>
                <c:pt idx="233">
                  <c:v>0.13730000000000001</c:v>
                </c:pt>
                <c:pt idx="234">
                  <c:v>9.2600000000000002E-2</c:v>
                </c:pt>
                <c:pt idx="235">
                  <c:v>0.31409999999999999</c:v>
                </c:pt>
                <c:pt idx="236">
                  <c:v>0.1668</c:v>
                </c:pt>
                <c:pt idx="237">
                  <c:v>3.5999999999999997E-2</c:v>
                </c:pt>
                <c:pt idx="238">
                  <c:v>0.48049999999999998</c:v>
                </c:pt>
                <c:pt idx="239">
                  <c:v>0.33189999999999997</c:v>
                </c:pt>
                <c:pt idx="240">
                  <c:v>0.17599999999999999</c:v>
                </c:pt>
                <c:pt idx="241">
                  <c:v>0.42199999999999999</c:v>
                </c:pt>
                <c:pt idx="242">
                  <c:v>1.7883</c:v>
                </c:pt>
                <c:pt idx="243">
                  <c:v>0.1817</c:v>
                </c:pt>
                <c:pt idx="244">
                  <c:v>0.1104</c:v>
                </c:pt>
                <c:pt idx="245">
                  <c:v>6.0900000000000003E-2</c:v>
                </c:pt>
                <c:pt idx="246">
                  <c:v>1.3486</c:v>
                </c:pt>
                <c:pt idx="247">
                  <c:v>0.13439999999999999</c:v>
                </c:pt>
                <c:pt idx="248">
                  <c:v>0.56979999999999997</c:v>
                </c:pt>
                <c:pt idx="249">
                  <c:v>6.7699999999999996E-2</c:v>
                </c:pt>
                <c:pt idx="250">
                  <c:v>0.08</c:v>
                </c:pt>
                <c:pt idx="251">
                  <c:v>0.8478</c:v>
                </c:pt>
                <c:pt idx="252">
                  <c:v>0.41670000000000001</c:v>
                </c:pt>
                <c:pt idx="253">
                  <c:v>0.16600000000000001</c:v>
                </c:pt>
                <c:pt idx="254">
                  <c:v>0.18479999999999999</c:v>
                </c:pt>
                <c:pt idx="255">
                  <c:v>8.0000000000000002E-3</c:v>
                </c:pt>
                <c:pt idx="256">
                  <c:v>3.0000000000000001E-3</c:v>
                </c:pt>
                <c:pt idx="257">
                  <c:v>0.45150000000000001</c:v>
                </c:pt>
                <c:pt idx="258">
                  <c:v>2.7021999999999999</c:v>
                </c:pt>
                <c:pt idx="259">
                  <c:v>0.19989999999999999</c:v>
                </c:pt>
                <c:pt idx="260">
                  <c:v>6.2199999999999998E-2</c:v>
                </c:pt>
                <c:pt idx="261">
                  <c:v>3.7999999999999999E-2</c:v>
                </c:pt>
                <c:pt idx="262">
                  <c:v>4.2099999999999999E-2</c:v>
                </c:pt>
                <c:pt idx="263">
                  <c:v>0.25130000000000002</c:v>
                </c:pt>
                <c:pt idx="264">
                  <c:v>5.0948000000000002</c:v>
                </c:pt>
                <c:pt idx="265">
                  <c:v>6.8971</c:v>
                </c:pt>
                <c:pt idx="266">
                  <c:v>12.8857</c:v>
                </c:pt>
                <c:pt idx="267">
                  <c:v>11.365399999999999</c:v>
                </c:pt>
                <c:pt idx="268">
                  <c:v>9.5655000000000001</c:v>
                </c:pt>
                <c:pt idx="269">
                  <c:v>5.9699</c:v>
                </c:pt>
                <c:pt idx="270">
                  <c:v>4.7234999999999996</c:v>
                </c:pt>
                <c:pt idx="271">
                  <c:v>15.918200000000001</c:v>
                </c:pt>
                <c:pt idx="272">
                  <c:v>2.5104000000000002</c:v>
                </c:pt>
                <c:pt idx="273">
                  <c:v>14.0379</c:v>
                </c:pt>
                <c:pt idx="274">
                  <c:v>1.5529999999999999</c:v>
                </c:pt>
                <c:pt idx="275">
                  <c:v>1.8059000000000001</c:v>
                </c:pt>
                <c:pt idx="276">
                  <c:v>5.3655999999999997</c:v>
                </c:pt>
                <c:pt idx="277">
                  <c:v>3.6002000000000001</c:v>
                </c:pt>
                <c:pt idx="278">
                  <c:v>4.4080000000000004</c:v>
                </c:pt>
                <c:pt idx="279">
                  <c:v>6.5510999999999999</c:v>
                </c:pt>
                <c:pt idx="280">
                  <c:v>5.6943000000000001</c:v>
                </c:pt>
                <c:pt idx="281">
                  <c:v>4.1166</c:v>
                </c:pt>
                <c:pt idx="282">
                  <c:v>4.7332000000000001</c:v>
                </c:pt>
                <c:pt idx="283">
                  <c:v>10.587199999999999</c:v>
                </c:pt>
                <c:pt idx="284">
                  <c:v>7.9794</c:v>
                </c:pt>
                <c:pt idx="285">
                  <c:v>3.4649999999999999</c:v>
                </c:pt>
                <c:pt idx="286">
                  <c:v>6.1608999999999998</c:v>
                </c:pt>
                <c:pt idx="287">
                  <c:v>4.4839000000000002</c:v>
                </c:pt>
                <c:pt idx="288">
                  <c:v>6.3737000000000004</c:v>
                </c:pt>
                <c:pt idx="289">
                  <c:v>5.3372999999999999</c:v>
                </c:pt>
                <c:pt idx="290">
                  <c:v>6.0397999999999996</c:v>
                </c:pt>
                <c:pt idx="291">
                  <c:v>4.5750999999999999</c:v>
                </c:pt>
                <c:pt idx="292">
                  <c:v>4.7160000000000002</c:v>
                </c:pt>
                <c:pt idx="293">
                  <c:v>1.3433999999999999</c:v>
                </c:pt>
                <c:pt idx="294">
                  <c:v>0.31569999999999998</c:v>
                </c:pt>
                <c:pt idx="295">
                  <c:v>2.9411999999999998</c:v>
                </c:pt>
                <c:pt idx="296">
                  <c:v>9.1484000000000005</c:v>
                </c:pt>
                <c:pt idx="297">
                  <c:v>5.3356000000000003</c:v>
                </c:pt>
                <c:pt idx="298">
                  <c:v>2.5266999999999999</c:v>
                </c:pt>
                <c:pt idx="299">
                  <c:v>1.2744</c:v>
                </c:pt>
                <c:pt idx="300">
                  <c:v>0.89949999999999997</c:v>
                </c:pt>
                <c:pt idx="301">
                  <c:v>0.41070000000000001</c:v>
                </c:pt>
                <c:pt idx="302">
                  <c:v>0.15029999999999999</c:v>
                </c:pt>
                <c:pt idx="303">
                  <c:v>1.7078</c:v>
                </c:pt>
                <c:pt idx="304">
                  <c:v>16.106000000000002</c:v>
                </c:pt>
                <c:pt idx="305">
                  <c:v>14.0381</c:v>
                </c:pt>
                <c:pt idx="306">
                  <c:v>16.857199999999999</c:v>
                </c:pt>
                <c:pt idx="307">
                  <c:v>17.736699999999999</c:v>
                </c:pt>
                <c:pt idx="308">
                  <c:v>10.018599999999999</c:v>
                </c:pt>
                <c:pt idx="309">
                  <c:v>3.8371</c:v>
                </c:pt>
                <c:pt idx="310">
                  <c:v>8.8678000000000008</c:v>
                </c:pt>
                <c:pt idx="311">
                  <c:v>4.2050999999999998</c:v>
                </c:pt>
                <c:pt idx="312">
                  <c:v>4.149</c:v>
                </c:pt>
                <c:pt idx="313">
                  <c:v>3.1616</c:v>
                </c:pt>
                <c:pt idx="314">
                  <c:v>3.2898000000000001</c:v>
                </c:pt>
                <c:pt idx="315">
                  <c:v>2.4870000000000001</c:v>
                </c:pt>
                <c:pt idx="316">
                  <c:v>4.3455000000000004</c:v>
                </c:pt>
                <c:pt idx="317">
                  <c:v>6.8677000000000001</c:v>
                </c:pt>
                <c:pt idx="318">
                  <c:v>4.2675999999999998</c:v>
                </c:pt>
                <c:pt idx="319">
                  <c:v>5.1654999999999998</c:v>
                </c:pt>
                <c:pt idx="320">
                  <c:v>2.8839000000000001</c:v>
                </c:pt>
                <c:pt idx="321">
                  <c:v>1.6910000000000001</c:v>
                </c:pt>
                <c:pt idx="322">
                  <c:v>1.3952</c:v>
                </c:pt>
                <c:pt idx="323">
                  <c:v>3.1017000000000001</c:v>
                </c:pt>
                <c:pt idx="324">
                  <c:v>5.4211999999999998</c:v>
                </c:pt>
                <c:pt idx="325">
                  <c:v>8.8629999999999995</c:v>
                </c:pt>
                <c:pt idx="326">
                  <c:v>7.9917999999999996</c:v>
                </c:pt>
                <c:pt idx="327">
                  <c:v>11.215299999999999</c:v>
                </c:pt>
                <c:pt idx="328">
                  <c:v>12.987299999999999</c:v>
                </c:pt>
                <c:pt idx="329">
                  <c:v>12.519</c:v>
                </c:pt>
                <c:pt idx="330">
                  <c:v>23.6587</c:v>
                </c:pt>
                <c:pt idx="331">
                  <c:v>8.9997000000000007</c:v>
                </c:pt>
                <c:pt idx="332">
                  <c:v>1.2271000000000001</c:v>
                </c:pt>
                <c:pt idx="333">
                  <c:v>0.61709999999999998</c:v>
                </c:pt>
                <c:pt idx="334">
                  <c:v>1.1265000000000001</c:v>
                </c:pt>
                <c:pt idx="335">
                  <c:v>0.27529999999999999</c:v>
                </c:pt>
                <c:pt idx="336">
                  <c:v>0.65139999999999998</c:v>
                </c:pt>
                <c:pt idx="337">
                  <c:v>0.67300000000000004</c:v>
                </c:pt>
                <c:pt idx="338">
                  <c:v>0.84960000000000002</c:v>
                </c:pt>
                <c:pt idx="339">
                  <c:v>4.0152999999999999</c:v>
                </c:pt>
                <c:pt idx="340">
                  <c:v>3.2464</c:v>
                </c:pt>
                <c:pt idx="341">
                  <c:v>3.5724</c:v>
                </c:pt>
                <c:pt idx="342">
                  <c:v>2.3178000000000001</c:v>
                </c:pt>
                <c:pt idx="343">
                  <c:v>5.7748999999999997</c:v>
                </c:pt>
                <c:pt idx="344">
                  <c:v>2.7614000000000001</c:v>
                </c:pt>
                <c:pt idx="345">
                  <c:v>10.363</c:v>
                </c:pt>
                <c:pt idx="346">
                  <c:v>8.7469999999999999</c:v>
                </c:pt>
                <c:pt idx="347">
                  <c:v>5.3326000000000002</c:v>
                </c:pt>
                <c:pt idx="348">
                  <c:v>3.6793</c:v>
                </c:pt>
                <c:pt idx="349">
                  <c:v>7.6036000000000001</c:v>
                </c:pt>
                <c:pt idx="350">
                  <c:v>7.2081</c:v>
                </c:pt>
                <c:pt idx="351">
                  <c:v>3.3567999999999998</c:v>
                </c:pt>
                <c:pt idx="352">
                  <c:v>15.7965</c:v>
                </c:pt>
                <c:pt idx="353">
                  <c:v>16.944199999999999</c:v>
                </c:pt>
                <c:pt idx="354">
                  <c:v>15.020200000000001</c:v>
                </c:pt>
                <c:pt idx="355">
                  <c:v>13.0824</c:v>
                </c:pt>
                <c:pt idx="356">
                  <c:v>4.6162999999999998</c:v>
                </c:pt>
                <c:pt idx="357">
                  <c:v>3.1271</c:v>
                </c:pt>
                <c:pt idx="358">
                  <c:v>0.70230000000000004</c:v>
                </c:pt>
                <c:pt idx="359">
                  <c:v>0.83</c:v>
                </c:pt>
                <c:pt idx="360">
                  <c:v>0.21210000000000001</c:v>
                </c:pt>
                <c:pt idx="361">
                  <c:v>0.183</c:v>
                </c:pt>
                <c:pt idx="362">
                  <c:v>0.22620000000000001</c:v>
                </c:pt>
                <c:pt idx="363">
                  <c:v>1.7737000000000001</c:v>
                </c:pt>
                <c:pt idx="364">
                  <c:v>1.4850000000000001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E-4B5C-9875-37D69012E2D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E-4B5C-9875-37D69012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513552"/>
        <c:axId val="2026520208"/>
      </c:barChart>
      <c:catAx>
        <c:axId val="20265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20208"/>
        <c:crosses val="autoZero"/>
        <c:auto val="1"/>
        <c:lblAlgn val="ctr"/>
        <c:lblOffset val="100"/>
        <c:noMultiLvlLbl val="0"/>
      </c:catAx>
      <c:valAx>
        <c:axId val="2026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</a:t>
            </a:r>
            <a:r>
              <a:rPr lang="en-GB" baseline="0"/>
              <a:t> Regressor Optimised against True Precipitation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RFR Optimised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Sheet1!$G$2:$G$366</c:f>
              <c:numCache>
                <c:formatCode>General</c:formatCode>
                <c:ptCount val="365"/>
                <c:pt idx="0">
                  <c:v>0.43462183999999998</c:v>
                </c:pt>
                <c:pt idx="1">
                  <c:v>0.71106855999999996</c:v>
                </c:pt>
                <c:pt idx="2">
                  <c:v>0.25780736999999998</c:v>
                </c:pt>
                <c:pt idx="3">
                  <c:v>0.41258790000000001</c:v>
                </c:pt>
                <c:pt idx="4">
                  <c:v>0.62248292999999999</c:v>
                </c:pt>
                <c:pt idx="5">
                  <c:v>0.47680172999999998</c:v>
                </c:pt>
                <c:pt idx="6">
                  <c:v>0.71430788000000001</c:v>
                </c:pt>
                <c:pt idx="7">
                  <c:v>0.73633583999999996</c:v>
                </c:pt>
                <c:pt idx="8">
                  <c:v>0.61334553000000003</c:v>
                </c:pt>
                <c:pt idx="9">
                  <c:v>0.51752240999999999</c:v>
                </c:pt>
                <c:pt idx="10">
                  <c:v>0.68328816999999997</c:v>
                </c:pt>
                <c:pt idx="11">
                  <c:v>0.78793789000000003</c:v>
                </c:pt>
                <c:pt idx="12">
                  <c:v>1.5857255100000001</c:v>
                </c:pt>
                <c:pt idx="13">
                  <c:v>0.58938562999999999</c:v>
                </c:pt>
                <c:pt idx="14">
                  <c:v>1.6795790399999999</c:v>
                </c:pt>
                <c:pt idx="15">
                  <c:v>4.9275290099999998</c:v>
                </c:pt>
                <c:pt idx="16">
                  <c:v>1.4742634400000001</c:v>
                </c:pt>
                <c:pt idx="17">
                  <c:v>0.96359145999999996</c:v>
                </c:pt>
                <c:pt idx="18">
                  <c:v>2.9046745</c:v>
                </c:pt>
                <c:pt idx="19">
                  <c:v>1.56147719</c:v>
                </c:pt>
                <c:pt idx="20">
                  <c:v>0.90076018999999996</c:v>
                </c:pt>
                <c:pt idx="21">
                  <c:v>2.5763245600000002</c:v>
                </c:pt>
                <c:pt idx="22">
                  <c:v>2.3469235199999998</c:v>
                </c:pt>
                <c:pt idx="23">
                  <c:v>1.9583197800000001</c:v>
                </c:pt>
                <c:pt idx="24">
                  <c:v>3.9510378899999998</c:v>
                </c:pt>
                <c:pt idx="25">
                  <c:v>6.2001787899999998</c:v>
                </c:pt>
                <c:pt idx="26">
                  <c:v>3.7865511299999999</c:v>
                </c:pt>
                <c:pt idx="27">
                  <c:v>1.6658462300000001</c:v>
                </c:pt>
                <c:pt idx="28">
                  <c:v>2.70851686</c:v>
                </c:pt>
                <c:pt idx="29">
                  <c:v>3.1984012900000001</c:v>
                </c:pt>
                <c:pt idx="30">
                  <c:v>3.2439681299999998</c:v>
                </c:pt>
                <c:pt idx="31">
                  <c:v>5.6785460499999996</c:v>
                </c:pt>
                <c:pt idx="32">
                  <c:v>2.3117923</c:v>
                </c:pt>
                <c:pt idx="33">
                  <c:v>0.52583153000000005</c:v>
                </c:pt>
                <c:pt idx="34">
                  <c:v>1.1449743299999999</c:v>
                </c:pt>
                <c:pt idx="35">
                  <c:v>2.17171512</c:v>
                </c:pt>
                <c:pt idx="36">
                  <c:v>1.75530184</c:v>
                </c:pt>
                <c:pt idx="37">
                  <c:v>3.89610491</c:v>
                </c:pt>
                <c:pt idx="38">
                  <c:v>7.8404928600000003</c:v>
                </c:pt>
                <c:pt idx="39">
                  <c:v>4.0770764899999996</c:v>
                </c:pt>
                <c:pt idx="40">
                  <c:v>5.6560560100000004</c:v>
                </c:pt>
                <c:pt idx="41">
                  <c:v>0.58461821000000003</c:v>
                </c:pt>
                <c:pt idx="42">
                  <c:v>0.55724571000000001</c:v>
                </c:pt>
                <c:pt idx="43">
                  <c:v>0.46787290999999998</c:v>
                </c:pt>
                <c:pt idx="44">
                  <c:v>0.71331756000000002</c:v>
                </c:pt>
                <c:pt idx="45">
                  <c:v>0.59262742999999996</c:v>
                </c:pt>
                <c:pt idx="46">
                  <c:v>1.7330864100000001</c:v>
                </c:pt>
                <c:pt idx="47">
                  <c:v>1.9091285200000001</c:v>
                </c:pt>
                <c:pt idx="48">
                  <c:v>1.8812198099999999</c:v>
                </c:pt>
                <c:pt idx="49">
                  <c:v>1.4039849600000001</c:v>
                </c:pt>
                <c:pt idx="50">
                  <c:v>1.64319156</c:v>
                </c:pt>
                <c:pt idx="51">
                  <c:v>1.43453546</c:v>
                </c:pt>
                <c:pt idx="52">
                  <c:v>0.74823267999999998</c:v>
                </c:pt>
                <c:pt idx="53">
                  <c:v>1.03162577</c:v>
                </c:pt>
                <c:pt idx="54">
                  <c:v>0.38197624000000002</c:v>
                </c:pt>
                <c:pt idx="55">
                  <c:v>0.15048152000000001</c:v>
                </c:pt>
                <c:pt idx="56">
                  <c:v>0.13614355</c:v>
                </c:pt>
                <c:pt idx="57">
                  <c:v>0.47225725000000002</c:v>
                </c:pt>
                <c:pt idx="58">
                  <c:v>1.56804352</c:v>
                </c:pt>
                <c:pt idx="59">
                  <c:v>1.7221162000000001</c:v>
                </c:pt>
                <c:pt idx="60">
                  <c:v>4.4408721199999999</c:v>
                </c:pt>
                <c:pt idx="61">
                  <c:v>9.6765713699999996</c:v>
                </c:pt>
                <c:pt idx="62">
                  <c:v>3.8727568300000001</c:v>
                </c:pt>
                <c:pt idx="63">
                  <c:v>4.3252829100000003</c:v>
                </c:pt>
                <c:pt idx="64">
                  <c:v>10.56632506</c:v>
                </c:pt>
                <c:pt idx="65">
                  <c:v>4.5264165099999998</c:v>
                </c:pt>
                <c:pt idx="66">
                  <c:v>2.6932849000000001</c:v>
                </c:pt>
                <c:pt idx="67">
                  <c:v>1.5807734200000001</c:v>
                </c:pt>
                <c:pt idx="68">
                  <c:v>2.50105975</c:v>
                </c:pt>
                <c:pt idx="69">
                  <c:v>0.15939975000000001</c:v>
                </c:pt>
                <c:pt idx="70">
                  <c:v>3.6727261100000002</c:v>
                </c:pt>
                <c:pt idx="71">
                  <c:v>1.8357914500000001</c:v>
                </c:pt>
                <c:pt idx="72">
                  <c:v>3.7166929099999999</c:v>
                </c:pt>
                <c:pt idx="73">
                  <c:v>4.1902292499999998</c:v>
                </c:pt>
                <c:pt idx="74">
                  <c:v>5.1238721299999996</c:v>
                </c:pt>
                <c:pt idx="75">
                  <c:v>3.4089583000000001</c:v>
                </c:pt>
                <c:pt idx="76">
                  <c:v>0.79649371999999996</c:v>
                </c:pt>
                <c:pt idx="77">
                  <c:v>0.65894792999999996</c:v>
                </c:pt>
                <c:pt idx="78">
                  <c:v>0.97005834999999996</c:v>
                </c:pt>
                <c:pt idx="79">
                  <c:v>0.66932013000000001</c:v>
                </c:pt>
                <c:pt idx="80">
                  <c:v>1.17178501</c:v>
                </c:pt>
                <c:pt idx="81">
                  <c:v>0.70565538999999999</c:v>
                </c:pt>
                <c:pt idx="82">
                  <c:v>0.14673799000000001</c:v>
                </c:pt>
                <c:pt idx="83">
                  <c:v>7.1494000000000002E-2</c:v>
                </c:pt>
                <c:pt idx="84">
                  <c:v>0.28425897</c:v>
                </c:pt>
                <c:pt idx="85">
                  <c:v>0.21907649000000001</c:v>
                </c:pt>
                <c:pt idx="86">
                  <c:v>0.15140890000000001</c:v>
                </c:pt>
                <c:pt idx="87">
                  <c:v>0.15766179999999999</c:v>
                </c:pt>
                <c:pt idx="88">
                  <c:v>0.28564497999999999</c:v>
                </c:pt>
                <c:pt idx="89">
                  <c:v>0.32931505999999999</c:v>
                </c:pt>
                <c:pt idx="90">
                  <c:v>0.60637331999999999</c:v>
                </c:pt>
                <c:pt idx="91">
                  <c:v>3.78003607</c:v>
                </c:pt>
                <c:pt idx="92">
                  <c:v>3.39756108</c:v>
                </c:pt>
                <c:pt idx="93">
                  <c:v>4.0505096500000004</c:v>
                </c:pt>
                <c:pt idx="94">
                  <c:v>3.40682434</c:v>
                </c:pt>
                <c:pt idx="95">
                  <c:v>4.6179724899999997</c:v>
                </c:pt>
                <c:pt idx="96">
                  <c:v>3.0967107</c:v>
                </c:pt>
                <c:pt idx="97">
                  <c:v>4.5231673499999996</c:v>
                </c:pt>
                <c:pt idx="98">
                  <c:v>2.7328675699999998</c:v>
                </c:pt>
                <c:pt idx="99">
                  <c:v>0.47890102000000001</c:v>
                </c:pt>
                <c:pt idx="100">
                  <c:v>0.12322695</c:v>
                </c:pt>
                <c:pt idx="101">
                  <c:v>0.11961312</c:v>
                </c:pt>
                <c:pt idx="102">
                  <c:v>0.32795970000000002</c:v>
                </c:pt>
                <c:pt idx="103">
                  <c:v>0.19195574000000001</c:v>
                </c:pt>
                <c:pt idx="104">
                  <c:v>0.46557277000000002</c:v>
                </c:pt>
                <c:pt idx="105">
                  <c:v>1.1889176100000001</c:v>
                </c:pt>
                <c:pt idx="106">
                  <c:v>1.8211662200000001</c:v>
                </c:pt>
                <c:pt idx="107">
                  <c:v>0.31792121000000001</c:v>
                </c:pt>
                <c:pt idx="108">
                  <c:v>9.2516050000000002E-2</c:v>
                </c:pt>
                <c:pt idx="109">
                  <c:v>0.13579967000000001</c:v>
                </c:pt>
                <c:pt idx="110">
                  <c:v>0.23804512999999999</c:v>
                </c:pt>
                <c:pt idx="111">
                  <c:v>2.14458175</c:v>
                </c:pt>
                <c:pt idx="112">
                  <c:v>3.0771601799999999</c:v>
                </c:pt>
                <c:pt idx="113">
                  <c:v>3.7921672499999999</c:v>
                </c:pt>
                <c:pt idx="114">
                  <c:v>2.5577037599999999</c:v>
                </c:pt>
                <c:pt idx="115">
                  <c:v>2.4192503900000002</c:v>
                </c:pt>
                <c:pt idx="116">
                  <c:v>1.3572787100000001</c:v>
                </c:pt>
                <c:pt idx="117">
                  <c:v>0.41045709000000002</c:v>
                </c:pt>
                <c:pt idx="118">
                  <c:v>0.80650955000000002</c:v>
                </c:pt>
                <c:pt idx="119">
                  <c:v>0.7074762</c:v>
                </c:pt>
                <c:pt idx="120">
                  <c:v>1.84920065</c:v>
                </c:pt>
                <c:pt idx="121">
                  <c:v>1.68886314</c:v>
                </c:pt>
                <c:pt idx="122">
                  <c:v>3.4952850199999999</c:v>
                </c:pt>
                <c:pt idx="123">
                  <c:v>0.53714603999999999</c:v>
                </c:pt>
                <c:pt idx="124">
                  <c:v>5.8417829999999997E-2</c:v>
                </c:pt>
                <c:pt idx="125">
                  <c:v>0.20553489999999999</c:v>
                </c:pt>
                <c:pt idx="126">
                  <c:v>0.62033289999999996</c:v>
                </c:pt>
                <c:pt idx="127">
                  <c:v>9.6787316099999998</c:v>
                </c:pt>
                <c:pt idx="128">
                  <c:v>9.5010685699999993</c:v>
                </c:pt>
                <c:pt idx="129">
                  <c:v>2.97641921</c:v>
                </c:pt>
                <c:pt idx="130">
                  <c:v>1.5620410199999999</c:v>
                </c:pt>
                <c:pt idx="131">
                  <c:v>0.14908477000000001</c:v>
                </c:pt>
                <c:pt idx="132">
                  <c:v>0.12152887</c:v>
                </c:pt>
                <c:pt idx="133">
                  <c:v>0.10833160999999999</c:v>
                </c:pt>
                <c:pt idx="134">
                  <c:v>0.11495034</c:v>
                </c:pt>
                <c:pt idx="135">
                  <c:v>0.44171785000000002</c:v>
                </c:pt>
                <c:pt idx="136">
                  <c:v>2.8533743500000002</c:v>
                </c:pt>
                <c:pt idx="137">
                  <c:v>3.71980975</c:v>
                </c:pt>
                <c:pt idx="138">
                  <c:v>2.80765427</c:v>
                </c:pt>
                <c:pt idx="139">
                  <c:v>1.20133478</c:v>
                </c:pt>
                <c:pt idx="140">
                  <c:v>0.35471478000000001</c:v>
                </c:pt>
                <c:pt idx="141">
                  <c:v>0.22658837000000001</c:v>
                </c:pt>
                <c:pt idx="142">
                  <c:v>0.37344482000000001</c:v>
                </c:pt>
                <c:pt idx="143">
                  <c:v>0.49658353</c:v>
                </c:pt>
                <c:pt idx="144">
                  <c:v>0.19545137000000001</c:v>
                </c:pt>
                <c:pt idx="145">
                  <c:v>1.3407785400000001</c:v>
                </c:pt>
                <c:pt idx="146">
                  <c:v>1.50596116</c:v>
                </c:pt>
                <c:pt idx="147">
                  <c:v>0.99122913999999995</c:v>
                </c:pt>
                <c:pt idx="148">
                  <c:v>2.0916884100000002</c:v>
                </c:pt>
                <c:pt idx="149">
                  <c:v>0.38992370999999998</c:v>
                </c:pt>
                <c:pt idx="150">
                  <c:v>0.22075673000000001</c:v>
                </c:pt>
                <c:pt idx="151">
                  <c:v>0.1202727</c:v>
                </c:pt>
                <c:pt idx="152">
                  <c:v>1.4495940300000001</c:v>
                </c:pt>
                <c:pt idx="153">
                  <c:v>1.2063590500000001</c:v>
                </c:pt>
                <c:pt idx="154">
                  <c:v>4.53289177</c:v>
                </c:pt>
                <c:pt idx="155">
                  <c:v>2.2746235700000002</c:v>
                </c:pt>
                <c:pt idx="156">
                  <c:v>1.43321192</c:v>
                </c:pt>
                <c:pt idx="157">
                  <c:v>3.93331439</c:v>
                </c:pt>
                <c:pt idx="158">
                  <c:v>1.6040041599999999</c:v>
                </c:pt>
                <c:pt idx="159">
                  <c:v>0.58321131000000004</c:v>
                </c:pt>
                <c:pt idx="160">
                  <c:v>2.22943326</c:v>
                </c:pt>
                <c:pt idx="161">
                  <c:v>4.77941123</c:v>
                </c:pt>
                <c:pt idx="162">
                  <c:v>3.9689198800000001</c:v>
                </c:pt>
                <c:pt idx="163">
                  <c:v>6.0689193799999996</c:v>
                </c:pt>
                <c:pt idx="164">
                  <c:v>3.1878776700000002</c:v>
                </c:pt>
                <c:pt idx="165">
                  <c:v>2.2159305699999998</c:v>
                </c:pt>
                <c:pt idx="166">
                  <c:v>0.94969417</c:v>
                </c:pt>
                <c:pt idx="167">
                  <c:v>0.52946329999999997</c:v>
                </c:pt>
                <c:pt idx="168">
                  <c:v>3.1370280199999998</c:v>
                </c:pt>
                <c:pt idx="169">
                  <c:v>5.5415633700000004</c:v>
                </c:pt>
                <c:pt idx="170">
                  <c:v>1.47947279</c:v>
                </c:pt>
                <c:pt idx="171">
                  <c:v>0.50005100000000002</c:v>
                </c:pt>
                <c:pt idx="172">
                  <c:v>0.19463962000000001</c:v>
                </c:pt>
                <c:pt idx="173">
                  <c:v>0.47689235000000002</c:v>
                </c:pt>
                <c:pt idx="174">
                  <c:v>1.0644640000000001</c:v>
                </c:pt>
                <c:pt idx="175">
                  <c:v>2.0389667600000001</c:v>
                </c:pt>
                <c:pt idx="176">
                  <c:v>1.2636395199999999</c:v>
                </c:pt>
                <c:pt idx="177">
                  <c:v>0.12809177999999999</c:v>
                </c:pt>
                <c:pt idx="178">
                  <c:v>0.22014096</c:v>
                </c:pt>
                <c:pt idx="179">
                  <c:v>0.51647639000000001</c:v>
                </c:pt>
                <c:pt idx="180">
                  <c:v>0.27931943999999997</c:v>
                </c:pt>
                <c:pt idx="181">
                  <c:v>0.20553836</c:v>
                </c:pt>
                <c:pt idx="182">
                  <c:v>9.9785100000000002E-2</c:v>
                </c:pt>
                <c:pt idx="183">
                  <c:v>9.2147610000000005E-2</c:v>
                </c:pt>
                <c:pt idx="184">
                  <c:v>3.141145E-2</c:v>
                </c:pt>
                <c:pt idx="185">
                  <c:v>0.12679362</c:v>
                </c:pt>
                <c:pt idx="186">
                  <c:v>0.48391553999999998</c:v>
                </c:pt>
                <c:pt idx="187">
                  <c:v>1.8445127100000001</c:v>
                </c:pt>
                <c:pt idx="188">
                  <c:v>0.1656271</c:v>
                </c:pt>
                <c:pt idx="189">
                  <c:v>7.4018459999999994E-2</c:v>
                </c:pt>
                <c:pt idx="190">
                  <c:v>0.16100308999999999</c:v>
                </c:pt>
                <c:pt idx="191">
                  <c:v>0.85944173999999995</c:v>
                </c:pt>
                <c:pt idx="192">
                  <c:v>0.47849342</c:v>
                </c:pt>
                <c:pt idx="193">
                  <c:v>0.12106711000000001</c:v>
                </c:pt>
                <c:pt idx="194">
                  <c:v>0.37593606000000002</c:v>
                </c:pt>
                <c:pt idx="195">
                  <c:v>0.20701389000000001</c:v>
                </c:pt>
                <c:pt idx="196">
                  <c:v>0.15815139</c:v>
                </c:pt>
                <c:pt idx="197">
                  <c:v>0.50296510000000005</c:v>
                </c:pt>
                <c:pt idx="198">
                  <c:v>1.63515527</c:v>
                </c:pt>
                <c:pt idx="199">
                  <c:v>5.9208355399999997</c:v>
                </c:pt>
                <c:pt idx="200">
                  <c:v>3.0285879100000002</c:v>
                </c:pt>
                <c:pt idx="201">
                  <c:v>0.2119106</c:v>
                </c:pt>
                <c:pt idx="202">
                  <c:v>0.41353784999999998</c:v>
                </c:pt>
                <c:pt idx="203">
                  <c:v>0.44745272000000003</c:v>
                </c:pt>
                <c:pt idx="204">
                  <c:v>1.42182531</c:v>
                </c:pt>
                <c:pt idx="205">
                  <c:v>1.59865514</c:v>
                </c:pt>
                <c:pt idx="206">
                  <c:v>1.6186638499999999</c:v>
                </c:pt>
                <c:pt idx="207">
                  <c:v>5.7076939700000002</c:v>
                </c:pt>
                <c:pt idx="208">
                  <c:v>2.10025767</c:v>
                </c:pt>
                <c:pt idx="209">
                  <c:v>1.5068016200000001</c:v>
                </c:pt>
                <c:pt idx="210">
                  <c:v>4.8855933</c:v>
                </c:pt>
                <c:pt idx="211">
                  <c:v>1.1167483300000001</c:v>
                </c:pt>
                <c:pt idx="212">
                  <c:v>0.22770525999999999</c:v>
                </c:pt>
                <c:pt idx="213">
                  <c:v>0.22520396000000001</c:v>
                </c:pt>
                <c:pt idx="214">
                  <c:v>0.30016893</c:v>
                </c:pt>
                <c:pt idx="215">
                  <c:v>0.61866438999999995</c:v>
                </c:pt>
                <c:pt idx="216">
                  <c:v>1.45068701</c:v>
                </c:pt>
                <c:pt idx="217">
                  <c:v>1.88984262</c:v>
                </c:pt>
                <c:pt idx="218">
                  <c:v>2.4651117999999999</c:v>
                </c:pt>
                <c:pt idx="219">
                  <c:v>1.65466764</c:v>
                </c:pt>
                <c:pt idx="220">
                  <c:v>5.47621176</c:v>
                </c:pt>
                <c:pt idx="221">
                  <c:v>2.4016543800000001</c:v>
                </c:pt>
                <c:pt idx="222">
                  <c:v>1.3285657900000001</c:v>
                </c:pt>
                <c:pt idx="223">
                  <c:v>1.6796897099999999</c:v>
                </c:pt>
                <c:pt idx="224">
                  <c:v>0.47698343999999998</c:v>
                </c:pt>
                <c:pt idx="225">
                  <c:v>8.2700270800000002</c:v>
                </c:pt>
                <c:pt idx="226">
                  <c:v>1.2082790999999999</c:v>
                </c:pt>
                <c:pt idx="227">
                  <c:v>6.23050148</c:v>
                </c:pt>
                <c:pt idx="228">
                  <c:v>3.92486786</c:v>
                </c:pt>
                <c:pt idx="229">
                  <c:v>3.8080967700000001</c:v>
                </c:pt>
                <c:pt idx="230">
                  <c:v>1.1062775</c:v>
                </c:pt>
                <c:pt idx="231">
                  <c:v>0.18737191</c:v>
                </c:pt>
                <c:pt idx="232">
                  <c:v>0.18921314</c:v>
                </c:pt>
                <c:pt idx="233">
                  <c:v>0.18721736999999999</c:v>
                </c:pt>
                <c:pt idx="234">
                  <c:v>0.15918441</c:v>
                </c:pt>
                <c:pt idx="235">
                  <c:v>0.23856222999999999</c:v>
                </c:pt>
                <c:pt idx="236">
                  <c:v>0.35913500999999998</c:v>
                </c:pt>
                <c:pt idx="237">
                  <c:v>0.36315427</c:v>
                </c:pt>
                <c:pt idx="238">
                  <c:v>0.82957844000000003</c:v>
                </c:pt>
                <c:pt idx="239">
                  <c:v>0.54217822000000004</c:v>
                </c:pt>
                <c:pt idx="240">
                  <c:v>0.36787177999999998</c:v>
                </c:pt>
                <c:pt idx="241">
                  <c:v>0.31162178000000001</c:v>
                </c:pt>
                <c:pt idx="242">
                  <c:v>1.49317503</c:v>
                </c:pt>
                <c:pt idx="243">
                  <c:v>0.36314123999999998</c:v>
                </c:pt>
                <c:pt idx="244">
                  <c:v>8.0027929999999997E-2</c:v>
                </c:pt>
                <c:pt idx="245">
                  <c:v>0.16397856999999999</c:v>
                </c:pt>
                <c:pt idx="246">
                  <c:v>0.91156205999999995</c:v>
                </c:pt>
                <c:pt idx="247">
                  <c:v>0.12161953</c:v>
                </c:pt>
                <c:pt idx="248">
                  <c:v>0.68145986999999997</c:v>
                </c:pt>
                <c:pt idx="249">
                  <c:v>0.30648792000000002</c:v>
                </c:pt>
                <c:pt idx="250">
                  <c:v>0.13457552</c:v>
                </c:pt>
                <c:pt idx="251">
                  <c:v>1.46649725</c:v>
                </c:pt>
                <c:pt idx="252">
                  <c:v>0.90552717000000005</c:v>
                </c:pt>
                <c:pt idx="253">
                  <c:v>0.50487417000000001</c:v>
                </c:pt>
                <c:pt idx="254">
                  <c:v>0.94679398999999997</c:v>
                </c:pt>
                <c:pt idx="255">
                  <c:v>6.4558519999999994E-2</c:v>
                </c:pt>
                <c:pt idx="256">
                  <c:v>0.11900073</c:v>
                </c:pt>
                <c:pt idx="257">
                  <c:v>0.19977522</c:v>
                </c:pt>
                <c:pt idx="258">
                  <c:v>2.5240869899999998</c:v>
                </c:pt>
                <c:pt idx="259">
                  <c:v>0.13528177999999999</c:v>
                </c:pt>
                <c:pt idx="260">
                  <c:v>0.12919797</c:v>
                </c:pt>
                <c:pt idx="261">
                  <c:v>0.18689410000000001</c:v>
                </c:pt>
                <c:pt idx="262">
                  <c:v>0.18468103999999999</c:v>
                </c:pt>
                <c:pt idx="263">
                  <c:v>0.72369320999999998</c:v>
                </c:pt>
                <c:pt idx="264">
                  <c:v>5.13914442</c:v>
                </c:pt>
                <c:pt idx="265">
                  <c:v>6.39852825</c:v>
                </c:pt>
                <c:pt idx="266">
                  <c:v>10.54346484</c:v>
                </c:pt>
                <c:pt idx="267">
                  <c:v>9.4687364800000005</c:v>
                </c:pt>
                <c:pt idx="268">
                  <c:v>8.7146136599999995</c:v>
                </c:pt>
                <c:pt idx="269">
                  <c:v>5.6660004600000002</c:v>
                </c:pt>
                <c:pt idx="270">
                  <c:v>3.3794592799999998</c:v>
                </c:pt>
                <c:pt idx="271">
                  <c:v>10.54759814</c:v>
                </c:pt>
                <c:pt idx="272">
                  <c:v>4.4389557599999998</c:v>
                </c:pt>
                <c:pt idx="273">
                  <c:v>10.16103893</c:v>
                </c:pt>
                <c:pt idx="274">
                  <c:v>0.88668027999999999</c:v>
                </c:pt>
                <c:pt idx="275">
                  <c:v>1.7063382</c:v>
                </c:pt>
                <c:pt idx="276">
                  <c:v>4.73848453</c:v>
                </c:pt>
                <c:pt idx="277">
                  <c:v>3.6267465099999998</c:v>
                </c:pt>
                <c:pt idx="278">
                  <c:v>4.4237856300000002</c:v>
                </c:pt>
                <c:pt idx="279">
                  <c:v>4.3567345800000004</c:v>
                </c:pt>
                <c:pt idx="280">
                  <c:v>4.9182286700000004</c:v>
                </c:pt>
                <c:pt idx="281">
                  <c:v>3.38161975</c:v>
                </c:pt>
                <c:pt idx="282">
                  <c:v>3.6803163799999998</c:v>
                </c:pt>
                <c:pt idx="283">
                  <c:v>6.8691844700000004</c:v>
                </c:pt>
                <c:pt idx="284">
                  <c:v>6.6917161299999997</c:v>
                </c:pt>
                <c:pt idx="285">
                  <c:v>5.1642142399999997</c:v>
                </c:pt>
                <c:pt idx="286">
                  <c:v>6.6318769299999998</c:v>
                </c:pt>
                <c:pt idx="287">
                  <c:v>5.5356348799999999</c:v>
                </c:pt>
                <c:pt idx="288">
                  <c:v>5.0154313799999999</c:v>
                </c:pt>
                <c:pt idx="289">
                  <c:v>4.6965075699999996</c:v>
                </c:pt>
                <c:pt idx="290">
                  <c:v>6.4272455199999996</c:v>
                </c:pt>
                <c:pt idx="291">
                  <c:v>5.3808189000000004</c:v>
                </c:pt>
                <c:pt idx="292">
                  <c:v>3.4939102800000001</c:v>
                </c:pt>
                <c:pt idx="293">
                  <c:v>2.1402854800000002</c:v>
                </c:pt>
                <c:pt idx="294">
                  <c:v>0.77820067999999998</c:v>
                </c:pt>
                <c:pt idx="295">
                  <c:v>3.22758118</c:v>
                </c:pt>
                <c:pt idx="296">
                  <c:v>8.0088625600000007</c:v>
                </c:pt>
                <c:pt idx="297">
                  <c:v>4.4512606000000003</c:v>
                </c:pt>
                <c:pt idx="298">
                  <c:v>4.3133433700000001</c:v>
                </c:pt>
                <c:pt idx="299">
                  <c:v>1.06845817</c:v>
                </c:pt>
                <c:pt idx="300">
                  <c:v>0.96257429000000005</c:v>
                </c:pt>
                <c:pt idx="301">
                  <c:v>0.41268149999999998</c:v>
                </c:pt>
                <c:pt idx="302">
                  <c:v>0.37879908000000001</c:v>
                </c:pt>
                <c:pt idx="303">
                  <c:v>1.5843167499999999</c:v>
                </c:pt>
                <c:pt idx="304">
                  <c:v>11.499530010000001</c:v>
                </c:pt>
                <c:pt idx="305">
                  <c:v>8.7763184400000007</c:v>
                </c:pt>
                <c:pt idx="306">
                  <c:v>9.0615864800000008</c:v>
                </c:pt>
                <c:pt idx="307">
                  <c:v>9.6523048599999992</c:v>
                </c:pt>
                <c:pt idx="308">
                  <c:v>9.1512085899999995</c:v>
                </c:pt>
                <c:pt idx="309">
                  <c:v>4.5487516100000001</c:v>
                </c:pt>
                <c:pt idx="310">
                  <c:v>7.06393556</c:v>
                </c:pt>
                <c:pt idx="311">
                  <c:v>3.5396814700000001</c:v>
                </c:pt>
                <c:pt idx="312">
                  <c:v>4.8864625999999998</c:v>
                </c:pt>
                <c:pt idx="313">
                  <c:v>3.6715916499999999</c:v>
                </c:pt>
                <c:pt idx="314">
                  <c:v>4.0106306199999997</c:v>
                </c:pt>
                <c:pt idx="315">
                  <c:v>3.7048508899999999</c:v>
                </c:pt>
                <c:pt idx="316">
                  <c:v>5.6437332299999996</c:v>
                </c:pt>
                <c:pt idx="317">
                  <c:v>5.4572368100000004</c:v>
                </c:pt>
                <c:pt idx="318">
                  <c:v>4.4581093100000002</c:v>
                </c:pt>
                <c:pt idx="319">
                  <c:v>4.2530407300000004</c:v>
                </c:pt>
                <c:pt idx="320">
                  <c:v>2.8621271699999999</c:v>
                </c:pt>
                <c:pt idx="321">
                  <c:v>1.78199006</c:v>
                </c:pt>
                <c:pt idx="322">
                  <c:v>1.2979952800000001</c:v>
                </c:pt>
                <c:pt idx="323">
                  <c:v>2.5757539600000001</c:v>
                </c:pt>
                <c:pt idx="324">
                  <c:v>4.9237290500000004</c:v>
                </c:pt>
                <c:pt idx="325">
                  <c:v>8.1546939599999995</c:v>
                </c:pt>
                <c:pt idx="326">
                  <c:v>8.8965467999999994</c:v>
                </c:pt>
                <c:pt idx="327">
                  <c:v>9.6448162400000008</c:v>
                </c:pt>
                <c:pt idx="328">
                  <c:v>10.5854693</c:v>
                </c:pt>
                <c:pt idx="329">
                  <c:v>10.85641927</c:v>
                </c:pt>
                <c:pt idx="330">
                  <c:v>12.623981349999999</c:v>
                </c:pt>
                <c:pt idx="331">
                  <c:v>7.7971512900000004</c:v>
                </c:pt>
                <c:pt idx="332">
                  <c:v>1.7974270699999999</c:v>
                </c:pt>
                <c:pt idx="333">
                  <c:v>0.71405209999999997</c:v>
                </c:pt>
                <c:pt idx="334">
                  <c:v>1.0610513800000001</c:v>
                </c:pt>
                <c:pt idx="335">
                  <c:v>0.64601308000000002</c:v>
                </c:pt>
                <c:pt idx="336">
                  <c:v>0.73068756000000001</c:v>
                </c:pt>
                <c:pt idx="337">
                  <c:v>1.02863945</c:v>
                </c:pt>
                <c:pt idx="338">
                  <c:v>1.34569618</c:v>
                </c:pt>
                <c:pt idx="339">
                  <c:v>4.3488272700000001</c:v>
                </c:pt>
                <c:pt idx="340">
                  <c:v>3.0896712900000001</c:v>
                </c:pt>
                <c:pt idx="341">
                  <c:v>4.7547259999999998</c:v>
                </c:pt>
                <c:pt idx="342">
                  <c:v>1.9289989599999999</c:v>
                </c:pt>
                <c:pt idx="343">
                  <c:v>3.5004218900000001</c:v>
                </c:pt>
                <c:pt idx="344">
                  <c:v>3.5179723100000002</c:v>
                </c:pt>
                <c:pt idx="345">
                  <c:v>7.9061296900000002</c:v>
                </c:pt>
                <c:pt idx="346">
                  <c:v>5.4013760399999997</c:v>
                </c:pt>
                <c:pt idx="347">
                  <c:v>4.6240481400000002</c:v>
                </c:pt>
                <c:pt idx="348">
                  <c:v>4.4755863600000003</c:v>
                </c:pt>
                <c:pt idx="349">
                  <c:v>7.66871204</c:v>
                </c:pt>
                <c:pt idx="350">
                  <c:v>7.9073080500000001</c:v>
                </c:pt>
                <c:pt idx="351">
                  <c:v>3.4661377299999998</c:v>
                </c:pt>
                <c:pt idx="352">
                  <c:v>9.8201122699999992</c:v>
                </c:pt>
                <c:pt idx="353">
                  <c:v>10.999935880000001</c:v>
                </c:pt>
                <c:pt idx="354">
                  <c:v>9.4276111999999994</c:v>
                </c:pt>
                <c:pt idx="355">
                  <c:v>8.4472065199999999</c:v>
                </c:pt>
                <c:pt idx="356">
                  <c:v>3.9752299</c:v>
                </c:pt>
                <c:pt idx="357">
                  <c:v>3.36752699</c:v>
                </c:pt>
                <c:pt idx="358">
                  <c:v>0.70797712000000002</c:v>
                </c:pt>
                <c:pt idx="359">
                  <c:v>1.6278893800000001</c:v>
                </c:pt>
                <c:pt idx="360">
                  <c:v>0.65893674000000002</c:v>
                </c:pt>
                <c:pt idx="361">
                  <c:v>0.51758020999999999</c:v>
                </c:pt>
                <c:pt idx="362">
                  <c:v>0.59548387999999997</c:v>
                </c:pt>
                <c:pt idx="363">
                  <c:v>1.5615486599999999</c:v>
                </c:pt>
                <c:pt idx="364">
                  <c:v>2.4154888200000002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A-4423-AFCE-15235BD31CB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A-4423-AFCE-15235BD3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213888"/>
        <c:axId val="1766214304"/>
      </c:barChart>
      <c:catAx>
        <c:axId val="17662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4304"/>
        <c:crosses val="autoZero"/>
        <c:auto val="1"/>
        <c:lblAlgn val="ctr"/>
        <c:lblOffset val="100"/>
        <c:noMultiLvlLbl val="0"/>
      </c:catAx>
      <c:valAx>
        <c:axId val="17662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 Tree Regressor</a:t>
            </a:r>
            <a:r>
              <a:rPr lang="en-GB" baseline="0"/>
              <a:t> Degault against True Precipitation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Decision Tree Reg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Sheet1!$H$2:$H$366</c:f>
              <c:numCache>
                <c:formatCode>General</c:formatCode>
                <c:ptCount val="365"/>
                <c:pt idx="0">
                  <c:v>0.8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0.25</c:v>
                </c:pt>
                <c:pt idx="12">
                  <c:v>0.2</c:v>
                </c:pt>
                <c:pt idx="13">
                  <c:v>0</c:v>
                </c:pt>
                <c:pt idx="14">
                  <c:v>1.65</c:v>
                </c:pt>
                <c:pt idx="15">
                  <c:v>1.4</c:v>
                </c:pt>
                <c:pt idx="16">
                  <c:v>0.2</c:v>
                </c:pt>
                <c:pt idx="17">
                  <c:v>0.3</c:v>
                </c:pt>
                <c:pt idx="18">
                  <c:v>0.8</c:v>
                </c:pt>
                <c:pt idx="19">
                  <c:v>13.97</c:v>
                </c:pt>
                <c:pt idx="20">
                  <c:v>0.2</c:v>
                </c:pt>
                <c:pt idx="21">
                  <c:v>0.4</c:v>
                </c:pt>
                <c:pt idx="22">
                  <c:v>0.8</c:v>
                </c:pt>
                <c:pt idx="23">
                  <c:v>0.2</c:v>
                </c:pt>
                <c:pt idx="24">
                  <c:v>5.54</c:v>
                </c:pt>
                <c:pt idx="25">
                  <c:v>13.02</c:v>
                </c:pt>
                <c:pt idx="26">
                  <c:v>5.81</c:v>
                </c:pt>
                <c:pt idx="27">
                  <c:v>0</c:v>
                </c:pt>
                <c:pt idx="28">
                  <c:v>0</c:v>
                </c:pt>
                <c:pt idx="29">
                  <c:v>0.8</c:v>
                </c:pt>
                <c:pt idx="30">
                  <c:v>0.8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1</c:v>
                </c:pt>
                <c:pt idx="36">
                  <c:v>0.8</c:v>
                </c:pt>
                <c:pt idx="37">
                  <c:v>1.01</c:v>
                </c:pt>
                <c:pt idx="38">
                  <c:v>13.02</c:v>
                </c:pt>
                <c:pt idx="39">
                  <c:v>4.8</c:v>
                </c:pt>
                <c:pt idx="40">
                  <c:v>15.6</c:v>
                </c:pt>
                <c:pt idx="41">
                  <c:v>0.2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0.48</c:v>
                </c:pt>
                <c:pt idx="46">
                  <c:v>0.81</c:v>
                </c:pt>
                <c:pt idx="47">
                  <c:v>1.52</c:v>
                </c:pt>
                <c:pt idx="48">
                  <c:v>0.8</c:v>
                </c:pt>
                <c:pt idx="49">
                  <c:v>1.65</c:v>
                </c:pt>
                <c:pt idx="50">
                  <c:v>2.19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0.8</c:v>
                </c:pt>
                <c:pt idx="55">
                  <c:v>0.2</c:v>
                </c:pt>
                <c:pt idx="56">
                  <c:v>0</c:v>
                </c:pt>
                <c:pt idx="57">
                  <c:v>1</c:v>
                </c:pt>
                <c:pt idx="58">
                  <c:v>1.97</c:v>
                </c:pt>
                <c:pt idx="59">
                  <c:v>1.52</c:v>
                </c:pt>
                <c:pt idx="60">
                  <c:v>0.2</c:v>
                </c:pt>
                <c:pt idx="61">
                  <c:v>19.78</c:v>
                </c:pt>
                <c:pt idx="62">
                  <c:v>5.41</c:v>
                </c:pt>
                <c:pt idx="63">
                  <c:v>3.81</c:v>
                </c:pt>
                <c:pt idx="64">
                  <c:v>16.239999999999998</c:v>
                </c:pt>
                <c:pt idx="65">
                  <c:v>4.8</c:v>
                </c:pt>
                <c:pt idx="66">
                  <c:v>0.8</c:v>
                </c:pt>
                <c:pt idx="67">
                  <c:v>2.23</c:v>
                </c:pt>
                <c:pt idx="68">
                  <c:v>6.58</c:v>
                </c:pt>
                <c:pt idx="69">
                  <c:v>0</c:v>
                </c:pt>
                <c:pt idx="70">
                  <c:v>8.4700000000000006</c:v>
                </c:pt>
                <c:pt idx="71">
                  <c:v>1.6</c:v>
                </c:pt>
                <c:pt idx="72">
                  <c:v>0.99</c:v>
                </c:pt>
                <c:pt idx="73">
                  <c:v>19.600000000000001</c:v>
                </c:pt>
                <c:pt idx="74">
                  <c:v>5.4</c:v>
                </c:pt>
                <c:pt idx="75">
                  <c:v>1.01</c:v>
                </c:pt>
                <c:pt idx="76">
                  <c:v>1.2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1.99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1.45</c:v>
                </c:pt>
                <c:pt idx="91">
                  <c:v>0.4</c:v>
                </c:pt>
                <c:pt idx="92">
                  <c:v>0.8</c:v>
                </c:pt>
                <c:pt idx="93">
                  <c:v>5.41</c:v>
                </c:pt>
                <c:pt idx="94">
                  <c:v>4.1900000000000004</c:v>
                </c:pt>
                <c:pt idx="95">
                  <c:v>8.4700000000000006</c:v>
                </c:pt>
                <c:pt idx="96">
                  <c:v>2.54</c:v>
                </c:pt>
                <c:pt idx="97">
                  <c:v>6.17</c:v>
                </c:pt>
                <c:pt idx="98">
                  <c:v>2.94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</c:v>
                </c:pt>
                <c:pt idx="104">
                  <c:v>2.41</c:v>
                </c:pt>
                <c:pt idx="105">
                  <c:v>1.99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3.85</c:v>
                </c:pt>
                <c:pt idx="112">
                  <c:v>3.85</c:v>
                </c:pt>
                <c:pt idx="113">
                  <c:v>1.55</c:v>
                </c:pt>
                <c:pt idx="114">
                  <c:v>0</c:v>
                </c:pt>
                <c:pt idx="115">
                  <c:v>0.87</c:v>
                </c:pt>
                <c:pt idx="116">
                  <c:v>1.6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0.8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18.79</c:v>
                </c:pt>
                <c:pt idx="128">
                  <c:v>8.0299999999999994</c:v>
                </c:pt>
                <c:pt idx="129">
                  <c:v>0.2</c:v>
                </c:pt>
                <c:pt idx="130">
                  <c:v>13.03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1.21</c:v>
                </c:pt>
                <c:pt idx="137">
                  <c:v>0.48</c:v>
                </c:pt>
                <c:pt idx="138">
                  <c:v>5.81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2.23</c:v>
                </c:pt>
                <c:pt idx="146">
                  <c:v>0</c:v>
                </c:pt>
                <c:pt idx="147">
                  <c:v>0</c:v>
                </c:pt>
                <c:pt idx="148">
                  <c:v>0.6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1.05</c:v>
                </c:pt>
                <c:pt idx="153">
                  <c:v>0</c:v>
                </c:pt>
                <c:pt idx="154">
                  <c:v>11.98</c:v>
                </c:pt>
                <c:pt idx="155">
                  <c:v>0.6</c:v>
                </c:pt>
                <c:pt idx="156">
                  <c:v>0</c:v>
                </c:pt>
                <c:pt idx="157">
                  <c:v>1.55</c:v>
                </c:pt>
                <c:pt idx="158">
                  <c:v>0</c:v>
                </c:pt>
                <c:pt idx="159">
                  <c:v>0.6</c:v>
                </c:pt>
                <c:pt idx="160">
                  <c:v>1.97</c:v>
                </c:pt>
                <c:pt idx="161">
                  <c:v>1.64</c:v>
                </c:pt>
                <c:pt idx="162">
                  <c:v>1.64</c:v>
                </c:pt>
                <c:pt idx="163">
                  <c:v>7.4</c:v>
                </c:pt>
                <c:pt idx="164">
                  <c:v>5.81</c:v>
                </c:pt>
                <c:pt idx="165">
                  <c:v>0.6</c:v>
                </c:pt>
                <c:pt idx="166">
                  <c:v>0.6</c:v>
                </c:pt>
                <c:pt idx="167">
                  <c:v>0</c:v>
                </c:pt>
                <c:pt idx="168">
                  <c:v>3</c:v>
                </c:pt>
                <c:pt idx="169">
                  <c:v>2.34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0.2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1.05</c:v>
                </c:pt>
                <c:pt idx="199">
                  <c:v>6.19</c:v>
                </c:pt>
                <c:pt idx="200">
                  <c:v>4.04</c:v>
                </c:pt>
                <c:pt idx="201">
                  <c:v>0.2</c:v>
                </c:pt>
                <c:pt idx="202">
                  <c:v>0</c:v>
                </c:pt>
                <c:pt idx="203">
                  <c:v>1</c:v>
                </c:pt>
                <c:pt idx="204">
                  <c:v>0.4</c:v>
                </c:pt>
                <c:pt idx="205">
                  <c:v>0</c:v>
                </c:pt>
                <c:pt idx="206">
                  <c:v>1.05</c:v>
                </c:pt>
                <c:pt idx="207">
                  <c:v>7.4</c:v>
                </c:pt>
                <c:pt idx="208">
                  <c:v>0.6</c:v>
                </c:pt>
                <c:pt idx="209">
                  <c:v>0.2</c:v>
                </c:pt>
                <c:pt idx="210">
                  <c:v>5.42</c:v>
                </c:pt>
                <c:pt idx="211">
                  <c:v>0</c:v>
                </c:pt>
                <c:pt idx="212">
                  <c:v>0.4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0.67</c:v>
                </c:pt>
                <c:pt idx="217">
                  <c:v>0.6</c:v>
                </c:pt>
                <c:pt idx="218">
                  <c:v>0.6</c:v>
                </c:pt>
                <c:pt idx="219">
                  <c:v>0.67</c:v>
                </c:pt>
                <c:pt idx="220">
                  <c:v>13.04</c:v>
                </c:pt>
                <c:pt idx="221">
                  <c:v>0.51</c:v>
                </c:pt>
                <c:pt idx="222">
                  <c:v>1.05</c:v>
                </c:pt>
                <c:pt idx="223">
                  <c:v>0</c:v>
                </c:pt>
                <c:pt idx="224">
                  <c:v>0</c:v>
                </c:pt>
                <c:pt idx="225">
                  <c:v>33.21</c:v>
                </c:pt>
                <c:pt idx="226">
                  <c:v>0</c:v>
                </c:pt>
                <c:pt idx="227">
                  <c:v>14.61</c:v>
                </c:pt>
                <c:pt idx="228">
                  <c:v>1.55</c:v>
                </c:pt>
                <c:pt idx="229">
                  <c:v>1.55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1.74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0.2</c:v>
                </c:pt>
                <c:pt idx="242">
                  <c:v>2.23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</c:v>
                </c:pt>
                <c:pt idx="251">
                  <c:v>0.41</c:v>
                </c:pt>
                <c:pt idx="252">
                  <c:v>0</c:v>
                </c:pt>
                <c:pt idx="253">
                  <c:v>0.2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1.99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5.42</c:v>
                </c:pt>
                <c:pt idx="265">
                  <c:v>14.61</c:v>
                </c:pt>
                <c:pt idx="266">
                  <c:v>15.01</c:v>
                </c:pt>
                <c:pt idx="267">
                  <c:v>10.78</c:v>
                </c:pt>
                <c:pt idx="268">
                  <c:v>10.78</c:v>
                </c:pt>
                <c:pt idx="269">
                  <c:v>2</c:v>
                </c:pt>
                <c:pt idx="270">
                  <c:v>4.17</c:v>
                </c:pt>
                <c:pt idx="271">
                  <c:v>18.010000000000002</c:v>
                </c:pt>
                <c:pt idx="272">
                  <c:v>0</c:v>
                </c:pt>
                <c:pt idx="273">
                  <c:v>9.7799999999999994</c:v>
                </c:pt>
                <c:pt idx="274">
                  <c:v>1.99</c:v>
                </c:pt>
                <c:pt idx="275">
                  <c:v>1.52</c:v>
                </c:pt>
                <c:pt idx="276">
                  <c:v>3.6</c:v>
                </c:pt>
                <c:pt idx="277">
                  <c:v>6.99</c:v>
                </c:pt>
                <c:pt idx="278">
                  <c:v>4.4000000000000004</c:v>
                </c:pt>
                <c:pt idx="279">
                  <c:v>0</c:v>
                </c:pt>
                <c:pt idx="280">
                  <c:v>8.4</c:v>
                </c:pt>
                <c:pt idx="281">
                  <c:v>9.42</c:v>
                </c:pt>
                <c:pt idx="282">
                  <c:v>9</c:v>
                </c:pt>
                <c:pt idx="283">
                  <c:v>3.6</c:v>
                </c:pt>
                <c:pt idx="284">
                  <c:v>0.34</c:v>
                </c:pt>
                <c:pt idx="285">
                  <c:v>1.2</c:v>
                </c:pt>
                <c:pt idx="286">
                  <c:v>7.4</c:v>
                </c:pt>
                <c:pt idx="287">
                  <c:v>6.18</c:v>
                </c:pt>
                <c:pt idx="288">
                  <c:v>2</c:v>
                </c:pt>
                <c:pt idx="289">
                  <c:v>6.18</c:v>
                </c:pt>
                <c:pt idx="290">
                  <c:v>7.36</c:v>
                </c:pt>
                <c:pt idx="291">
                  <c:v>5.4</c:v>
                </c:pt>
                <c:pt idx="292">
                  <c:v>0.2</c:v>
                </c:pt>
                <c:pt idx="293">
                  <c:v>0.6</c:v>
                </c:pt>
                <c:pt idx="294">
                  <c:v>0.99</c:v>
                </c:pt>
                <c:pt idx="295">
                  <c:v>0.62</c:v>
                </c:pt>
                <c:pt idx="296">
                  <c:v>7.41</c:v>
                </c:pt>
                <c:pt idx="297">
                  <c:v>0</c:v>
                </c:pt>
                <c:pt idx="298">
                  <c:v>1.64</c:v>
                </c:pt>
                <c:pt idx="299">
                  <c:v>4.8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1.52</c:v>
                </c:pt>
                <c:pt idx="304">
                  <c:v>13.39</c:v>
                </c:pt>
                <c:pt idx="305">
                  <c:v>12.33</c:v>
                </c:pt>
                <c:pt idx="306">
                  <c:v>28.91</c:v>
                </c:pt>
                <c:pt idx="307">
                  <c:v>28.91</c:v>
                </c:pt>
                <c:pt idx="308">
                  <c:v>1.2</c:v>
                </c:pt>
                <c:pt idx="309">
                  <c:v>0.4</c:v>
                </c:pt>
                <c:pt idx="310">
                  <c:v>3.27</c:v>
                </c:pt>
                <c:pt idx="311">
                  <c:v>1.2</c:v>
                </c:pt>
                <c:pt idx="312">
                  <c:v>1.2</c:v>
                </c:pt>
                <c:pt idx="313">
                  <c:v>9.56</c:v>
                </c:pt>
                <c:pt idx="314">
                  <c:v>0.4</c:v>
                </c:pt>
                <c:pt idx="315">
                  <c:v>0.2</c:v>
                </c:pt>
                <c:pt idx="316">
                  <c:v>15.6</c:v>
                </c:pt>
                <c:pt idx="317">
                  <c:v>10</c:v>
                </c:pt>
                <c:pt idx="318">
                  <c:v>0.6</c:v>
                </c:pt>
                <c:pt idx="319">
                  <c:v>8.4700000000000006</c:v>
                </c:pt>
                <c:pt idx="320">
                  <c:v>6.02</c:v>
                </c:pt>
                <c:pt idx="321">
                  <c:v>1.65</c:v>
                </c:pt>
                <c:pt idx="322">
                  <c:v>0.6</c:v>
                </c:pt>
                <c:pt idx="323">
                  <c:v>4.32</c:v>
                </c:pt>
                <c:pt idx="324">
                  <c:v>0.61</c:v>
                </c:pt>
                <c:pt idx="325">
                  <c:v>4.6100000000000003</c:v>
                </c:pt>
                <c:pt idx="326">
                  <c:v>4.6100000000000003</c:v>
                </c:pt>
                <c:pt idx="327">
                  <c:v>4.8499999999999996</c:v>
                </c:pt>
                <c:pt idx="328">
                  <c:v>20.79</c:v>
                </c:pt>
                <c:pt idx="329">
                  <c:v>18.010000000000002</c:v>
                </c:pt>
                <c:pt idx="330">
                  <c:v>28.91</c:v>
                </c:pt>
                <c:pt idx="331">
                  <c:v>4.6100000000000003</c:v>
                </c:pt>
                <c:pt idx="332">
                  <c:v>1</c:v>
                </c:pt>
                <c:pt idx="333">
                  <c:v>2.37</c:v>
                </c:pt>
                <c:pt idx="334">
                  <c:v>4.2</c:v>
                </c:pt>
                <c:pt idx="335">
                  <c:v>0.2</c:v>
                </c:pt>
                <c:pt idx="336">
                  <c:v>4.21</c:v>
                </c:pt>
                <c:pt idx="337">
                  <c:v>0.8</c:v>
                </c:pt>
                <c:pt idx="338">
                  <c:v>0.2</c:v>
                </c:pt>
                <c:pt idx="339">
                  <c:v>2.66</c:v>
                </c:pt>
                <c:pt idx="340">
                  <c:v>6</c:v>
                </c:pt>
                <c:pt idx="341">
                  <c:v>3.81</c:v>
                </c:pt>
                <c:pt idx="342">
                  <c:v>3.66</c:v>
                </c:pt>
                <c:pt idx="343">
                  <c:v>5.54</c:v>
                </c:pt>
                <c:pt idx="344">
                  <c:v>0.4</c:v>
                </c:pt>
                <c:pt idx="345">
                  <c:v>13.61</c:v>
                </c:pt>
                <c:pt idx="346">
                  <c:v>5.6</c:v>
                </c:pt>
                <c:pt idx="347">
                  <c:v>5.41</c:v>
                </c:pt>
                <c:pt idx="348">
                  <c:v>5.41</c:v>
                </c:pt>
                <c:pt idx="349">
                  <c:v>12.45</c:v>
                </c:pt>
                <c:pt idx="350">
                  <c:v>4.21</c:v>
                </c:pt>
                <c:pt idx="351">
                  <c:v>8.4700000000000006</c:v>
                </c:pt>
                <c:pt idx="352">
                  <c:v>1.51</c:v>
                </c:pt>
                <c:pt idx="353">
                  <c:v>28.91</c:v>
                </c:pt>
                <c:pt idx="354">
                  <c:v>28.91</c:v>
                </c:pt>
                <c:pt idx="355">
                  <c:v>33.020000000000003</c:v>
                </c:pt>
                <c:pt idx="356">
                  <c:v>3.04</c:v>
                </c:pt>
                <c:pt idx="357">
                  <c:v>2.4</c:v>
                </c:pt>
                <c:pt idx="358">
                  <c:v>4.2</c:v>
                </c:pt>
                <c:pt idx="359">
                  <c:v>0.8</c:v>
                </c:pt>
                <c:pt idx="360">
                  <c:v>0.2</c:v>
                </c:pt>
                <c:pt idx="361">
                  <c:v>0.14000000000000001</c:v>
                </c:pt>
                <c:pt idx="362">
                  <c:v>0.4</c:v>
                </c:pt>
                <c:pt idx="363">
                  <c:v>1.4</c:v>
                </c:pt>
                <c:pt idx="36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4-4417-A39A-1B5BA483E2C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4-4417-A39A-1B5BA483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686592"/>
        <c:axId val="1377684928"/>
      </c:barChart>
      <c:catAx>
        <c:axId val="13776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4928"/>
        <c:crosses val="autoZero"/>
        <c:auto val="1"/>
        <c:lblAlgn val="ctr"/>
        <c:lblOffset val="100"/>
        <c:noMultiLvlLbl val="0"/>
      </c:catAx>
      <c:valAx>
        <c:axId val="1377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 Tree Optimised against True Precipitation</a:t>
            </a:r>
            <a:r>
              <a:rPr lang="en-GB" baseline="0"/>
              <a:t> Values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Decision Tree Reg Optimised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Sheet1!$I$2:$I$366</c:f>
              <c:numCache>
                <c:formatCode>General</c:formatCode>
                <c:ptCount val="365"/>
                <c:pt idx="0">
                  <c:v>0.31974544999999999</c:v>
                </c:pt>
                <c:pt idx="1">
                  <c:v>0.31974544999999999</c:v>
                </c:pt>
                <c:pt idx="2">
                  <c:v>0.31974544999999999</c:v>
                </c:pt>
                <c:pt idx="3">
                  <c:v>0.31974544999999999</c:v>
                </c:pt>
                <c:pt idx="4">
                  <c:v>0.31974544999999999</c:v>
                </c:pt>
                <c:pt idx="5">
                  <c:v>1.24608392</c:v>
                </c:pt>
                <c:pt idx="6">
                  <c:v>1.24608392</c:v>
                </c:pt>
                <c:pt idx="7">
                  <c:v>0.31974544999999999</c:v>
                </c:pt>
                <c:pt idx="8">
                  <c:v>0.31974544999999999</c:v>
                </c:pt>
                <c:pt idx="9">
                  <c:v>1.24608392</c:v>
                </c:pt>
                <c:pt idx="10">
                  <c:v>1.24608392</c:v>
                </c:pt>
                <c:pt idx="11">
                  <c:v>1.24608392</c:v>
                </c:pt>
                <c:pt idx="12">
                  <c:v>3.0393877599999999</c:v>
                </c:pt>
                <c:pt idx="13">
                  <c:v>0.31974544999999999</c:v>
                </c:pt>
                <c:pt idx="14">
                  <c:v>1.24608392</c:v>
                </c:pt>
                <c:pt idx="15">
                  <c:v>5.9285542199999997</c:v>
                </c:pt>
                <c:pt idx="16">
                  <c:v>3.0393877599999999</c:v>
                </c:pt>
                <c:pt idx="17">
                  <c:v>0.31974544999999999</c:v>
                </c:pt>
                <c:pt idx="18">
                  <c:v>3.0393877599999999</c:v>
                </c:pt>
                <c:pt idx="19">
                  <c:v>1.24608392</c:v>
                </c:pt>
                <c:pt idx="20">
                  <c:v>1.24608392</c:v>
                </c:pt>
                <c:pt idx="21">
                  <c:v>5.9285542199999997</c:v>
                </c:pt>
                <c:pt idx="22">
                  <c:v>5.9285542199999997</c:v>
                </c:pt>
                <c:pt idx="23">
                  <c:v>3.0393877599999999</c:v>
                </c:pt>
                <c:pt idx="24">
                  <c:v>3.0393877599999999</c:v>
                </c:pt>
                <c:pt idx="25">
                  <c:v>5.9285542199999997</c:v>
                </c:pt>
                <c:pt idx="26">
                  <c:v>5.9285542199999997</c:v>
                </c:pt>
                <c:pt idx="27">
                  <c:v>5.9285542199999997</c:v>
                </c:pt>
                <c:pt idx="28">
                  <c:v>5.9285542199999997</c:v>
                </c:pt>
                <c:pt idx="29">
                  <c:v>5.9285542199999997</c:v>
                </c:pt>
                <c:pt idx="30">
                  <c:v>5.9285542199999997</c:v>
                </c:pt>
                <c:pt idx="31">
                  <c:v>5.9285542199999997</c:v>
                </c:pt>
                <c:pt idx="32">
                  <c:v>5.9285542199999997</c:v>
                </c:pt>
                <c:pt idx="33">
                  <c:v>0.31974544999999999</c:v>
                </c:pt>
                <c:pt idx="34">
                  <c:v>1.24608392</c:v>
                </c:pt>
                <c:pt idx="35">
                  <c:v>1.24608392</c:v>
                </c:pt>
                <c:pt idx="36">
                  <c:v>1.24608392</c:v>
                </c:pt>
                <c:pt idx="37">
                  <c:v>5.9285542199999997</c:v>
                </c:pt>
                <c:pt idx="38">
                  <c:v>5.9285542199999997</c:v>
                </c:pt>
                <c:pt idx="39">
                  <c:v>5.9285542199999997</c:v>
                </c:pt>
                <c:pt idx="40">
                  <c:v>5.9285542199999997</c:v>
                </c:pt>
                <c:pt idx="41">
                  <c:v>0.31974544999999999</c:v>
                </c:pt>
                <c:pt idx="42">
                  <c:v>1.24608392</c:v>
                </c:pt>
                <c:pt idx="43">
                  <c:v>1.24608392</c:v>
                </c:pt>
                <c:pt idx="44">
                  <c:v>1.24608392</c:v>
                </c:pt>
                <c:pt idx="45">
                  <c:v>0.31974544999999999</c:v>
                </c:pt>
                <c:pt idx="46">
                  <c:v>1.24608392</c:v>
                </c:pt>
                <c:pt idx="47">
                  <c:v>1.24608392</c:v>
                </c:pt>
                <c:pt idx="48">
                  <c:v>1.24608392</c:v>
                </c:pt>
                <c:pt idx="49">
                  <c:v>1.24608392</c:v>
                </c:pt>
                <c:pt idx="50">
                  <c:v>1.24608392</c:v>
                </c:pt>
                <c:pt idx="51">
                  <c:v>1.24608392</c:v>
                </c:pt>
                <c:pt idx="52">
                  <c:v>1.24608392</c:v>
                </c:pt>
                <c:pt idx="53">
                  <c:v>1.24608392</c:v>
                </c:pt>
                <c:pt idx="54">
                  <c:v>0.31974544999999999</c:v>
                </c:pt>
                <c:pt idx="55">
                  <c:v>0.31974544999999999</c:v>
                </c:pt>
                <c:pt idx="56">
                  <c:v>0.31974544999999999</c:v>
                </c:pt>
                <c:pt idx="57">
                  <c:v>0.31974544999999999</c:v>
                </c:pt>
                <c:pt idx="58">
                  <c:v>1.24608392</c:v>
                </c:pt>
                <c:pt idx="59">
                  <c:v>1.24608392</c:v>
                </c:pt>
                <c:pt idx="60">
                  <c:v>3.0393877599999999</c:v>
                </c:pt>
                <c:pt idx="61">
                  <c:v>5.9285542199999997</c:v>
                </c:pt>
                <c:pt idx="62">
                  <c:v>5.9285542199999997</c:v>
                </c:pt>
                <c:pt idx="63">
                  <c:v>5.9285542199999997</c:v>
                </c:pt>
                <c:pt idx="64">
                  <c:v>5.9285542199999997</c:v>
                </c:pt>
                <c:pt idx="65">
                  <c:v>5.9285542199999997</c:v>
                </c:pt>
                <c:pt idx="66">
                  <c:v>3.0393877599999999</c:v>
                </c:pt>
                <c:pt idx="67">
                  <c:v>3.0393877599999999</c:v>
                </c:pt>
                <c:pt idx="68">
                  <c:v>3.0393877599999999</c:v>
                </c:pt>
                <c:pt idx="69">
                  <c:v>0.31974544999999999</c:v>
                </c:pt>
                <c:pt idx="70">
                  <c:v>5.9285542199999997</c:v>
                </c:pt>
                <c:pt idx="71">
                  <c:v>3.0393877599999999</c:v>
                </c:pt>
                <c:pt idx="72">
                  <c:v>5.9285542199999997</c:v>
                </c:pt>
                <c:pt idx="73">
                  <c:v>5.9285542199999997</c:v>
                </c:pt>
                <c:pt idx="74">
                  <c:v>5.9285542199999997</c:v>
                </c:pt>
                <c:pt idx="75">
                  <c:v>5.9285542199999997</c:v>
                </c:pt>
                <c:pt idx="76">
                  <c:v>0.31974544999999999</c:v>
                </c:pt>
                <c:pt idx="77">
                  <c:v>1.24608392</c:v>
                </c:pt>
                <c:pt idx="78">
                  <c:v>1.24608392</c:v>
                </c:pt>
                <c:pt idx="79">
                  <c:v>1.24608392</c:v>
                </c:pt>
                <c:pt idx="80">
                  <c:v>1.24608392</c:v>
                </c:pt>
                <c:pt idx="81">
                  <c:v>0.31974544999999999</c:v>
                </c:pt>
                <c:pt idx="82">
                  <c:v>0.31974544999999999</c:v>
                </c:pt>
                <c:pt idx="83">
                  <c:v>0.31974544999999999</c:v>
                </c:pt>
                <c:pt idx="84">
                  <c:v>0.31974544999999999</c:v>
                </c:pt>
                <c:pt idx="85">
                  <c:v>0.31974544999999999</c:v>
                </c:pt>
                <c:pt idx="86">
                  <c:v>0.31974544999999999</c:v>
                </c:pt>
                <c:pt idx="87">
                  <c:v>0.31974544999999999</c:v>
                </c:pt>
                <c:pt idx="88">
                  <c:v>0.31974544999999999</c:v>
                </c:pt>
                <c:pt idx="89">
                  <c:v>0.31974544999999999</c:v>
                </c:pt>
                <c:pt idx="90">
                  <c:v>0.31974544999999999</c:v>
                </c:pt>
                <c:pt idx="91">
                  <c:v>5.9285542199999997</c:v>
                </c:pt>
                <c:pt idx="92">
                  <c:v>5.9285542199999997</c:v>
                </c:pt>
                <c:pt idx="93">
                  <c:v>5.9285542199999997</c:v>
                </c:pt>
                <c:pt idx="94">
                  <c:v>5.9285542199999997</c:v>
                </c:pt>
                <c:pt idx="95">
                  <c:v>5.9285542199999997</c:v>
                </c:pt>
                <c:pt idx="96">
                  <c:v>3.0393877599999999</c:v>
                </c:pt>
                <c:pt idx="97">
                  <c:v>3.0393877599999999</c:v>
                </c:pt>
                <c:pt idx="98">
                  <c:v>3.0393877599999999</c:v>
                </c:pt>
                <c:pt idx="99">
                  <c:v>0.31974544999999999</c:v>
                </c:pt>
                <c:pt idx="100">
                  <c:v>0.31974544999999999</c:v>
                </c:pt>
                <c:pt idx="101">
                  <c:v>0.31974544999999999</c:v>
                </c:pt>
                <c:pt idx="102">
                  <c:v>0.31974544999999999</c:v>
                </c:pt>
                <c:pt idx="103">
                  <c:v>0.31974544999999999</c:v>
                </c:pt>
                <c:pt idx="104">
                  <c:v>0.31974544999999999</c:v>
                </c:pt>
                <c:pt idx="105">
                  <c:v>0.31974544999999999</c:v>
                </c:pt>
                <c:pt idx="106">
                  <c:v>0.31974544999999999</c:v>
                </c:pt>
                <c:pt idx="107">
                  <c:v>0.31974544999999999</c:v>
                </c:pt>
                <c:pt idx="108">
                  <c:v>0.31974544999999999</c:v>
                </c:pt>
                <c:pt idx="109">
                  <c:v>0.31974544999999999</c:v>
                </c:pt>
                <c:pt idx="110">
                  <c:v>0.31974544999999999</c:v>
                </c:pt>
                <c:pt idx="111">
                  <c:v>5.9285542199999997</c:v>
                </c:pt>
                <c:pt idx="112">
                  <c:v>5.9285542199999997</c:v>
                </c:pt>
                <c:pt idx="113">
                  <c:v>5.9285542199999997</c:v>
                </c:pt>
                <c:pt idx="114">
                  <c:v>5.9285542199999997</c:v>
                </c:pt>
                <c:pt idx="115">
                  <c:v>3.0393877599999999</c:v>
                </c:pt>
                <c:pt idx="116">
                  <c:v>3.0393877599999999</c:v>
                </c:pt>
                <c:pt idx="117">
                  <c:v>0.31974544999999999</c:v>
                </c:pt>
                <c:pt idx="118">
                  <c:v>0.31974544999999999</c:v>
                </c:pt>
                <c:pt idx="119">
                  <c:v>0.31974544999999999</c:v>
                </c:pt>
                <c:pt idx="120">
                  <c:v>0.31974544999999999</c:v>
                </c:pt>
                <c:pt idx="121">
                  <c:v>3.0393877599999999</c:v>
                </c:pt>
                <c:pt idx="122">
                  <c:v>3.0393877599999999</c:v>
                </c:pt>
                <c:pt idx="123">
                  <c:v>0.31974544999999999</c:v>
                </c:pt>
                <c:pt idx="124">
                  <c:v>0.31974544999999999</c:v>
                </c:pt>
                <c:pt idx="125">
                  <c:v>0.31974544999999999</c:v>
                </c:pt>
                <c:pt idx="126">
                  <c:v>3.0393877599999999</c:v>
                </c:pt>
                <c:pt idx="127">
                  <c:v>5.9285542199999997</c:v>
                </c:pt>
                <c:pt idx="128">
                  <c:v>5.9285542199999997</c:v>
                </c:pt>
                <c:pt idx="129">
                  <c:v>3.0393877599999999</c:v>
                </c:pt>
                <c:pt idx="130">
                  <c:v>0.31974544999999999</c:v>
                </c:pt>
                <c:pt idx="131">
                  <c:v>0.31974544999999999</c:v>
                </c:pt>
                <c:pt idx="132">
                  <c:v>0.31974544999999999</c:v>
                </c:pt>
                <c:pt idx="133">
                  <c:v>0.31974544999999999</c:v>
                </c:pt>
                <c:pt idx="134">
                  <c:v>0.31974544999999999</c:v>
                </c:pt>
                <c:pt idx="135">
                  <c:v>0.31974544999999999</c:v>
                </c:pt>
                <c:pt idx="136">
                  <c:v>3.0393877599999999</c:v>
                </c:pt>
                <c:pt idx="137">
                  <c:v>5.9285542199999997</c:v>
                </c:pt>
                <c:pt idx="138">
                  <c:v>3.0393877599999999</c:v>
                </c:pt>
                <c:pt idx="139">
                  <c:v>3.0393877599999999</c:v>
                </c:pt>
                <c:pt idx="140">
                  <c:v>0.31974544999999999</c:v>
                </c:pt>
                <c:pt idx="141">
                  <c:v>0.31974544999999999</c:v>
                </c:pt>
                <c:pt idx="142">
                  <c:v>0.31974544999999999</c:v>
                </c:pt>
                <c:pt idx="143">
                  <c:v>0.31974544999999999</c:v>
                </c:pt>
                <c:pt idx="144">
                  <c:v>0.31974544999999999</c:v>
                </c:pt>
                <c:pt idx="145">
                  <c:v>3.0393877599999999</c:v>
                </c:pt>
                <c:pt idx="146">
                  <c:v>3.0393877599999999</c:v>
                </c:pt>
                <c:pt idx="147">
                  <c:v>3.0393877599999999</c:v>
                </c:pt>
                <c:pt idx="148">
                  <c:v>1.24608392</c:v>
                </c:pt>
                <c:pt idx="149">
                  <c:v>0.31974544999999999</c:v>
                </c:pt>
                <c:pt idx="150">
                  <c:v>0.31974544999999999</c:v>
                </c:pt>
                <c:pt idx="151">
                  <c:v>0.31974544999999999</c:v>
                </c:pt>
                <c:pt idx="152">
                  <c:v>3.0393877599999999</c:v>
                </c:pt>
                <c:pt idx="153">
                  <c:v>3.0393877599999999</c:v>
                </c:pt>
                <c:pt idx="154">
                  <c:v>5.9285542199999997</c:v>
                </c:pt>
                <c:pt idx="155">
                  <c:v>5.9285542199999997</c:v>
                </c:pt>
                <c:pt idx="156">
                  <c:v>3.0393877599999999</c:v>
                </c:pt>
                <c:pt idx="157">
                  <c:v>5.9285542199999997</c:v>
                </c:pt>
                <c:pt idx="158">
                  <c:v>3.0393877599999999</c:v>
                </c:pt>
                <c:pt idx="159">
                  <c:v>0.31974544999999999</c:v>
                </c:pt>
                <c:pt idx="160">
                  <c:v>1.24608392</c:v>
                </c:pt>
                <c:pt idx="161">
                  <c:v>3.0393877599999999</c:v>
                </c:pt>
                <c:pt idx="162">
                  <c:v>3.0393877599999999</c:v>
                </c:pt>
                <c:pt idx="163">
                  <c:v>5.9285542199999997</c:v>
                </c:pt>
                <c:pt idx="164">
                  <c:v>3.0393877599999999</c:v>
                </c:pt>
                <c:pt idx="165">
                  <c:v>3.0393877599999999</c:v>
                </c:pt>
                <c:pt idx="166">
                  <c:v>0.31974544999999999</c:v>
                </c:pt>
                <c:pt idx="167">
                  <c:v>0.31974544999999999</c:v>
                </c:pt>
                <c:pt idx="168">
                  <c:v>3.0393877599999999</c:v>
                </c:pt>
                <c:pt idx="169">
                  <c:v>3.0393877599999999</c:v>
                </c:pt>
                <c:pt idx="170">
                  <c:v>3.0393877599999999</c:v>
                </c:pt>
                <c:pt idx="171">
                  <c:v>0.31974544999999999</c:v>
                </c:pt>
                <c:pt idx="172">
                  <c:v>0.31974544999999999</c:v>
                </c:pt>
                <c:pt idx="173">
                  <c:v>0.31974544999999999</c:v>
                </c:pt>
                <c:pt idx="174">
                  <c:v>0.31974544999999999</c:v>
                </c:pt>
                <c:pt idx="175">
                  <c:v>1.24608392</c:v>
                </c:pt>
                <c:pt idx="176">
                  <c:v>1.24608392</c:v>
                </c:pt>
                <c:pt idx="177">
                  <c:v>0.31974544999999999</c:v>
                </c:pt>
                <c:pt idx="178">
                  <c:v>0.31974544999999999</c:v>
                </c:pt>
                <c:pt idx="179">
                  <c:v>0.31974544999999999</c:v>
                </c:pt>
                <c:pt idx="180">
                  <c:v>0.31974544999999999</c:v>
                </c:pt>
                <c:pt idx="181">
                  <c:v>0.31974544999999999</c:v>
                </c:pt>
                <c:pt idx="182">
                  <c:v>0.31974544999999999</c:v>
                </c:pt>
                <c:pt idx="183">
                  <c:v>0.31974544999999999</c:v>
                </c:pt>
                <c:pt idx="184">
                  <c:v>0.31974544999999999</c:v>
                </c:pt>
                <c:pt idx="185">
                  <c:v>0.31974544999999999</c:v>
                </c:pt>
                <c:pt idx="186">
                  <c:v>3.0393877599999999</c:v>
                </c:pt>
                <c:pt idx="187">
                  <c:v>1.24608392</c:v>
                </c:pt>
                <c:pt idx="188">
                  <c:v>0.31974544999999999</c:v>
                </c:pt>
                <c:pt idx="189">
                  <c:v>0.31974544999999999</c:v>
                </c:pt>
                <c:pt idx="190">
                  <c:v>0.31974544999999999</c:v>
                </c:pt>
                <c:pt idx="191">
                  <c:v>3.0393877599999999</c:v>
                </c:pt>
                <c:pt idx="192">
                  <c:v>3.0393877599999999</c:v>
                </c:pt>
                <c:pt idx="193">
                  <c:v>0.31974544999999999</c:v>
                </c:pt>
                <c:pt idx="194">
                  <c:v>0.31974544999999999</c:v>
                </c:pt>
                <c:pt idx="195">
                  <c:v>0.31974544999999999</c:v>
                </c:pt>
                <c:pt idx="196">
                  <c:v>0.31974544999999999</c:v>
                </c:pt>
                <c:pt idx="197">
                  <c:v>3.0393877599999999</c:v>
                </c:pt>
                <c:pt idx="198">
                  <c:v>3.0393877599999999</c:v>
                </c:pt>
                <c:pt idx="199">
                  <c:v>3.0393877599999999</c:v>
                </c:pt>
                <c:pt idx="200">
                  <c:v>3.0393877599999999</c:v>
                </c:pt>
                <c:pt idx="201">
                  <c:v>0.31974544999999999</c:v>
                </c:pt>
                <c:pt idx="202">
                  <c:v>0.31974544999999999</c:v>
                </c:pt>
                <c:pt idx="203">
                  <c:v>0.31974544999999999</c:v>
                </c:pt>
                <c:pt idx="204">
                  <c:v>3.0393877599999999</c:v>
                </c:pt>
                <c:pt idx="205">
                  <c:v>3.0393877599999999</c:v>
                </c:pt>
                <c:pt idx="206">
                  <c:v>3.0393877599999999</c:v>
                </c:pt>
                <c:pt idx="207">
                  <c:v>5.9285542199999997</c:v>
                </c:pt>
                <c:pt idx="208">
                  <c:v>5.9285542199999997</c:v>
                </c:pt>
                <c:pt idx="209">
                  <c:v>3.0393877599999999</c:v>
                </c:pt>
                <c:pt idx="210">
                  <c:v>5.9285542199999997</c:v>
                </c:pt>
                <c:pt idx="211">
                  <c:v>3.0393877599999999</c:v>
                </c:pt>
                <c:pt idx="212">
                  <c:v>0.31974544999999999</c:v>
                </c:pt>
                <c:pt idx="213">
                  <c:v>0.31974544999999999</c:v>
                </c:pt>
                <c:pt idx="214">
                  <c:v>0.31974544999999999</c:v>
                </c:pt>
                <c:pt idx="215">
                  <c:v>3.0393877599999999</c:v>
                </c:pt>
                <c:pt idx="216">
                  <c:v>3.0393877599999999</c:v>
                </c:pt>
                <c:pt idx="217">
                  <c:v>5.9285542199999997</c:v>
                </c:pt>
                <c:pt idx="218">
                  <c:v>5.9285542199999997</c:v>
                </c:pt>
                <c:pt idx="219">
                  <c:v>3.0393877599999999</c:v>
                </c:pt>
                <c:pt idx="220">
                  <c:v>5.9285542199999997</c:v>
                </c:pt>
                <c:pt idx="221">
                  <c:v>5.9285542199999997</c:v>
                </c:pt>
                <c:pt idx="222">
                  <c:v>3.0393877599999999</c:v>
                </c:pt>
                <c:pt idx="223">
                  <c:v>3.0393877599999999</c:v>
                </c:pt>
                <c:pt idx="224">
                  <c:v>0.31974544999999999</c:v>
                </c:pt>
                <c:pt idx="225">
                  <c:v>3.0393877599999999</c:v>
                </c:pt>
                <c:pt idx="226">
                  <c:v>3.0393877599999999</c:v>
                </c:pt>
                <c:pt idx="227">
                  <c:v>3.0393877599999999</c:v>
                </c:pt>
                <c:pt idx="228">
                  <c:v>5.9285542199999997</c:v>
                </c:pt>
                <c:pt idx="229">
                  <c:v>5.9285542199999997</c:v>
                </c:pt>
                <c:pt idx="230">
                  <c:v>3.0393877599999999</c:v>
                </c:pt>
                <c:pt idx="231">
                  <c:v>0.31974544999999999</c:v>
                </c:pt>
                <c:pt idx="232">
                  <c:v>0.31974544999999999</c:v>
                </c:pt>
                <c:pt idx="233">
                  <c:v>0.31974544999999999</c:v>
                </c:pt>
                <c:pt idx="234">
                  <c:v>0.31974544999999999</c:v>
                </c:pt>
                <c:pt idx="235">
                  <c:v>0.31974544999999999</c:v>
                </c:pt>
                <c:pt idx="236">
                  <c:v>0.31974544999999999</c:v>
                </c:pt>
                <c:pt idx="237">
                  <c:v>0.31974544999999999</c:v>
                </c:pt>
                <c:pt idx="238">
                  <c:v>3.0393877599999999</c:v>
                </c:pt>
                <c:pt idx="239">
                  <c:v>3.0393877599999999</c:v>
                </c:pt>
                <c:pt idx="240">
                  <c:v>0.31974544999999999</c:v>
                </c:pt>
                <c:pt idx="241">
                  <c:v>0.31974544999999999</c:v>
                </c:pt>
                <c:pt idx="242">
                  <c:v>3.0393877599999999</c:v>
                </c:pt>
                <c:pt idx="243">
                  <c:v>0.31974544999999999</c:v>
                </c:pt>
                <c:pt idx="244">
                  <c:v>0.31974544999999999</c:v>
                </c:pt>
                <c:pt idx="245">
                  <c:v>0.31974544999999999</c:v>
                </c:pt>
                <c:pt idx="246">
                  <c:v>0.31974544999999999</c:v>
                </c:pt>
                <c:pt idx="247">
                  <c:v>0.31974544999999999</c:v>
                </c:pt>
                <c:pt idx="248">
                  <c:v>0.31974544999999999</c:v>
                </c:pt>
                <c:pt idx="249">
                  <c:v>0.31974544999999999</c:v>
                </c:pt>
                <c:pt idx="250">
                  <c:v>0.31974544999999999</c:v>
                </c:pt>
                <c:pt idx="251">
                  <c:v>3.0393877599999999</c:v>
                </c:pt>
                <c:pt idx="252">
                  <c:v>0.31974544999999999</c:v>
                </c:pt>
                <c:pt idx="253">
                  <c:v>0.31974544999999999</c:v>
                </c:pt>
                <c:pt idx="254">
                  <c:v>0.31974544999999999</c:v>
                </c:pt>
                <c:pt idx="255">
                  <c:v>0.31974544999999999</c:v>
                </c:pt>
                <c:pt idx="256">
                  <c:v>0.31974544999999999</c:v>
                </c:pt>
                <c:pt idx="257">
                  <c:v>0.31974544999999999</c:v>
                </c:pt>
                <c:pt idx="258">
                  <c:v>1.24608392</c:v>
                </c:pt>
                <c:pt idx="259">
                  <c:v>0.31974544999999999</c:v>
                </c:pt>
                <c:pt idx="260">
                  <c:v>0.31974544999999999</c:v>
                </c:pt>
                <c:pt idx="261">
                  <c:v>0.31974544999999999</c:v>
                </c:pt>
                <c:pt idx="262">
                  <c:v>0.31974544999999999</c:v>
                </c:pt>
                <c:pt idx="263">
                  <c:v>3.0393877599999999</c:v>
                </c:pt>
                <c:pt idx="264">
                  <c:v>5.9285542199999997</c:v>
                </c:pt>
                <c:pt idx="265">
                  <c:v>3.0393877599999999</c:v>
                </c:pt>
                <c:pt idx="266">
                  <c:v>5.9285542199999997</c:v>
                </c:pt>
                <c:pt idx="267">
                  <c:v>5.9285542199999997</c:v>
                </c:pt>
                <c:pt idx="268">
                  <c:v>5.9285542199999997</c:v>
                </c:pt>
                <c:pt idx="269">
                  <c:v>5.9285542199999997</c:v>
                </c:pt>
                <c:pt idx="270">
                  <c:v>3.0393877599999999</c:v>
                </c:pt>
                <c:pt idx="271">
                  <c:v>5.9285542199999997</c:v>
                </c:pt>
                <c:pt idx="272">
                  <c:v>3.0393877599999999</c:v>
                </c:pt>
                <c:pt idx="273">
                  <c:v>5.9285542199999997</c:v>
                </c:pt>
                <c:pt idx="274">
                  <c:v>0.31974544999999999</c:v>
                </c:pt>
                <c:pt idx="275">
                  <c:v>1.24608392</c:v>
                </c:pt>
                <c:pt idx="276">
                  <c:v>5.9285542199999997</c:v>
                </c:pt>
                <c:pt idx="277">
                  <c:v>3.0393877599999999</c:v>
                </c:pt>
                <c:pt idx="278">
                  <c:v>3.0393877599999999</c:v>
                </c:pt>
                <c:pt idx="279">
                  <c:v>3.0393877599999999</c:v>
                </c:pt>
                <c:pt idx="280">
                  <c:v>5.9285542199999997</c:v>
                </c:pt>
                <c:pt idx="281">
                  <c:v>5.9285542199999997</c:v>
                </c:pt>
                <c:pt idx="282">
                  <c:v>3.0393877599999999</c:v>
                </c:pt>
                <c:pt idx="283">
                  <c:v>5.9285542199999997</c:v>
                </c:pt>
                <c:pt idx="284">
                  <c:v>3.0393877599999999</c:v>
                </c:pt>
                <c:pt idx="285">
                  <c:v>5.9285542199999997</c:v>
                </c:pt>
                <c:pt idx="286">
                  <c:v>5.9285542199999997</c:v>
                </c:pt>
                <c:pt idx="287">
                  <c:v>5.9285542199999997</c:v>
                </c:pt>
                <c:pt idx="288">
                  <c:v>5.9285542199999997</c:v>
                </c:pt>
                <c:pt idx="289">
                  <c:v>5.9285542199999997</c:v>
                </c:pt>
                <c:pt idx="290">
                  <c:v>5.9285542199999997</c:v>
                </c:pt>
                <c:pt idx="291">
                  <c:v>5.9285542199999997</c:v>
                </c:pt>
                <c:pt idx="292">
                  <c:v>3.0393877599999999</c:v>
                </c:pt>
                <c:pt idx="293">
                  <c:v>1.24608392</c:v>
                </c:pt>
                <c:pt idx="294">
                  <c:v>0.31974544999999999</c:v>
                </c:pt>
                <c:pt idx="295">
                  <c:v>3.0393877599999999</c:v>
                </c:pt>
                <c:pt idx="296">
                  <c:v>5.9285542199999997</c:v>
                </c:pt>
                <c:pt idx="297">
                  <c:v>3.0393877599999999</c:v>
                </c:pt>
                <c:pt idx="298">
                  <c:v>3.0393877599999999</c:v>
                </c:pt>
                <c:pt idx="299">
                  <c:v>1.24608392</c:v>
                </c:pt>
                <c:pt idx="300">
                  <c:v>1.24608392</c:v>
                </c:pt>
                <c:pt idx="301">
                  <c:v>0.31974544999999999</c:v>
                </c:pt>
                <c:pt idx="302">
                  <c:v>0.31974544999999999</c:v>
                </c:pt>
                <c:pt idx="303">
                  <c:v>1.24608392</c:v>
                </c:pt>
                <c:pt idx="304">
                  <c:v>5.9285542199999997</c:v>
                </c:pt>
                <c:pt idx="305">
                  <c:v>5.9285542199999997</c:v>
                </c:pt>
                <c:pt idx="306">
                  <c:v>5.9285542199999997</c:v>
                </c:pt>
                <c:pt idx="307">
                  <c:v>5.9285542199999997</c:v>
                </c:pt>
                <c:pt idx="308">
                  <c:v>5.9285542199999997</c:v>
                </c:pt>
                <c:pt idx="309">
                  <c:v>5.9285542199999997</c:v>
                </c:pt>
                <c:pt idx="310">
                  <c:v>5.9285542199999997</c:v>
                </c:pt>
                <c:pt idx="311">
                  <c:v>5.9285542199999997</c:v>
                </c:pt>
                <c:pt idx="312">
                  <c:v>5.9285542199999997</c:v>
                </c:pt>
                <c:pt idx="313">
                  <c:v>3.0393877599999999</c:v>
                </c:pt>
                <c:pt idx="314">
                  <c:v>5.9285542199999997</c:v>
                </c:pt>
                <c:pt idx="315">
                  <c:v>5.9285542199999997</c:v>
                </c:pt>
                <c:pt idx="316">
                  <c:v>5.9285542199999997</c:v>
                </c:pt>
                <c:pt idx="317">
                  <c:v>5.9285542199999997</c:v>
                </c:pt>
                <c:pt idx="318">
                  <c:v>5.9285542199999997</c:v>
                </c:pt>
                <c:pt idx="319">
                  <c:v>5.9285542199999997</c:v>
                </c:pt>
                <c:pt idx="320">
                  <c:v>3.0393877599999999</c:v>
                </c:pt>
                <c:pt idx="321">
                  <c:v>1.24608392</c:v>
                </c:pt>
                <c:pt idx="322">
                  <c:v>1.24608392</c:v>
                </c:pt>
                <c:pt idx="323">
                  <c:v>3.0393877599999999</c:v>
                </c:pt>
                <c:pt idx="324">
                  <c:v>5.9285542199999997</c:v>
                </c:pt>
                <c:pt idx="325">
                  <c:v>5.9285542199999997</c:v>
                </c:pt>
                <c:pt idx="326">
                  <c:v>5.9285542199999997</c:v>
                </c:pt>
                <c:pt idx="327">
                  <c:v>5.9285542199999997</c:v>
                </c:pt>
                <c:pt idx="328">
                  <c:v>5.9285542199999997</c:v>
                </c:pt>
                <c:pt idx="329">
                  <c:v>5.9285542199999997</c:v>
                </c:pt>
                <c:pt idx="330">
                  <c:v>5.9285542199999997</c:v>
                </c:pt>
                <c:pt idx="331">
                  <c:v>5.9285542199999997</c:v>
                </c:pt>
                <c:pt idx="332">
                  <c:v>1.24608392</c:v>
                </c:pt>
                <c:pt idx="333">
                  <c:v>1.24608392</c:v>
                </c:pt>
                <c:pt idx="334">
                  <c:v>1.24608392</c:v>
                </c:pt>
                <c:pt idx="335">
                  <c:v>1.24608392</c:v>
                </c:pt>
                <c:pt idx="336">
                  <c:v>1.24608392</c:v>
                </c:pt>
                <c:pt idx="337">
                  <c:v>1.24608392</c:v>
                </c:pt>
                <c:pt idx="338">
                  <c:v>1.24608392</c:v>
                </c:pt>
                <c:pt idx="339">
                  <c:v>5.9285542199999997</c:v>
                </c:pt>
                <c:pt idx="340">
                  <c:v>3.0393877599999999</c:v>
                </c:pt>
                <c:pt idx="341">
                  <c:v>5.9285542199999997</c:v>
                </c:pt>
                <c:pt idx="342">
                  <c:v>3.0393877599999999</c:v>
                </c:pt>
                <c:pt idx="343">
                  <c:v>3.0393877599999999</c:v>
                </c:pt>
                <c:pt idx="344">
                  <c:v>5.9285542199999997</c:v>
                </c:pt>
                <c:pt idx="345">
                  <c:v>5.9285542199999997</c:v>
                </c:pt>
                <c:pt idx="346">
                  <c:v>5.9285542199999997</c:v>
                </c:pt>
                <c:pt idx="347">
                  <c:v>5.9285542199999997</c:v>
                </c:pt>
                <c:pt idx="348">
                  <c:v>5.9285542199999997</c:v>
                </c:pt>
                <c:pt idx="349">
                  <c:v>5.9285542199999997</c:v>
                </c:pt>
                <c:pt idx="350">
                  <c:v>5.9285542199999997</c:v>
                </c:pt>
                <c:pt idx="351">
                  <c:v>5.9285542199999997</c:v>
                </c:pt>
                <c:pt idx="352">
                  <c:v>5.9285542199999997</c:v>
                </c:pt>
                <c:pt idx="353">
                  <c:v>5.9285542199999997</c:v>
                </c:pt>
                <c:pt idx="354">
                  <c:v>5.9285542199999997</c:v>
                </c:pt>
                <c:pt idx="355">
                  <c:v>5.9285542199999997</c:v>
                </c:pt>
                <c:pt idx="356">
                  <c:v>5.9285542199999997</c:v>
                </c:pt>
                <c:pt idx="357">
                  <c:v>3.0393877599999999</c:v>
                </c:pt>
                <c:pt idx="358">
                  <c:v>1.24608392</c:v>
                </c:pt>
                <c:pt idx="359">
                  <c:v>1.24608392</c:v>
                </c:pt>
                <c:pt idx="360">
                  <c:v>1.24608392</c:v>
                </c:pt>
                <c:pt idx="361">
                  <c:v>1.24608392</c:v>
                </c:pt>
                <c:pt idx="362">
                  <c:v>1.24608392</c:v>
                </c:pt>
                <c:pt idx="363">
                  <c:v>1.24608392</c:v>
                </c:pt>
                <c:pt idx="364">
                  <c:v>1.24608392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7A1-B021-76CB0EDA5E6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B-47A1-B021-76CB0EDA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413472"/>
        <c:axId val="1460415968"/>
      </c:barChart>
      <c:catAx>
        <c:axId val="146041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15968"/>
        <c:crosses val="autoZero"/>
        <c:auto val="1"/>
        <c:lblAlgn val="ctr"/>
        <c:lblOffset val="100"/>
        <c:noMultiLvlLbl val="0"/>
      </c:catAx>
      <c:valAx>
        <c:axId val="1460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RFR Optimised against Truth Precipitation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RFR Optimised Search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Sheet1!$G$2:$G$366</c:f>
              <c:numCache>
                <c:formatCode>General</c:formatCode>
                <c:ptCount val="365"/>
                <c:pt idx="0">
                  <c:v>0.43462183999999998</c:v>
                </c:pt>
                <c:pt idx="1">
                  <c:v>0.71106855999999996</c:v>
                </c:pt>
                <c:pt idx="2">
                  <c:v>0.25780736999999998</c:v>
                </c:pt>
                <c:pt idx="3">
                  <c:v>0.41258790000000001</c:v>
                </c:pt>
                <c:pt idx="4">
                  <c:v>0.62248292999999999</c:v>
                </c:pt>
                <c:pt idx="5">
                  <c:v>0.47680172999999998</c:v>
                </c:pt>
                <c:pt idx="6">
                  <c:v>0.71430788000000001</c:v>
                </c:pt>
                <c:pt idx="7">
                  <c:v>0.73633583999999996</c:v>
                </c:pt>
                <c:pt idx="8">
                  <c:v>0.61334553000000003</c:v>
                </c:pt>
                <c:pt idx="9">
                  <c:v>0.51752240999999999</c:v>
                </c:pt>
                <c:pt idx="10">
                  <c:v>0.68328816999999997</c:v>
                </c:pt>
                <c:pt idx="11">
                  <c:v>0.78793789000000003</c:v>
                </c:pt>
                <c:pt idx="12">
                  <c:v>1.5857255100000001</c:v>
                </c:pt>
                <c:pt idx="13">
                  <c:v>0.58938562999999999</c:v>
                </c:pt>
                <c:pt idx="14">
                  <c:v>1.6795790399999999</c:v>
                </c:pt>
                <c:pt idx="15">
                  <c:v>4.9275290099999998</c:v>
                </c:pt>
                <c:pt idx="16">
                  <c:v>1.4742634400000001</c:v>
                </c:pt>
                <c:pt idx="17">
                  <c:v>0.96359145999999996</c:v>
                </c:pt>
                <c:pt idx="18">
                  <c:v>2.9046745</c:v>
                </c:pt>
                <c:pt idx="19">
                  <c:v>1.56147719</c:v>
                </c:pt>
                <c:pt idx="20">
                  <c:v>0.90076018999999996</c:v>
                </c:pt>
                <c:pt idx="21">
                  <c:v>2.5763245600000002</c:v>
                </c:pt>
                <c:pt idx="22">
                  <c:v>2.3469235199999998</c:v>
                </c:pt>
                <c:pt idx="23">
                  <c:v>1.9583197800000001</c:v>
                </c:pt>
                <c:pt idx="24">
                  <c:v>3.9510378899999998</c:v>
                </c:pt>
                <c:pt idx="25">
                  <c:v>6.2001787899999998</c:v>
                </c:pt>
                <c:pt idx="26">
                  <c:v>3.7865511299999999</c:v>
                </c:pt>
                <c:pt idx="27">
                  <c:v>1.6658462300000001</c:v>
                </c:pt>
                <c:pt idx="28">
                  <c:v>2.70851686</c:v>
                </c:pt>
                <c:pt idx="29">
                  <c:v>3.1984012900000001</c:v>
                </c:pt>
                <c:pt idx="30">
                  <c:v>3.2439681299999998</c:v>
                </c:pt>
                <c:pt idx="31">
                  <c:v>5.6785460499999996</c:v>
                </c:pt>
                <c:pt idx="32">
                  <c:v>2.3117923</c:v>
                </c:pt>
                <c:pt idx="33">
                  <c:v>0.52583153000000005</c:v>
                </c:pt>
                <c:pt idx="34">
                  <c:v>1.1449743299999999</c:v>
                </c:pt>
                <c:pt idx="35">
                  <c:v>2.17171512</c:v>
                </c:pt>
                <c:pt idx="36">
                  <c:v>1.75530184</c:v>
                </c:pt>
                <c:pt idx="37">
                  <c:v>3.89610491</c:v>
                </c:pt>
                <c:pt idx="38">
                  <c:v>7.8404928600000003</c:v>
                </c:pt>
                <c:pt idx="39">
                  <c:v>4.0770764899999996</c:v>
                </c:pt>
                <c:pt idx="40">
                  <c:v>5.6560560100000004</c:v>
                </c:pt>
                <c:pt idx="41">
                  <c:v>0.58461821000000003</c:v>
                </c:pt>
                <c:pt idx="42">
                  <c:v>0.55724571000000001</c:v>
                </c:pt>
                <c:pt idx="43">
                  <c:v>0.46787290999999998</c:v>
                </c:pt>
                <c:pt idx="44">
                  <c:v>0.71331756000000002</c:v>
                </c:pt>
                <c:pt idx="45">
                  <c:v>0.59262742999999996</c:v>
                </c:pt>
                <c:pt idx="46">
                  <c:v>1.7330864100000001</c:v>
                </c:pt>
                <c:pt idx="47">
                  <c:v>1.9091285200000001</c:v>
                </c:pt>
                <c:pt idx="48">
                  <c:v>1.8812198099999999</c:v>
                </c:pt>
                <c:pt idx="49">
                  <c:v>1.4039849600000001</c:v>
                </c:pt>
                <c:pt idx="50">
                  <c:v>1.64319156</c:v>
                </c:pt>
                <c:pt idx="51">
                  <c:v>1.43453546</c:v>
                </c:pt>
                <c:pt idx="52">
                  <c:v>0.74823267999999998</c:v>
                </c:pt>
                <c:pt idx="53">
                  <c:v>1.03162577</c:v>
                </c:pt>
                <c:pt idx="54">
                  <c:v>0.38197624000000002</c:v>
                </c:pt>
                <c:pt idx="55">
                  <c:v>0.15048152000000001</c:v>
                </c:pt>
                <c:pt idx="56">
                  <c:v>0.13614355</c:v>
                </c:pt>
                <c:pt idx="57">
                  <c:v>0.47225725000000002</c:v>
                </c:pt>
                <c:pt idx="58">
                  <c:v>1.56804352</c:v>
                </c:pt>
                <c:pt idx="59">
                  <c:v>1.7221162000000001</c:v>
                </c:pt>
                <c:pt idx="60">
                  <c:v>4.4408721199999999</c:v>
                </c:pt>
                <c:pt idx="61">
                  <c:v>9.6765713699999996</c:v>
                </c:pt>
                <c:pt idx="62">
                  <c:v>3.8727568300000001</c:v>
                </c:pt>
                <c:pt idx="63">
                  <c:v>4.3252829100000003</c:v>
                </c:pt>
                <c:pt idx="64">
                  <c:v>10.56632506</c:v>
                </c:pt>
                <c:pt idx="65">
                  <c:v>4.5264165099999998</c:v>
                </c:pt>
                <c:pt idx="66">
                  <c:v>2.6932849000000001</c:v>
                </c:pt>
                <c:pt idx="67">
                  <c:v>1.5807734200000001</c:v>
                </c:pt>
                <c:pt idx="68">
                  <c:v>2.50105975</c:v>
                </c:pt>
                <c:pt idx="69">
                  <c:v>0.15939975000000001</c:v>
                </c:pt>
                <c:pt idx="70">
                  <c:v>3.6727261100000002</c:v>
                </c:pt>
                <c:pt idx="71">
                  <c:v>1.8357914500000001</c:v>
                </c:pt>
                <c:pt idx="72">
                  <c:v>3.7166929099999999</c:v>
                </c:pt>
                <c:pt idx="73">
                  <c:v>4.1902292499999998</c:v>
                </c:pt>
                <c:pt idx="74">
                  <c:v>5.1238721299999996</c:v>
                </c:pt>
                <c:pt idx="75">
                  <c:v>3.4089583000000001</c:v>
                </c:pt>
                <c:pt idx="76">
                  <c:v>0.79649371999999996</c:v>
                </c:pt>
                <c:pt idx="77">
                  <c:v>0.65894792999999996</c:v>
                </c:pt>
                <c:pt idx="78">
                  <c:v>0.97005834999999996</c:v>
                </c:pt>
                <c:pt idx="79">
                  <c:v>0.66932013000000001</c:v>
                </c:pt>
                <c:pt idx="80">
                  <c:v>1.17178501</c:v>
                </c:pt>
                <c:pt idx="81">
                  <c:v>0.70565538999999999</c:v>
                </c:pt>
                <c:pt idx="82">
                  <c:v>0.14673799000000001</c:v>
                </c:pt>
                <c:pt idx="83">
                  <c:v>7.1494000000000002E-2</c:v>
                </c:pt>
                <c:pt idx="84">
                  <c:v>0.28425897</c:v>
                </c:pt>
                <c:pt idx="85">
                  <c:v>0.21907649000000001</c:v>
                </c:pt>
                <c:pt idx="86">
                  <c:v>0.15140890000000001</c:v>
                </c:pt>
                <c:pt idx="87">
                  <c:v>0.15766179999999999</c:v>
                </c:pt>
                <c:pt idx="88">
                  <c:v>0.28564497999999999</c:v>
                </c:pt>
                <c:pt idx="89">
                  <c:v>0.32931505999999999</c:v>
                </c:pt>
                <c:pt idx="90">
                  <c:v>0.60637331999999999</c:v>
                </c:pt>
                <c:pt idx="91">
                  <c:v>3.78003607</c:v>
                </c:pt>
                <c:pt idx="92">
                  <c:v>3.39756108</c:v>
                </c:pt>
                <c:pt idx="93">
                  <c:v>4.0505096500000004</c:v>
                </c:pt>
                <c:pt idx="94">
                  <c:v>3.40682434</c:v>
                </c:pt>
                <c:pt idx="95">
                  <c:v>4.6179724899999997</c:v>
                </c:pt>
                <c:pt idx="96">
                  <c:v>3.0967107</c:v>
                </c:pt>
                <c:pt idx="97">
                  <c:v>4.5231673499999996</c:v>
                </c:pt>
                <c:pt idx="98">
                  <c:v>2.7328675699999998</c:v>
                </c:pt>
                <c:pt idx="99">
                  <c:v>0.47890102000000001</c:v>
                </c:pt>
                <c:pt idx="100">
                  <c:v>0.12322695</c:v>
                </c:pt>
                <c:pt idx="101">
                  <c:v>0.11961312</c:v>
                </c:pt>
                <c:pt idx="102">
                  <c:v>0.32795970000000002</c:v>
                </c:pt>
                <c:pt idx="103">
                  <c:v>0.19195574000000001</c:v>
                </c:pt>
                <c:pt idx="104">
                  <c:v>0.46557277000000002</c:v>
                </c:pt>
                <c:pt idx="105">
                  <c:v>1.1889176100000001</c:v>
                </c:pt>
                <c:pt idx="106">
                  <c:v>1.8211662200000001</c:v>
                </c:pt>
                <c:pt idx="107">
                  <c:v>0.31792121000000001</c:v>
                </c:pt>
                <c:pt idx="108">
                  <c:v>9.2516050000000002E-2</c:v>
                </c:pt>
                <c:pt idx="109">
                  <c:v>0.13579967000000001</c:v>
                </c:pt>
                <c:pt idx="110">
                  <c:v>0.23804512999999999</c:v>
                </c:pt>
                <c:pt idx="111">
                  <c:v>2.14458175</c:v>
                </c:pt>
                <c:pt idx="112">
                  <c:v>3.0771601799999999</c:v>
                </c:pt>
                <c:pt idx="113">
                  <c:v>3.7921672499999999</c:v>
                </c:pt>
                <c:pt idx="114">
                  <c:v>2.5577037599999999</c:v>
                </c:pt>
                <c:pt idx="115">
                  <c:v>2.4192503900000002</c:v>
                </c:pt>
                <c:pt idx="116">
                  <c:v>1.3572787100000001</c:v>
                </c:pt>
                <c:pt idx="117">
                  <c:v>0.41045709000000002</c:v>
                </c:pt>
                <c:pt idx="118">
                  <c:v>0.80650955000000002</c:v>
                </c:pt>
                <c:pt idx="119">
                  <c:v>0.7074762</c:v>
                </c:pt>
                <c:pt idx="120">
                  <c:v>1.84920065</c:v>
                </c:pt>
                <c:pt idx="121">
                  <c:v>1.68886314</c:v>
                </c:pt>
                <c:pt idx="122">
                  <c:v>3.4952850199999999</c:v>
                </c:pt>
                <c:pt idx="123">
                  <c:v>0.53714603999999999</c:v>
                </c:pt>
                <c:pt idx="124">
                  <c:v>5.8417829999999997E-2</c:v>
                </c:pt>
                <c:pt idx="125">
                  <c:v>0.20553489999999999</c:v>
                </c:pt>
                <c:pt idx="126">
                  <c:v>0.62033289999999996</c:v>
                </c:pt>
                <c:pt idx="127">
                  <c:v>9.6787316099999998</c:v>
                </c:pt>
                <c:pt idx="128">
                  <c:v>9.5010685699999993</c:v>
                </c:pt>
                <c:pt idx="129">
                  <c:v>2.97641921</c:v>
                </c:pt>
                <c:pt idx="130">
                  <c:v>1.5620410199999999</c:v>
                </c:pt>
                <c:pt idx="131">
                  <c:v>0.14908477000000001</c:v>
                </c:pt>
                <c:pt idx="132">
                  <c:v>0.12152887</c:v>
                </c:pt>
                <c:pt idx="133">
                  <c:v>0.10833160999999999</c:v>
                </c:pt>
                <c:pt idx="134">
                  <c:v>0.11495034</c:v>
                </c:pt>
                <c:pt idx="135">
                  <c:v>0.44171785000000002</c:v>
                </c:pt>
                <c:pt idx="136">
                  <c:v>2.8533743500000002</c:v>
                </c:pt>
                <c:pt idx="137">
                  <c:v>3.71980975</c:v>
                </c:pt>
                <c:pt idx="138">
                  <c:v>2.80765427</c:v>
                </c:pt>
                <c:pt idx="139">
                  <c:v>1.20133478</c:v>
                </c:pt>
                <c:pt idx="140">
                  <c:v>0.35471478000000001</c:v>
                </c:pt>
                <c:pt idx="141">
                  <c:v>0.22658837000000001</c:v>
                </c:pt>
                <c:pt idx="142">
                  <c:v>0.37344482000000001</c:v>
                </c:pt>
                <c:pt idx="143">
                  <c:v>0.49658353</c:v>
                </c:pt>
                <c:pt idx="144">
                  <c:v>0.19545137000000001</c:v>
                </c:pt>
                <c:pt idx="145">
                  <c:v>1.3407785400000001</c:v>
                </c:pt>
                <c:pt idx="146">
                  <c:v>1.50596116</c:v>
                </c:pt>
                <c:pt idx="147">
                  <c:v>0.99122913999999995</c:v>
                </c:pt>
                <c:pt idx="148">
                  <c:v>2.0916884100000002</c:v>
                </c:pt>
                <c:pt idx="149">
                  <c:v>0.38992370999999998</c:v>
                </c:pt>
                <c:pt idx="150">
                  <c:v>0.22075673000000001</c:v>
                </c:pt>
                <c:pt idx="151">
                  <c:v>0.1202727</c:v>
                </c:pt>
                <c:pt idx="152">
                  <c:v>1.4495940300000001</c:v>
                </c:pt>
                <c:pt idx="153">
                  <c:v>1.2063590500000001</c:v>
                </c:pt>
                <c:pt idx="154">
                  <c:v>4.53289177</c:v>
                </c:pt>
                <c:pt idx="155">
                  <c:v>2.2746235700000002</c:v>
                </c:pt>
                <c:pt idx="156">
                  <c:v>1.43321192</c:v>
                </c:pt>
                <c:pt idx="157">
                  <c:v>3.93331439</c:v>
                </c:pt>
                <c:pt idx="158">
                  <c:v>1.6040041599999999</c:v>
                </c:pt>
                <c:pt idx="159">
                  <c:v>0.58321131000000004</c:v>
                </c:pt>
                <c:pt idx="160">
                  <c:v>2.22943326</c:v>
                </c:pt>
                <c:pt idx="161">
                  <c:v>4.77941123</c:v>
                </c:pt>
                <c:pt idx="162">
                  <c:v>3.9689198800000001</c:v>
                </c:pt>
                <c:pt idx="163">
                  <c:v>6.0689193799999996</c:v>
                </c:pt>
                <c:pt idx="164">
                  <c:v>3.1878776700000002</c:v>
                </c:pt>
                <c:pt idx="165">
                  <c:v>2.2159305699999998</c:v>
                </c:pt>
                <c:pt idx="166">
                  <c:v>0.94969417</c:v>
                </c:pt>
                <c:pt idx="167">
                  <c:v>0.52946329999999997</c:v>
                </c:pt>
                <c:pt idx="168">
                  <c:v>3.1370280199999998</c:v>
                </c:pt>
                <c:pt idx="169">
                  <c:v>5.5415633700000004</c:v>
                </c:pt>
                <c:pt idx="170">
                  <c:v>1.47947279</c:v>
                </c:pt>
                <c:pt idx="171">
                  <c:v>0.50005100000000002</c:v>
                </c:pt>
                <c:pt idx="172">
                  <c:v>0.19463962000000001</c:v>
                </c:pt>
                <c:pt idx="173">
                  <c:v>0.47689235000000002</c:v>
                </c:pt>
                <c:pt idx="174">
                  <c:v>1.0644640000000001</c:v>
                </c:pt>
                <c:pt idx="175">
                  <c:v>2.0389667600000001</c:v>
                </c:pt>
                <c:pt idx="176">
                  <c:v>1.2636395199999999</c:v>
                </c:pt>
                <c:pt idx="177">
                  <c:v>0.12809177999999999</c:v>
                </c:pt>
                <c:pt idx="178">
                  <c:v>0.22014096</c:v>
                </c:pt>
                <c:pt idx="179">
                  <c:v>0.51647639000000001</c:v>
                </c:pt>
                <c:pt idx="180">
                  <c:v>0.27931943999999997</c:v>
                </c:pt>
                <c:pt idx="181">
                  <c:v>0.20553836</c:v>
                </c:pt>
                <c:pt idx="182">
                  <c:v>9.9785100000000002E-2</c:v>
                </c:pt>
                <c:pt idx="183">
                  <c:v>9.2147610000000005E-2</c:v>
                </c:pt>
                <c:pt idx="184">
                  <c:v>3.141145E-2</c:v>
                </c:pt>
                <c:pt idx="185">
                  <c:v>0.12679362</c:v>
                </c:pt>
                <c:pt idx="186">
                  <c:v>0.48391553999999998</c:v>
                </c:pt>
                <c:pt idx="187">
                  <c:v>1.8445127100000001</c:v>
                </c:pt>
                <c:pt idx="188">
                  <c:v>0.1656271</c:v>
                </c:pt>
                <c:pt idx="189">
                  <c:v>7.4018459999999994E-2</c:v>
                </c:pt>
                <c:pt idx="190">
                  <c:v>0.16100308999999999</c:v>
                </c:pt>
                <c:pt idx="191">
                  <c:v>0.85944173999999995</c:v>
                </c:pt>
                <c:pt idx="192">
                  <c:v>0.47849342</c:v>
                </c:pt>
                <c:pt idx="193">
                  <c:v>0.12106711000000001</c:v>
                </c:pt>
                <c:pt idx="194">
                  <c:v>0.37593606000000002</c:v>
                </c:pt>
                <c:pt idx="195">
                  <c:v>0.20701389000000001</c:v>
                </c:pt>
                <c:pt idx="196">
                  <c:v>0.15815139</c:v>
                </c:pt>
                <c:pt idx="197">
                  <c:v>0.50296510000000005</c:v>
                </c:pt>
                <c:pt idx="198">
                  <c:v>1.63515527</c:v>
                </c:pt>
                <c:pt idx="199">
                  <c:v>5.9208355399999997</c:v>
                </c:pt>
                <c:pt idx="200">
                  <c:v>3.0285879100000002</c:v>
                </c:pt>
                <c:pt idx="201">
                  <c:v>0.2119106</c:v>
                </c:pt>
                <c:pt idx="202">
                  <c:v>0.41353784999999998</c:v>
                </c:pt>
                <c:pt idx="203">
                  <c:v>0.44745272000000003</c:v>
                </c:pt>
                <c:pt idx="204">
                  <c:v>1.42182531</c:v>
                </c:pt>
                <c:pt idx="205">
                  <c:v>1.59865514</c:v>
                </c:pt>
                <c:pt idx="206">
                  <c:v>1.6186638499999999</c:v>
                </c:pt>
                <c:pt idx="207">
                  <c:v>5.7076939700000002</c:v>
                </c:pt>
                <c:pt idx="208">
                  <c:v>2.10025767</c:v>
                </c:pt>
                <c:pt idx="209">
                  <c:v>1.5068016200000001</c:v>
                </c:pt>
                <c:pt idx="210">
                  <c:v>4.8855933</c:v>
                </c:pt>
                <c:pt idx="211">
                  <c:v>1.1167483300000001</c:v>
                </c:pt>
                <c:pt idx="212">
                  <c:v>0.22770525999999999</c:v>
                </c:pt>
                <c:pt idx="213">
                  <c:v>0.22520396000000001</c:v>
                </c:pt>
                <c:pt idx="214">
                  <c:v>0.30016893</c:v>
                </c:pt>
                <c:pt idx="215">
                  <c:v>0.61866438999999995</c:v>
                </c:pt>
                <c:pt idx="216">
                  <c:v>1.45068701</c:v>
                </c:pt>
                <c:pt idx="217">
                  <c:v>1.88984262</c:v>
                </c:pt>
                <c:pt idx="218">
                  <c:v>2.4651117999999999</c:v>
                </c:pt>
                <c:pt idx="219">
                  <c:v>1.65466764</c:v>
                </c:pt>
                <c:pt idx="220">
                  <c:v>5.47621176</c:v>
                </c:pt>
                <c:pt idx="221">
                  <c:v>2.4016543800000001</c:v>
                </c:pt>
                <c:pt idx="222">
                  <c:v>1.3285657900000001</c:v>
                </c:pt>
                <c:pt idx="223">
                  <c:v>1.6796897099999999</c:v>
                </c:pt>
                <c:pt idx="224">
                  <c:v>0.47698343999999998</c:v>
                </c:pt>
                <c:pt idx="225">
                  <c:v>8.2700270800000002</c:v>
                </c:pt>
                <c:pt idx="226">
                  <c:v>1.2082790999999999</c:v>
                </c:pt>
                <c:pt idx="227">
                  <c:v>6.23050148</c:v>
                </c:pt>
                <c:pt idx="228">
                  <c:v>3.92486786</c:v>
                </c:pt>
                <c:pt idx="229">
                  <c:v>3.8080967700000001</c:v>
                </c:pt>
                <c:pt idx="230">
                  <c:v>1.1062775</c:v>
                </c:pt>
                <c:pt idx="231">
                  <c:v>0.18737191</c:v>
                </c:pt>
                <c:pt idx="232">
                  <c:v>0.18921314</c:v>
                </c:pt>
                <c:pt idx="233">
                  <c:v>0.18721736999999999</c:v>
                </c:pt>
                <c:pt idx="234">
                  <c:v>0.15918441</c:v>
                </c:pt>
                <c:pt idx="235">
                  <c:v>0.23856222999999999</c:v>
                </c:pt>
                <c:pt idx="236">
                  <c:v>0.35913500999999998</c:v>
                </c:pt>
                <c:pt idx="237">
                  <c:v>0.36315427</c:v>
                </c:pt>
                <c:pt idx="238">
                  <c:v>0.82957844000000003</c:v>
                </c:pt>
                <c:pt idx="239">
                  <c:v>0.54217822000000004</c:v>
                </c:pt>
                <c:pt idx="240">
                  <c:v>0.36787177999999998</c:v>
                </c:pt>
                <c:pt idx="241">
                  <c:v>0.31162178000000001</c:v>
                </c:pt>
                <c:pt idx="242">
                  <c:v>1.49317503</c:v>
                </c:pt>
                <c:pt idx="243">
                  <c:v>0.36314123999999998</c:v>
                </c:pt>
                <c:pt idx="244">
                  <c:v>8.0027929999999997E-2</c:v>
                </c:pt>
                <c:pt idx="245">
                  <c:v>0.16397856999999999</c:v>
                </c:pt>
                <c:pt idx="246">
                  <c:v>0.91156205999999995</c:v>
                </c:pt>
                <c:pt idx="247">
                  <c:v>0.12161953</c:v>
                </c:pt>
                <c:pt idx="248">
                  <c:v>0.68145986999999997</c:v>
                </c:pt>
                <c:pt idx="249">
                  <c:v>0.30648792000000002</c:v>
                </c:pt>
                <c:pt idx="250">
                  <c:v>0.13457552</c:v>
                </c:pt>
                <c:pt idx="251">
                  <c:v>1.46649725</c:v>
                </c:pt>
                <c:pt idx="252">
                  <c:v>0.90552717000000005</c:v>
                </c:pt>
                <c:pt idx="253">
                  <c:v>0.50487417000000001</c:v>
                </c:pt>
                <c:pt idx="254">
                  <c:v>0.94679398999999997</c:v>
                </c:pt>
                <c:pt idx="255">
                  <c:v>6.4558519999999994E-2</c:v>
                </c:pt>
                <c:pt idx="256">
                  <c:v>0.11900073</c:v>
                </c:pt>
                <c:pt idx="257">
                  <c:v>0.19977522</c:v>
                </c:pt>
                <c:pt idx="258">
                  <c:v>2.5240869899999998</c:v>
                </c:pt>
                <c:pt idx="259">
                  <c:v>0.13528177999999999</c:v>
                </c:pt>
                <c:pt idx="260">
                  <c:v>0.12919797</c:v>
                </c:pt>
                <c:pt idx="261">
                  <c:v>0.18689410000000001</c:v>
                </c:pt>
                <c:pt idx="262">
                  <c:v>0.18468103999999999</c:v>
                </c:pt>
                <c:pt idx="263">
                  <c:v>0.72369320999999998</c:v>
                </c:pt>
                <c:pt idx="264">
                  <c:v>5.13914442</c:v>
                </c:pt>
                <c:pt idx="265">
                  <c:v>6.39852825</c:v>
                </c:pt>
                <c:pt idx="266">
                  <c:v>10.54346484</c:v>
                </c:pt>
                <c:pt idx="267">
                  <c:v>9.4687364800000005</c:v>
                </c:pt>
                <c:pt idx="268">
                  <c:v>8.7146136599999995</c:v>
                </c:pt>
                <c:pt idx="269">
                  <c:v>5.6660004600000002</c:v>
                </c:pt>
                <c:pt idx="270">
                  <c:v>3.3794592799999998</c:v>
                </c:pt>
                <c:pt idx="271">
                  <c:v>10.54759814</c:v>
                </c:pt>
                <c:pt idx="272">
                  <c:v>4.4389557599999998</c:v>
                </c:pt>
                <c:pt idx="273">
                  <c:v>10.16103893</c:v>
                </c:pt>
                <c:pt idx="274">
                  <c:v>0.88668027999999999</c:v>
                </c:pt>
                <c:pt idx="275">
                  <c:v>1.7063382</c:v>
                </c:pt>
                <c:pt idx="276">
                  <c:v>4.73848453</c:v>
                </c:pt>
                <c:pt idx="277">
                  <c:v>3.6267465099999998</c:v>
                </c:pt>
                <c:pt idx="278">
                  <c:v>4.4237856300000002</c:v>
                </c:pt>
                <c:pt idx="279">
                  <c:v>4.3567345800000004</c:v>
                </c:pt>
                <c:pt idx="280">
                  <c:v>4.9182286700000004</c:v>
                </c:pt>
                <c:pt idx="281">
                  <c:v>3.38161975</c:v>
                </c:pt>
                <c:pt idx="282">
                  <c:v>3.6803163799999998</c:v>
                </c:pt>
                <c:pt idx="283">
                  <c:v>6.8691844700000004</c:v>
                </c:pt>
                <c:pt idx="284">
                  <c:v>6.6917161299999997</c:v>
                </c:pt>
                <c:pt idx="285">
                  <c:v>5.1642142399999997</c:v>
                </c:pt>
                <c:pt idx="286">
                  <c:v>6.6318769299999998</c:v>
                </c:pt>
                <c:pt idx="287">
                  <c:v>5.5356348799999999</c:v>
                </c:pt>
                <c:pt idx="288">
                  <c:v>5.0154313799999999</c:v>
                </c:pt>
                <c:pt idx="289">
                  <c:v>4.6965075699999996</c:v>
                </c:pt>
                <c:pt idx="290">
                  <c:v>6.4272455199999996</c:v>
                </c:pt>
                <c:pt idx="291">
                  <c:v>5.3808189000000004</c:v>
                </c:pt>
                <c:pt idx="292">
                  <c:v>3.4939102800000001</c:v>
                </c:pt>
                <c:pt idx="293">
                  <c:v>2.1402854800000002</c:v>
                </c:pt>
                <c:pt idx="294">
                  <c:v>0.77820067999999998</c:v>
                </c:pt>
                <c:pt idx="295">
                  <c:v>3.22758118</c:v>
                </c:pt>
                <c:pt idx="296">
                  <c:v>8.0088625600000007</c:v>
                </c:pt>
                <c:pt idx="297">
                  <c:v>4.4512606000000003</c:v>
                </c:pt>
                <c:pt idx="298">
                  <c:v>4.3133433700000001</c:v>
                </c:pt>
                <c:pt idx="299">
                  <c:v>1.06845817</c:v>
                </c:pt>
                <c:pt idx="300">
                  <c:v>0.96257429000000005</c:v>
                </c:pt>
                <c:pt idx="301">
                  <c:v>0.41268149999999998</c:v>
                </c:pt>
                <c:pt idx="302">
                  <c:v>0.37879908000000001</c:v>
                </c:pt>
                <c:pt idx="303">
                  <c:v>1.5843167499999999</c:v>
                </c:pt>
                <c:pt idx="304">
                  <c:v>11.499530010000001</c:v>
                </c:pt>
                <c:pt idx="305">
                  <c:v>8.7763184400000007</c:v>
                </c:pt>
                <c:pt idx="306">
                  <c:v>9.0615864800000008</c:v>
                </c:pt>
                <c:pt idx="307">
                  <c:v>9.6523048599999992</c:v>
                </c:pt>
                <c:pt idx="308">
                  <c:v>9.1512085899999995</c:v>
                </c:pt>
                <c:pt idx="309">
                  <c:v>4.5487516100000001</c:v>
                </c:pt>
                <c:pt idx="310">
                  <c:v>7.06393556</c:v>
                </c:pt>
                <c:pt idx="311">
                  <c:v>3.5396814700000001</c:v>
                </c:pt>
                <c:pt idx="312">
                  <c:v>4.8864625999999998</c:v>
                </c:pt>
                <c:pt idx="313">
                  <c:v>3.6715916499999999</c:v>
                </c:pt>
                <c:pt idx="314">
                  <c:v>4.0106306199999997</c:v>
                </c:pt>
                <c:pt idx="315">
                  <c:v>3.7048508899999999</c:v>
                </c:pt>
                <c:pt idx="316">
                  <c:v>5.6437332299999996</c:v>
                </c:pt>
                <c:pt idx="317">
                  <c:v>5.4572368100000004</c:v>
                </c:pt>
                <c:pt idx="318">
                  <c:v>4.4581093100000002</c:v>
                </c:pt>
                <c:pt idx="319">
                  <c:v>4.2530407300000004</c:v>
                </c:pt>
                <c:pt idx="320">
                  <c:v>2.8621271699999999</c:v>
                </c:pt>
                <c:pt idx="321">
                  <c:v>1.78199006</c:v>
                </c:pt>
                <c:pt idx="322">
                  <c:v>1.2979952800000001</c:v>
                </c:pt>
                <c:pt idx="323">
                  <c:v>2.5757539600000001</c:v>
                </c:pt>
                <c:pt idx="324">
                  <c:v>4.9237290500000004</c:v>
                </c:pt>
                <c:pt idx="325">
                  <c:v>8.1546939599999995</c:v>
                </c:pt>
                <c:pt idx="326">
                  <c:v>8.8965467999999994</c:v>
                </c:pt>
                <c:pt idx="327">
                  <c:v>9.6448162400000008</c:v>
                </c:pt>
                <c:pt idx="328">
                  <c:v>10.5854693</c:v>
                </c:pt>
                <c:pt idx="329">
                  <c:v>10.85641927</c:v>
                </c:pt>
                <c:pt idx="330">
                  <c:v>12.623981349999999</c:v>
                </c:pt>
                <c:pt idx="331">
                  <c:v>7.7971512900000004</c:v>
                </c:pt>
                <c:pt idx="332">
                  <c:v>1.7974270699999999</c:v>
                </c:pt>
                <c:pt idx="333">
                  <c:v>0.71405209999999997</c:v>
                </c:pt>
                <c:pt idx="334">
                  <c:v>1.0610513800000001</c:v>
                </c:pt>
                <c:pt idx="335">
                  <c:v>0.64601308000000002</c:v>
                </c:pt>
                <c:pt idx="336">
                  <c:v>0.73068756000000001</c:v>
                </c:pt>
                <c:pt idx="337">
                  <c:v>1.02863945</c:v>
                </c:pt>
                <c:pt idx="338">
                  <c:v>1.34569618</c:v>
                </c:pt>
                <c:pt idx="339">
                  <c:v>4.3488272700000001</c:v>
                </c:pt>
                <c:pt idx="340">
                  <c:v>3.0896712900000001</c:v>
                </c:pt>
                <c:pt idx="341">
                  <c:v>4.7547259999999998</c:v>
                </c:pt>
                <c:pt idx="342">
                  <c:v>1.9289989599999999</c:v>
                </c:pt>
                <c:pt idx="343">
                  <c:v>3.5004218900000001</c:v>
                </c:pt>
                <c:pt idx="344">
                  <c:v>3.5179723100000002</c:v>
                </c:pt>
                <c:pt idx="345">
                  <c:v>7.9061296900000002</c:v>
                </c:pt>
                <c:pt idx="346">
                  <c:v>5.4013760399999997</c:v>
                </c:pt>
                <c:pt idx="347">
                  <c:v>4.6240481400000002</c:v>
                </c:pt>
                <c:pt idx="348">
                  <c:v>4.4755863600000003</c:v>
                </c:pt>
                <c:pt idx="349">
                  <c:v>7.66871204</c:v>
                </c:pt>
                <c:pt idx="350">
                  <c:v>7.9073080500000001</c:v>
                </c:pt>
                <c:pt idx="351">
                  <c:v>3.4661377299999998</c:v>
                </c:pt>
                <c:pt idx="352">
                  <c:v>9.8201122699999992</c:v>
                </c:pt>
                <c:pt idx="353">
                  <c:v>10.999935880000001</c:v>
                </c:pt>
                <c:pt idx="354">
                  <c:v>9.4276111999999994</c:v>
                </c:pt>
                <c:pt idx="355">
                  <c:v>8.4472065199999999</c:v>
                </c:pt>
                <c:pt idx="356">
                  <c:v>3.9752299</c:v>
                </c:pt>
                <c:pt idx="357">
                  <c:v>3.36752699</c:v>
                </c:pt>
                <c:pt idx="358">
                  <c:v>0.70797712000000002</c:v>
                </c:pt>
                <c:pt idx="359">
                  <c:v>1.6278893800000001</c:v>
                </c:pt>
                <c:pt idx="360">
                  <c:v>0.65893674000000002</c:v>
                </c:pt>
                <c:pt idx="361">
                  <c:v>0.51758020999999999</c:v>
                </c:pt>
                <c:pt idx="362">
                  <c:v>0.59548387999999997</c:v>
                </c:pt>
                <c:pt idx="363">
                  <c:v>1.5615486599999999</c:v>
                </c:pt>
                <c:pt idx="364">
                  <c:v>2.4154888200000002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D-4184-8AF7-81FDE0944DE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Pt>
            <c:idx val="279"/>
            <c:marker>
              <c:symbol val="none"/>
            </c:marker>
            <c:bubble3D val="0"/>
            <c:spPr>
              <a:ln w="22225" cap="rnd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2D1D-4184-8AF7-81FDE0944DE6}"/>
              </c:ext>
            </c:extLst>
          </c:dPt>
          <c:val>
            <c:numRef>
              <c:f>Sheet1!$J$2:$J$366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D-4184-8AF7-81FDE094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55071"/>
        <c:axId val="853346335"/>
      </c:lineChart>
      <c:catAx>
        <c:axId val="85335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46335"/>
        <c:crosses val="autoZero"/>
        <c:auto val="1"/>
        <c:lblAlgn val="ctr"/>
        <c:lblOffset val="100"/>
        <c:noMultiLvlLbl val="0"/>
      </c:catAx>
      <c:valAx>
        <c:axId val="853346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5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8963</xdr:colOff>
      <xdr:row>377</xdr:row>
      <xdr:rowOff>200025</xdr:rowOff>
    </xdr:from>
    <xdr:to>
      <xdr:col>25</xdr:col>
      <xdr:colOff>0</xdr:colOff>
      <xdr:row>413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DEB0A-6AFA-4703-A5C6-6FCF76F90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8964</xdr:colOff>
      <xdr:row>413</xdr:row>
      <xdr:rowOff>188818</xdr:rowOff>
    </xdr:from>
    <xdr:to>
      <xdr:col>25</xdr:col>
      <xdr:colOff>0</xdr:colOff>
      <xdr:row>449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F1810-1B82-4868-8403-F1A7E9282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-1</xdr:colOff>
      <xdr:row>451</xdr:row>
      <xdr:rowOff>704</xdr:rowOff>
    </xdr:from>
    <xdr:to>
      <xdr:col>24</xdr:col>
      <xdr:colOff>1785937</xdr:colOff>
      <xdr:row>486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CCE753-3071-432D-B016-A239FBAE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22</xdr:col>
      <xdr:colOff>437730</xdr:colOff>
      <xdr:row>378</xdr:row>
      <xdr:rowOff>98613</xdr:rowOff>
    </xdr:from>
    <xdr:ext cx="4874163" cy="96898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E41160-1247-420E-B565-E541194B9606}"/>
            </a:ext>
          </a:extLst>
        </xdr:cNvPr>
        <xdr:cNvSpPr txBox="1"/>
      </xdr:nvSpPr>
      <xdr:spPr>
        <a:xfrm>
          <a:off x="32513168" y="81132551"/>
          <a:ext cx="4874163" cy="9689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1"/>
            <a:t>MEAN</a:t>
          </a:r>
          <a:r>
            <a:rPr lang="en-GB" sz="1400" b="1" baseline="0"/>
            <a:t> ABSOLUTE PERCENTAGE ERROR: 144.87%</a:t>
          </a:r>
        </a:p>
        <a:p>
          <a:pPr algn="r"/>
          <a:r>
            <a:rPr lang="en-GB" sz="1400" b="1" baseline="0"/>
            <a:t>MEAN ARCTANGENT ABSOLUTE PERCENTAGE ERROR: 101.77%</a:t>
          </a:r>
          <a:endParaRPr lang="en-GB" sz="1400" b="1"/>
        </a:p>
        <a:p>
          <a:pPr algn="r"/>
          <a:r>
            <a:rPr lang="en-GB" sz="1400" b="1"/>
            <a:t>MEAN</a:t>
          </a:r>
          <a:r>
            <a:rPr lang="en-GB" sz="1400" b="1" baseline="0"/>
            <a:t> ABSOLUTE DEVIATION PERCENTAGE ERROR: 97.95%</a:t>
          </a:r>
        </a:p>
        <a:p>
          <a:pPr algn="r"/>
          <a:r>
            <a:rPr lang="en-GB" sz="1400" b="1" baseline="0"/>
            <a:t>SYMMETRIC MEAN ABSOLUTE PERCENTAGE ERROR: 250.46%</a:t>
          </a:r>
          <a:endParaRPr lang="en-GB" sz="1400" b="1"/>
        </a:p>
      </xdr:txBody>
    </xdr:sp>
    <xdr:clientData/>
  </xdr:oneCellAnchor>
  <xdr:oneCellAnchor>
    <xdr:from>
      <xdr:col>22</xdr:col>
      <xdr:colOff>472747</xdr:colOff>
      <xdr:row>451</xdr:row>
      <xdr:rowOff>105579</xdr:rowOff>
    </xdr:from>
    <xdr:ext cx="4838429" cy="96898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BFEF14A-3665-4AD9-85C0-AD537C5EA22C}"/>
            </a:ext>
          </a:extLst>
        </xdr:cNvPr>
        <xdr:cNvSpPr txBox="1"/>
      </xdr:nvSpPr>
      <xdr:spPr>
        <a:xfrm>
          <a:off x="32548185" y="95057923"/>
          <a:ext cx="4838429" cy="9689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1"/>
            <a:t>MEAN</a:t>
          </a:r>
          <a:r>
            <a:rPr lang="en-GB" sz="1400" b="1" baseline="0"/>
            <a:t> ABSOLUTE PERCENTAGE ERROR: 143.45%</a:t>
          </a:r>
        </a:p>
        <a:p>
          <a:pPr algn="r"/>
          <a:r>
            <a:rPr lang="en-GB" sz="1400" b="1" baseline="0"/>
            <a:t>MEAN ARCTANGENT ABSOLUTE PERCENTAGE ERROR: 103.83%</a:t>
          </a:r>
          <a:endParaRPr lang="en-GB" sz="1400" b="1"/>
        </a:p>
        <a:p>
          <a:pPr algn="r"/>
          <a:r>
            <a:rPr lang="en-GB" sz="1400" b="1"/>
            <a:t>MEAN</a:t>
          </a:r>
          <a:r>
            <a:rPr lang="en-GB" sz="1400" b="1" baseline="0"/>
            <a:t> ABSOLUTE DEVIATION PERCENTAGE ERROR: 94.98%</a:t>
          </a:r>
        </a:p>
        <a:p>
          <a:pPr algn="r"/>
          <a:r>
            <a:rPr lang="en-GB" sz="1400" b="1" baseline="0"/>
            <a:t>SYMMETRIC MEAN ABSOLUTE PERCENTAGE ERROR: 251.69%</a:t>
          </a:r>
          <a:endParaRPr lang="en-GB" sz="1400" b="1"/>
        </a:p>
      </xdr:txBody>
    </xdr:sp>
    <xdr:clientData/>
  </xdr:oneCellAnchor>
  <xdr:twoCellAnchor>
    <xdr:from>
      <xdr:col>1</xdr:col>
      <xdr:colOff>0</xdr:colOff>
      <xdr:row>487</xdr:row>
      <xdr:rowOff>1</xdr:rowOff>
    </xdr:from>
    <xdr:to>
      <xdr:col>24</xdr:col>
      <xdr:colOff>1774031</xdr:colOff>
      <xdr:row>521</xdr:row>
      <xdr:rowOff>178593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CA569D-BE5F-4F34-BC6C-0DD77124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-1</xdr:colOff>
      <xdr:row>523</xdr:row>
      <xdr:rowOff>1</xdr:rowOff>
    </xdr:from>
    <xdr:to>
      <xdr:col>25</xdr:col>
      <xdr:colOff>11905</xdr:colOff>
      <xdr:row>559</xdr:row>
      <xdr:rowOff>178593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FD54FA-315A-499E-A4B5-E1D1AAD0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22</xdr:col>
      <xdr:colOff>452436</xdr:colOff>
      <xdr:row>487</xdr:row>
      <xdr:rowOff>130969</xdr:rowOff>
    </xdr:from>
    <xdr:ext cx="4838429" cy="96898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CC3DC26-5D21-4385-95E3-56970658DEA3}"/>
            </a:ext>
          </a:extLst>
        </xdr:cNvPr>
        <xdr:cNvSpPr txBox="1"/>
      </xdr:nvSpPr>
      <xdr:spPr>
        <a:xfrm>
          <a:off x="32527874" y="101941313"/>
          <a:ext cx="4838429" cy="9689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1"/>
            <a:t>MEAN</a:t>
          </a:r>
          <a:r>
            <a:rPr lang="en-GB" sz="1400" b="1" baseline="0"/>
            <a:t> ABSOLUTE PERCENTAGE ERROR: 199.52%</a:t>
          </a:r>
        </a:p>
        <a:p>
          <a:pPr algn="r"/>
          <a:r>
            <a:rPr lang="en-GB" sz="1400" b="1" baseline="0"/>
            <a:t>MEAN ARCTANGENT ABSOLUTE PERCENTAGE ERROR: 73.11%</a:t>
          </a:r>
          <a:endParaRPr lang="en-GB" sz="1400" b="1"/>
        </a:p>
        <a:p>
          <a:pPr algn="r"/>
          <a:r>
            <a:rPr lang="en-GB" sz="1400" b="1"/>
            <a:t>MEAN</a:t>
          </a:r>
          <a:r>
            <a:rPr lang="en-GB" sz="1400" b="1" baseline="0"/>
            <a:t> ABSOLUTE DEVIATION PERCENTAGE ERROR: 78.35%</a:t>
          </a:r>
        </a:p>
        <a:p>
          <a:pPr algn="r"/>
          <a:r>
            <a:rPr lang="en-GB" sz="1400" b="1" baseline="0"/>
            <a:t>SYMMETRIC MEAN ABSOLUTE PERCENTAGE ERROR: 210.30%</a:t>
          </a:r>
          <a:endParaRPr lang="en-GB" sz="1400" b="1"/>
        </a:p>
      </xdr:txBody>
    </xdr:sp>
    <xdr:clientData/>
  </xdr:oneCellAnchor>
  <xdr:oneCellAnchor>
    <xdr:from>
      <xdr:col>22</xdr:col>
      <xdr:colOff>464343</xdr:colOff>
      <xdr:row>523</xdr:row>
      <xdr:rowOff>119062</xdr:rowOff>
    </xdr:from>
    <xdr:ext cx="4838429" cy="96898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D11C67F-03ED-4800-A574-E5BB64881B48}"/>
            </a:ext>
          </a:extLst>
        </xdr:cNvPr>
        <xdr:cNvSpPr txBox="1"/>
      </xdr:nvSpPr>
      <xdr:spPr>
        <a:xfrm>
          <a:off x="32539781" y="108787406"/>
          <a:ext cx="4838429" cy="9689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1"/>
            <a:t>MEAN</a:t>
          </a:r>
          <a:r>
            <a:rPr lang="en-GB" sz="1400" b="1" baseline="0"/>
            <a:t> ABSOLUTE PERCENTAGE ERROR: 59.99%</a:t>
          </a:r>
        </a:p>
        <a:p>
          <a:pPr algn="r"/>
          <a:r>
            <a:rPr lang="en-GB" sz="1400" b="1" baseline="0"/>
            <a:t>MEAN ARCTANGENT ABSOLUTE PERCENTAGE ERROR: 170.80%</a:t>
          </a:r>
          <a:endParaRPr lang="en-GB" sz="1400" b="1"/>
        </a:p>
        <a:p>
          <a:pPr algn="r"/>
          <a:r>
            <a:rPr lang="en-GB" sz="1400" b="1"/>
            <a:t>MEAN</a:t>
          </a:r>
          <a:r>
            <a:rPr lang="en-GB" sz="1400" b="1" baseline="0"/>
            <a:t> ABSOLUTE DEVIATION PERCENTAGE ERROR: 89.41%</a:t>
          </a:r>
        </a:p>
        <a:p>
          <a:pPr algn="r"/>
          <a:r>
            <a:rPr lang="en-GB" sz="1400" b="1" baseline="0"/>
            <a:t>SYMMETRIC MEAN ABSOLUTE PERCENTAGE ERROR: 255.10%</a:t>
          </a:r>
          <a:endParaRPr lang="en-GB" sz="1400" b="1"/>
        </a:p>
      </xdr:txBody>
    </xdr:sp>
    <xdr:clientData/>
  </xdr:oneCellAnchor>
  <xdr:twoCellAnchor>
    <xdr:from>
      <xdr:col>1</xdr:col>
      <xdr:colOff>0</xdr:colOff>
      <xdr:row>560</xdr:row>
      <xdr:rowOff>176893</xdr:rowOff>
    </xdr:from>
    <xdr:to>
      <xdr:col>25</xdr:col>
      <xdr:colOff>13607</xdr:colOff>
      <xdr:row>614</xdr:row>
      <xdr:rowOff>13607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37A577-C310-436A-8FDD-BA7D81067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0.8633</cdr:x>
      <cdr:y>0.01755</cdr:y>
    </cdr:from>
    <cdr:to>
      <cdr:x>0.99818</cdr:x>
      <cdr:y>0.15904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D1E41160-1247-420E-B565-E541194B9606}"/>
            </a:ext>
          </a:extLst>
        </cdr:cNvPr>
        <cdr:cNvSpPr txBox="1"/>
      </cdr:nvSpPr>
      <cdr:spPr>
        <a:xfrm xmlns:a="http://schemas.openxmlformats.org/drawingml/2006/main">
          <a:off x="30784802" y="120196"/>
          <a:ext cx="4809606" cy="9689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/>
            <a:t>MEAN</a:t>
          </a:r>
          <a:r>
            <a:rPr lang="en-GB" sz="1400" b="1" baseline="0"/>
            <a:t> ABSOLUTE PERCENTAGE ERROR: 149.96%</a:t>
          </a:r>
        </a:p>
        <a:p xmlns:a="http://schemas.openxmlformats.org/drawingml/2006/main">
          <a:pPr algn="r"/>
          <a:r>
            <a:rPr lang="en-GB" sz="1400" b="1" baseline="0"/>
            <a:t>MEAN ARCTANGENT ABSOLUTE PERCENTAG ERROR: 149.96%</a:t>
          </a:r>
        </a:p>
        <a:p xmlns:a="http://schemas.openxmlformats.org/drawingml/2006/main">
          <a:pPr algn="r"/>
          <a:r>
            <a:rPr lang="en-GB" sz="1400" b="1"/>
            <a:t>MEAN</a:t>
          </a:r>
          <a:r>
            <a:rPr lang="en-GB" sz="1400" b="1" baseline="0"/>
            <a:t> ABSOLUTE DEVIATION PERCENTAGE ERROR: 86.05%</a:t>
          </a:r>
        </a:p>
        <a:p xmlns:a="http://schemas.openxmlformats.org/drawingml/2006/main">
          <a:pPr algn="r"/>
          <a:r>
            <a:rPr lang="en-GB" sz="1400" b="1" baseline="0"/>
            <a:t>SYMMETRIC MEAN ABSOLUTE PERCENTAGE ERROR: 254.85%</a:t>
          </a:r>
          <a:endParaRPr lang="en-GB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0.86201</cdr:x>
      <cdr:y>0.08395</cdr:y>
    </cdr:from>
    <cdr:to>
      <cdr:x>0.91238</cdr:x>
      <cdr:y>0.22533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7D5092-A08D-424D-88FA-EE02DFD59214}"/>
            </a:ext>
          </a:extLst>
        </cdr:cNvPr>
        <cdr:cNvSpPr txBox="1"/>
      </cdr:nvSpPr>
      <cdr:spPr>
        <a:xfrm xmlns:a="http://schemas.openxmlformats.org/drawingml/2006/main">
          <a:off x="15649575" y="5429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ology.org/how-to-easily-calculate-the-mean-absolute-deviation-in-excel/" TargetMode="External"/><Relationship Id="rId2" Type="http://schemas.openxmlformats.org/officeDocument/2006/relationships/hyperlink" Target="https://gist.github.com/bshishov/5dc237f59f019b26145648e2124ca1c9" TargetMode="External"/><Relationship Id="rId1" Type="http://schemas.openxmlformats.org/officeDocument/2006/relationships/hyperlink" Target="https://www.statology.org/median-absolute-deviation-excel/%20%20-%20%20MAD%20=%20median(|xi%20&#8211;%20xm|)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tatology.org/mape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88"/>
  <sheetViews>
    <sheetView tabSelected="1" topLeftCell="D1" zoomScale="80" zoomScaleNormal="80" workbookViewId="0">
      <selection activeCell="Z372" sqref="Z372"/>
    </sheetView>
  </sheetViews>
  <sheetFormatPr defaultRowHeight="15" x14ac:dyDescent="0.25"/>
  <cols>
    <col min="1" max="1" width="6.85546875" customWidth="1"/>
    <col min="2" max="2" width="15.140625" customWidth="1"/>
    <col min="3" max="3" width="12.85546875" customWidth="1"/>
    <col min="4" max="4" width="13.140625" customWidth="1"/>
    <col min="5" max="5" width="20" customWidth="1"/>
    <col min="6" max="6" width="18.85546875" customWidth="1"/>
    <col min="7" max="7" width="26.28515625" customWidth="1"/>
    <col min="8" max="8" width="27.28515625" customWidth="1"/>
    <col min="9" max="9" width="30.7109375" customWidth="1"/>
    <col min="10" max="10" width="23.140625" customWidth="1"/>
    <col min="11" max="11" width="22.7109375" customWidth="1"/>
    <col min="12" max="12" width="26.7109375" customWidth="1"/>
    <col min="13" max="13" width="23.5703125" customWidth="1"/>
    <col min="14" max="14" width="21.42578125" customWidth="1"/>
    <col min="15" max="15" width="24.28515625" customWidth="1"/>
    <col min="16" max="16" width="23.42578125" customWidth="1"/>
    <col min="17" max="17" width="21.7109375" customWidth="1"/>
    <col min="18" max="18" width="23.5703125" customWidth="1"/>
    <col min="19" max="19" width="26" customWidth="1"/>
    <col min="20" max="20" width="24.42578125" customWidth="1"/>
    <col min="21" max="21" width="25.140625" customWidth="1"/>
    <col min="22" max="22" width="23.42578125" customWidth="1"/>
    <col min="23" max="23" width="26.7109375" customWidth="1"/>
    <col min="24" max="24" width="27.28515625" customWidth="1"/>
    <col min="25" max="25" width="26.85546875" customWidth="1"/>
  </cols>
  <sheetData>
    <row r="1" spans="2:25" ht="23.25" customHeight="1" thickTop="1" thickBot="1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8</v>
      </c>
      <c r="H1" s="21" t="s">
        <v>40</v>
      </c>
      <c r="I1" s="22" t="s">
        <v>41</v>
      </c>
      <c r="J1" s="34" t="s">
        <v>39</v>
      </c>
      <c r="K1" s="4" t="s">
        <v>5</v>
      </c>
      <c r="L1" s="5" t="s">
        <v>6</v>
      </c>
      <c r="M1" s="23" t="s">
        <v>7</v>
      </c>
      <c r="N1" s="21" t="s">
        <v>42</v>
      </c>
      <c r="O1" s="22" t="s">
        <v>43</v>
      </c>
      <c r="P1" s="24" t="s">
        <v>25</v>
      </c>
      <c r="Q1" s="5" t="s">
        <v>26</v>
      </c>
      <c r="R1" s="6" t="s">
        <v>27</v>
      </c>
      <c r="S1" s="21" t="s">
        <v>45</v>
      </c>
      <c r="T1" s="22" t="s">
        <v>44</v>
      </c>
      <c r="U1" s="24" t="s">
        <v>53</v>
      </c>
      <c r="V1" s="5" t="s">
        <v>56</v>
      </c>
      <c r="W1" s="6" t="s">
        <v>55</v>
      </c>
      <c r="X1" s="21" t="s">
        <v>54</v>
      </c>
      <c r="Y1" s="45" t="s">
        <v>54</v>
      </c>
    </row>
    <row r="2" spans="2:25" ht="16.5" thickTop="1" thickBot="1" x14ac:dyDescent="0.3">
      <c r="B2" s="7">
        <v>8.5</v>
      </c>
      <c r="C2" s="8">
        <v>77.03</v>
      </c>
      <c r="D2" s="8">
        <v>1035.7</v>
      </c>
      <c r="E2" s="37">
        <v>0.23291666999999999</v>
      </c>
      <c r="F2" s="9">
        <v>0.43180000000000002</v>
      </c>
      <c r="G2" s="38">
        <v>0.43462183999999998</v>
      </c>
      <c r="H2" s="39">
        <v>0.8</v>
      </c>
      <c r="I2" s="47">
        <v>0.31974544999999999</v>
      </c>
      <c r="J2" s="40">
        <v>0.2</v>
      </c>
      <c r="K2" s="37"/>
      <c r="L2" s="9">
        <f t="shared" ref="L2:L65" si="0">IFERROR(ABS(J2-F2)/J2*100, 0)</f>
        <v>115.9</v>
      </c>
      <c r="M2" s="38">
        <f t="shared" ref="M2:M65" si="1">IFERROR(ABS(J2-G2)/J2*100, 0)</f>
        <v>117.31091999999998</v>
      </c>
      <c r="N2" s="39">
        <f>IFERROR(ABS(J2-H2)/J2*100, 0)</f>
        <v>300.00000000000006</v>
      </c>
      <c r="O2" s="47">
        <f>IFERROR(ABS(J2-I2)/J2*100, 0)</f>
        <v>59.872724999999981</v>
      </c>
      <c r="P2" s="37"/>
      <c r="Q2" s="9">
        <f>IFERROR(2 * (ABS(F2-J2)/((ABS(J2)+ABS(F2))/2) + 0.000001),0)</f>
        <v>1.4675550231085788</v>
      </c>
      <c r="R2" s="38">
        <f>2 * (ABS(G2-J2)/((ABS(J2)+ABS(G2))/2) + 0.000001)</f>
        <v>1.4788155246023047</v>
      </c>
      <c r="S2" s="39">
        <f>IFERROR(2 * (ABS(H2-J2)/((ABS(J2)+ABS(H2))/2) + 0.000001),0)</f>
        <v>2.4000020000000002</v>
      </c>
      <c r="T2" s="49">
        <f>2 * (ABS(I2-J2)/((ABS(J2)+ABS(I2))/2) + 0.000001)</f>
        <v>0.92157197237782418</v>
      </c>
      <c r="U2" s="37">
        <f>ATAN(ABS((J2-E2)/(J2+0.000001)))</f>
        <v>0.16312018314607374</v>
      </c>
      <c r="V2" s="9">
        <f>ATAN(ABS((J2-F2)/(J2+0.000001)))</f>
        <v>0.85890818696536175</v>
      </c>
      <c r="W2" s="38">
        <f t="shared" ref="W2:W66" si="2">ATAN(ABS((J2-G2)/(J2+0.000001)))</f>
        <v>0.86488752326039597</v>
      </c>
      <c r="X2" s="39">
        <f>ATAN(ABS((J2-H2)/(J2+0.000001)))</f>
        <v>1.2490442723990045</v>
      </c>
      <c r="Y2" s="46">
        <f>ATAN(ABS((J2-I2)/(K2+0.000001)))</f>
        <v>1.570787975746903</v>
      </c>
    </row>
    <row r="3" spans="2:25" ht="16.5" thickTop="1" thickBot="1" x14ac:dyDescent="0.3">
      <c r="B3" s="7">
        <v>5.0999999999999996</v>
      </c>
      <c r="C3" s="8">
        <v>71.83</v>
      </c>
      <c r="D3" s="8">
        <v>1043.0999999999999</v>
      </c>
      <c r="E3" s="37">
        <v>0.15791667000000001</v>
      </c>
      <c r="F3" s="9">
        <v>0.53749999999999998</v>
      </c>
      <c r="G3" s="38">
        <v>0.71106855999999996</v>
      </c>
      <c r="H3" s="39">
        <v>0.4</v>
      </c>
      <c r="I3" s="47">
        <v>0.31974544999999999</v>
      </c>
      <c r="J3" s="41">
        <v>0</v>
      </c>
      <c r="K3" s="37">
        <f t="shared" ref="K3:K65" si="3">IFERROR(ABS(J3-E3)/J3*100, 0)</f>
        <v>0</v>
      </c>
      <c r="L3" s="9">
        <f t="shared" si="0"/>
        <v>0</v>
      </c>
      <c r="M3" s="38">
        <f t="shared" si="1"/>
        <v>0</v>
      </c>
      <c r="N3" s="39">
        <f t="shared" ref="N3:N66" si="4">IFERROR(ABS(J3-H3)/J3*100, 0)</f>
        <v>0</v>
      </c>
      <c r="O3" s="47">
        <f t="shared" ref="O3:O66" si="5">IFERROR(ABS(J3-I3)/J3*100, 0)</f>
        <v>0</v>
      </c>
      <c r="P3" s="37">
        <f>2 * (ABS(E3-J3)/((ABS(J3)+ABS(E3))/2) + 0.000001)</f>
        <v>4.0000020000000003</v>
      </c>
      <c r="Q3" s="9">
        <f t="shared" ref="Q3:Q66" si="6">IFERROR(2 * (ABS(F3-J3)/((ABS(J3)+ABS(F3))/2) + 0.000001),0)</f>
        <v>4.0000020000000003</v>
      </c>
      <c r="R3" s="38">
        <f t="shared" ref="R3:R66" si="7">2 * (ABS(G3-J3)/((ABS(J3)+ABS(G3))/2) + 0.000001)</f>
        <v>4.0000020000000003</v>
      </c>
      <c r="S3" s="39">
        <f t="shared" ref="S3:S66" si="8">IFERROR(2 * (ABS(H3-J3)/((ABS(J3)+ABS(H3))/2) + 0.000001),0)</f>
        <v>4.0000020000000003</v>
      </c>
      <c r="T3" s="49">
        <f t="shared" ref="T3:T66" si="9">2 * (ABS(I3-J3)/((ABS(J3)+ABS(I3))/2) + 0.000001)</f>
        <v>4.0000020000000003</v>
      </c>
      <c r="U3" s="37">
        <f t="shared" ref="U3:U66" si="10">ATAN(ABS((J3-E3)/(J3+0.000001)))</f>
        <v>1.5707899943412045</v>
      </c>
      <c r="V3" s="9">
        <f t="shared" ref="V3:V66" si="11">ATAN(ABS((J3-F3)/(J3+0.000001)))</f>
        <v>1.5707944663297804</v>
      </c>
      <c r="W3" s="38">
        <f t="shared" si="2"/>
        <v>1.5707949204607452</v>
      </c>
      <c r="X3" s="39">
        <f t="shared" ref="X3:X66" si="12">ATAN(ABS((J3-H3)/(J3+0.000001)))</f>
        <v>1.5707938267948967</v>
      </c>
      <c r="Y3" s="46">
        <f t="shared" ref="Y3:Y66" si="13">ATAN(ABS((J3-I3)/(K3+0.000001)))</f>
        <v>1.5707931993070778</v>
      </c>
    </row>
    <row r="4" spans="2:25" ht="16.5" thickTop="1" thickBot="1" x14ac:dyDescent="0.3">
      <c r="B4" s="7">
        <v>4.7</v>
      </c>
      <c r="C4" s="8">
        <v>65.73</v>
      </c>
      <c r="D4" s="8">
        <v>1043.2</v>
      </c>
      <c r="E4" s="37">
        <v>0.23</v>
      </c>
      <c r="F4" s="9">
        <v>0.29299999999999998</v>
      </c>
      <c r="G4" s="38">
        <v>0.25780736999999998</v>
      </c>
      <c r="H4" s="39">
        <v>0.2</v>
      </c>
      <c r="I4" s="47">
        <v>0.31974544999999999</v>
      </c>
      <c r="J4" s="41">
        <v>0</v>
      </c>
      <c r="K4" s="37">
        <f t="shared" si="3"/>
        <v>0</v>
      </c>
      <c r="L4" s="9">
        <f t="shared" si="0"/>
        <v>0</v>
      </c>
      <c r="M4" s="38">
        <f t="shared" si="1"/>
        <v>0</v>
      </c>
      <c r="N4" s="39">
        <f t="shared" si="4"/>
        <v>0</v>
      </c>
      <c r="O4" s="47">
        <f t="shared" si="5"/>
        <v>0</v>
      </c>
      <c r="P4" s="37">
        <f t="shared" ref="P4:P66" si="14">2 * (ABS(E4-J4)/((ABS(J4)+ABS(E4))/2) + 0.000001)</f>
        <v>4.0000020000000003</v>
      </c>
      <c r="Q4" s="9">
        <f t="shared" si="6"/>
        <v>4.0000020000000003</v>
      </c>
      <c r="R4" s="38">
        <f t="shared" si="7"/>
        <v>4.0000020000000003</v>
      </c>
      <c r="S4" s="39">
        <f t="shared" si="8"/>
        <v>4.0000020000000003</v>
      </c>
      <c r="T4" s="49">
        <f t="shared" si="9"/>
        <v>4.0000020000000003</v>
      </c>
      <c r="U4" s="37">
        <f t="shared" si="10"/>
        <v>1.5707919789688096</v>
      </c>
      <c r="V4" s="9">
        <f t="shared" si="11"/>
        <v>1.5707929138256134</v>
      </c>
      <c r="W4" s="38">
        <f t="shared" si="2"/>
        <v>1.5707924479298354</v>
      </c>
      <c r="X4" s="39">
        <f t="shared" si="12"/>
        <v>1.5707913267948967</v>
      </c>
      <c r="Y4" s="46">
        <f t="shared" si="13"/>
        <v>1.5707931993070778</v>
      </c>
    </row>
    <row r="5" spans="2:25" ht="16.5" thickTop="1" thickBot="1" x14ac:dyDescent="0.3">
      <c r="B5" s="7">
        <v>3</v>
      </c>
      <c r="C5" s="8">
        <v>74</v>
      </c>
      <c r="D5" s="8">
        <v>1042.3</v>
      </c>
      <c r="E5" s="37">
        <v>0.17041666999999999</v>
      </c>
      <c r="F5" s="9">
        <v>0.35980000000000001</v>
      </c>
      <c r="G5" s="38">
        <v>0.41258790000000001</v>
      </c>
      <c r="H5" s="39">
        <v>0.2</v>
      </c>
      <c r="I5" s="47">
        <v>0.31974544999999999</v>
      </c>
      <c r="J5" s="41">
        <v>0</v>
      </c>
      <c r="K5" s="37">
        <f t="shared" si="3"/>
        <v>0</v>
      </c>
      <c r="L5" s="9">
        <f t="shared" si="0"/>
        <v>0</v>
      </c>
      <c r="M5" s="38">
        <f t="shared" si="1"/>
        <v>0</v>
      </c>
      <c r="N5" s="39">
        <f t="shared" si="4"/>
        <v>0</v>
      </c>
      <c r="O5" s="47">
        <f t="shared" si="5"/>
        <v>0</v>
      </c>
      <c r="P5" s="37">
        <f t="shared" si="14"/>
        <v>4.0000020000000003</v>
      </c>
      <c r="Q5" s="9">
        <f t="shared" si="6"/>
        <v>4.0000020000000003</v>
      </c>
      <c r="R5" s="38">
        <f t="shared" si="7"/>
        <v>4.0000020000000003</v>
      </c>
      <c r="S5" s="39">
        <f t="shared" si="8"/>
        <v>4.0000020000000003</v>
      </c>
      <c r="T5" s="49">
        <f t="shared" si="9"/>
        <v>4.0000020000000003</v>
      </c>
      <c r="U5" s="37">
        <f t="shared" si="10"/>
        <v>1.5707904588243513</v>
      </c>
      <c r="V5" s="9">
        <f t="shared" si="11"/>
        <v>1.5707935474730512</v>
      </c>
      <c r="W5" s="38">
        <f t="shared" si="2"/>
        <v>1.5707939030689464</v>
      </c>
      <c r="X5" s="39">
        <f t="shared" si="12"/>
        <v>1.5707913267948967</v>
      </c>
      <c r="Y5" s="46">
        <f t="shared" si="13"/>
        <v>1.5707931993070778</v>
      </c>
    </row>
    <row r="6" spans="2:25" ht="16.5" thickTop="1" thickBot="1" x14ac:dyDescent="0.3">
      <c r="B6" s="7">
        <v>4.4000000000000004</v>
      </c>
      <c r="C6" s="8">
        <v>77.73</v>
      </c>
      <c r="D6" s="8">
        <v>1039.0999999999999</v>
      </c>
      <c r="E6" s="37">
        <v>0.17333333000000001</v>
      </c>
      <c r="F6" s="9">
        <v>0.33429999999999999</v>
      </c>
      <c r="G6" s="38">
        <v>0.62248292999999999</v>
      </c>
      <c r="H6" s="39">
        <v>0.2</v>
      </c>
      <c r="I6" s="47">
        <v>0.31974544999999999</v>
      </c>
      <c r="J6" s="41">
        <v>0</v>
      </c>
      <c r="K6" s="37">
        <f t="shared" si="3"/>
        <v>0</v>
      </c>
      <c r="L6" s="9">
        <f t="shared" si="0"/>
        <v>0</v>
      </c>
      <c r="M6" s="38">
        <f t="shared" si="1"/>
        <v>0</v>
      </c>
      <c r="N6" s="39">
        <f t="shared" si="4"/>
        <v>0</v>
      </c>
      <c r="O6" s="47">
        <f t="shared" si="5"/>
        <v>0</v>
      </c>
      <c r="P6" s="37">
        <f t="shared" si="14"/>
        <v>4.0000020000000003</v>
      </c>
      <c r="Q6" s="9">
        <f t="shared" si="6"/>
        <v>4.0000020000000003</v>
      </c>
      <c r="R6" s="38">
        <f t="shared" si="7"/>
        <v>4.0000020000000003</v>
      </c>
      <c r="S6" s="39">
        <f t="shared" si="8"/>
        <v>4.0000020000000003</v>
      </c>
      <c r="T6" s="49">
        <f t="shared" si="9"/>
        <v>4.0000020000000003</v>
      </c>
      <c r="U6" s="37">
        <f t="shared" si="10"/>
        <v>1.5707905575640164</v>
      </c>
      <c r="V6" s="9">
        <f t="shared" si="11"/>
        <v>1.5707933354697396</v>
      </c>
      <c r="W6" s="38">
        <f t="shared" si="2"/>
        <v>1.5707947203251418</v>
      </c>
      <c r="X6" s="39">
        <f t="shared" si="12"/>
        <v>1.5707913267948967</v>
      </c>
      <c r="Y6" s="46">
        <f t="shared" si="13"/>
        <v>1.5707931993070778</v>
      </c>
    </row>
    <row r="7" spans="2:25" ht="16.5" thickTop="1" thickBot="1" x14ac:dyDescent="0.3">
      <c r="B7" s="7">
        <v>7.3</v>
      </c>
      <c r="C7" s="8">
        <v>80.900000000000006</v>
      </c>
      <c r="D7" s="8">
        <v>1036.8</v>
      </c>
      <c r="E7" s="37">
        <v>0.16166667000000001</v>
      </c>
      <c r="F7" s="9">
        <v>7.8E-2</v>
      </c>
      <c r="G7" s="38">
        <v>0.47680172999999998</v>
      </c>
      <c r="H7" s="39">
        <v>0</v>
      </c>
      <c r="I7" s="47">
        <v>1.24608392</v>
      </c>
      <c r="J7" s="41">
        <v>0</v>
      </c>
      <c r="K7" s="37">
        <f t="shared" si="3"/>
        <v>0</v>
      </c>
      <c r="L7" s="9">
        <f t="shared" si="0"/>
        <v>0</v>
      </c>
      <c r="M7" s="38">
        <f t="shared" si="1"/>
        <v>0</v>
      </c>
      <c r="N7" s="39">
        <f t="shared" si="4"/>
        <v>0</v>
      </c>
      <c r="O7" s="47">
        <f t="shared" si="5"/>
        <v>0</v>
      </c>
      <c r="P7" s="37">
        <f t="shared" si="14"/>
        <v>4.0000020000000003</v>
      </c>
      <c r="Q7" s="9">
        <f t="shared" si="6"/>
        <v>4.0000020000000003</v>
      </c>
      <c r="R7" s="38">
        <f t="shared" si="7"/>
        <v>4.0000020000000003</v>
      </c>
      <c r="S7" s="39">
        <f t="shared" si="8"/>
        <v>0</v>
      </c>
      <c r="T7" s="49">
        <f t="shared" si="9"/>
        <v>4.0000020000000003</v>
      </c>
      <c r="U7" s="37">
        <f t="shared" si="10"/>
        <v>1.5707901412280139</v>
      </c>
      <c r="V7" s="9">
        <f t="shared" si="11"/>
        <v>1.5707835062820767</v>
      </c>
      <c r="W7" s="38">
        <f t="shared" si="2"/>
        <v>1.5707942294870703</v>
      </c>
      <c r="X7" s="39">
        <f t="shared" si="12"/>
        <v>0</v>
      </c>
      <c r="Y7" s="46">
        <f t="shared" si="13"/>
        <v>1.5707955242807288</v>
      </c>
    </row>
    <row r="8" spans="2:25" ht="16.5" thickTop="1" thickBot="1" x14ac:dyDescent="0.3">
      <c r="B8" s="7">
        <v>9.3000000000000007</v>
      </c>
      <c r="C8" s="8">
        <v>83.65</v>
      </c>
      <c r="D8" s="8">
        <v>1032.3</v>
      </c>
      <c r="E8" s="37">
        <v>0.34499999999999997</v>
      </c>
      <c r="F8" s="9">
        <v>0.28360000000000002</v>
      </c>
      <c r="G8" s="38">
        <v>0.71430788000000001</v>
      </c>
      <c r="H8" s="39">
        <v>0</v>
      </c>
      <c r="I8" s="47">
        <v>1.24608392</v>
      </c>
      <c r="J8" s="41">
        <v>0</v>
      </c>
      <c r="K8" s="37">
        <f t="shared" si="3"/>
        <v>0</v>
      </c>
      <c r="L8" s="9">
        <f t="shared" si="0"/>
        <v>0</v>
      </c>
      <c r="M8" s="38">
        <f t="shared" si="1"/>
        <v>0</v>
      </c>
      <c r="N8" s="39">
        <f t="shared" si="4"/>
        <v>0</v>
      </c>
      <c r="O8" s="47">
        <f t="shared" si="5"/>
        <v>0</v>
      </c>
      <c r="P8" s="37">
        <f t="shared" si="14"/>
        <v>4.0000020000000003</v>
      </c>
      <c r="Q8" s="9">
        <f t="shared" si="6"/>
        <v>4.0000020000000003</v>
      </c>
      <c r="R8" s="38">
        <f t="shared" si="7"/>
        <v>4.0000020000000003</v>
      </c>
      <c r="S8" s="39">
        <f t="shared" si="8"/>
        <v>0</v>
      </c>
      <c r="T8" s="49">
        <f t="shared" si="9"/>
        <v>4.0000020000000003</v>
      </c>
      <c r="U8" s="37">
        <f t="shared" si="10"/>
        <v>1.570793428244172</v>
      </c>
      <c r="V8" s="9">
        <f t="shared" si="11"/>
        <v>1.5707928007018077</v>
      </c>
      <c r="W8" s="38">
        <f t="shared" si="2"/>
        <v>1.5707949268383401</v>
      </c>
      <c r="X8" s="39">
        <f t="shared" si="12"/>
        <v>0</v>
      </c>
      <c r="Y8" s="46">
        <f t="shared" si="13"/>
        <v>1.5707955242807288</v>
      </c>
    </row>
    <row r="9" spans="2:25" ht="16.5" thickTop="1" thickBot="1" x14ac:dyDescent="0.3">
      <c r="B9" s="7">
        <v>6.9</v>
      </c>
      <c r="C9" s="8">
        <v>71.22</v>
      </c>
      <c r="D9" s="8">
        <v>1028.0999999999999</v>
      </c>
      <c r="E9" s="37">
        <v>0.33791666999999997</v>
      </c>
      <c r="F9" s="9">
        <v>0.46539999999999998</v>
      </c>
      <c r="G9" s="38">
        <v>0.73633583999999996</v>
      </c>
      <c r="H9" s="39">
        <v>0.4</v>
      </c>
      <c r="I9" s="47">
        <v>0.31974544999999999</v>
      </c>
      <c r="J9" s="41">
        <v>0</v>
      </c>
      <c r="K9" s="37">
        <f t="shared" si="3"/>
        <v>0</v>
      </c>
      <c r="L9" s="9">
        <f t="shared" si="0"/>
        <v>0</v>
      </c>
      <c r="M9" s="38">
        <f t="shared" si="1"/>
        <v>0</v>
      </c>
      <c r="N9" s="39">
        <f t="shared" si="4"/>
        <v>0</v>
      </c>
      <c r="O9" s="47">
        <f t="shared" si="5"/>
        <v>0</v>
      </c>
      <c r="P9" s="37">
        <f t="shared" si="14"/>
        <v>4.0000020000000003</v>
      </c>
      <c r="Q9" s="9">
        <f t="shared" si="6"/>
        <v>4.0000020000000003</v>
      </c>
      <c r="R9" s="38">
        <f t="shared" si="7"/>
        <v>4.0000020000000003</v>
      </c>
      <c r="S9" s="39">
        <f t="shared" si="8"/>
        <v>4.0000020000000003</v>
      </c>
      <c r="T9" s="49">
        <f t="shared" si="9"/>
        <v>4.0000020000000003</v>
      </c>
      <c r="U9" s="37">
        <f t="shared" si="10"/>
        <v>1.5707933674854313</v>
      </c>
      <c r="V9" s="9">
        <f t="shared" si="11"/>
        <v>1.5707941781055972</v>
      </c>
      <c r="W9" s="38">
        <f t="shared" si="2"/>
        <v>1.5707949687189404</v>
      </c>
      <c r="X9" s="39">
        <f t="shared" si="12"/>
        <v>1.5707938267948967</v>
      </c>
      <c r="Y9" s="46">
        <f t="shared" si="13"/>
        <v>1.5707931993070778</v>
      </c>
    </row>
    <row r="10" spans="2:25" ht="16.5" thickTop="1" thickBot="1" x14ac:dyDescent="0.3">
      <c r="B10" s="7">
        <v>3.9</v>
      </c>
      <c r="C10" s="8">
        <v>76.989999999999995</v>
      </c>
      <c r="D10" s="8">
        <v>1029.7</v>
      </c>
      <c r="E10" s="37">
        <v>0.26583332999999998</v>
      </c>
      <c r="F10" s="9">
        <v>0.44030000000000002</v>
      </c>
      <c r="G10" s="38">
        <v>0.61334553000000003</v>
      </c>
      <c r="H10" s="39">
        <v>0.2</v>
      </c>
      <c r="I10" s="47">
        <v>0.31974544999999999</v>
      </c>
      <c r="J10" s="41">
        <v>0</v>
      </c>
      <c r="K10" s="37">
        <f t="shared" si="3"/>
        <v>0</v>
      </c>
      <c r="L10" s="9">
        <f t="shared" si="0"/>
        <v>0</v>
      </c>
      <c r="M10" s="38">
        <f t="shared" si="1"/>
        <v>0</v>
      </c>
      <c r="N10" s="39">
        <f t="shared" si="4"/>
        <v>0</v>
      </c>
      <c r="O10" s="47">
        <f t="shared" si="5"/>
        <v>0</v>
      </c>
      <c r="P10" s="37">
        <f t="shared" si="14"/>
        <v>4.0000020000000003</v>
      </c>
      <c r="Q10" s="9">
        <f t="shared" si="6"/>
        <v>4.0000020000000003</v>
      </c>
      <c r="R10" s="38">
        <f t="shared" si="7"/>
        <v>4.0000020000000003</v>
      </c>
      <c r="S10" s="39">
        <f t="shared" si="8"/>
        <v>4.0000020000000003</v>
      </c>
      <c r="T10" s="49">
        <f t="shared" si="9"/>
        <v>4.0000020000000003</v>
      </c>
      <c r="U10" s="37">
        <f t="shared" si="10"/>
        <v>1.5707925650393635</v>
      </c>
      <c r="V10" s="9">
        <f t="shared" si="11"/>
        <v>1.5707940556161548</v>
      </c>
      <c r="W10" s="38">
        <f t="shared" si="2"/>
        <v>1.5707946963925359</v>
      </c>
      <c r="X10" s="39">
        <f t="shared" si="12"/>
        <v>1.5707913267948967</v>
      </c>
      <c r="Y10" s="46">
        <f t="shared" si="13"/>
        <v>1.5707931993070778</v>
      </c>
    </row>
    <row r="11" spans="2:25" ht="16.5" thickTop="1" thickBot="1" x14ac:dyDescent="0.3">
      <c r="B11" s="7">
        <v>3.1</v>
      </c>
      <c r="C11" s="8">
        <v>87.14</v>
      </c>
      <c r="D11" s="8">
        <v>1030.5999999999999</v>
      </c>
      <c r="E11" s="37">
        <v>0.5675</v>
      </c>
      <c r="F11" s="9">
        <v>0.28070000000000001</v>
      </c>
      <c r="G11" s="38">
        <v>0.51752240999999999</v>
      </c>
      <c r="H11" s="39">
        <v>0.2</v>
      </c>
      <c r="I11" s="47">
        <v>1.24608392</v>
      </c>
      <c r="J11" s="41">
        <v>0</v>
      </c>
      <c r="K11" s="37">
        <f t="shared" si="3"/>
        <v>0</v>
      </c>
      <c r="L11" s="9">
        <f t="shared" si="0"/>
        <v>0</v>
      </c>
      <c r="M11" s="38">
        <f t="shared" si="1"/>
        <v>0</v>
      </c>
      <c r="N11" s="39">
        <f t="shared" si="4"/>
        <v>0</v>
      </c>
      <c r="O11" s="47">
        <f t="shared" si="5"/>
        <v>0</v>
      </c>
      <c r="P11" s="37">
        <f t="shared" si="14"/>
        <v>4.0000020000000003</v>
      </c>
      <c r="Q11" s="9">
        <f t="shared" si="6"/>
        <v>4.0000020000000003</v>
      </c>
      <c r="R11" s="38">
        <f t="shared" si="7"/>
        <v>4.0000020000000003</v>
      </c>
      <c r="S11" s="39">
        <f t="shared" si="8"/>
        <v>4.0000020000000003</v>
      </c>
      <c r="T11" s="49">
        <f t="shared" si="9"/>
        <v>4.0000020000000003</v>
      </c>
      <c r="U11" s="37">
        <f t="shared" si="10"/>
        <v>1.5707945646803592</v>
      </c>
      <c r="V11" s="9">
        <f t="shared" si="11"/>
        <v>1.5707927642726309</v>
      </c>
      <c r="W11" s="38">
        <f t="shared" si="2"/>
        <v>1.5707943945114231</v>
      </c>
      <c r="X11" s="39">
        <f t="shared" si="12"/>
        <v>1.5707913267948967</v>
      </c>
      <c r="Y11" s="46">
        <f t="shared" si="13"/>
        <v>1.5707955242807288</v>
      </c>
    </row>
    <row r="12" spans="2:25" ht="16.5" thickTop="1" thickBot="1" x14ac:dyDescent="0.3">
      <c r="B12" s="7">
        <v>7.2</v>
      </c>
      <c r="C12" s="8">
        <v>83.58</v>
      </c>
      <c r="D12" s="8">
        <v>1030.2</v>
      </c>
      <c r="E12" s="37">
        <v>0.52833333000000005</v>
      </c>
      <c r="F12" s="9">
        <v>0.11799999999999999</v>
      </c>
      <c r="G12" s="38">
        <v>0.68328816999999997</v>
      </c>
      <c r="H12" s="39">
        <v>0</v>
      </c>
      <c r="I12" s="47">
        <v>1.24608392</v>
      </c>
      <c r="J12" s="41">
        <v>0.99</v>
      </c>
      <c r="K12" s="37">
        <f t="shared" si="3"/>
        <v>46.632996969696968</v>
      </c>
      <c r="L12" s="9">
        <f t="shared" si="0"/>
        <v>88.080808080808083</v>
      </c>
      <c r="M12" s="38">
        <f t="shared" si="1"/>
        <v>30.980992929292935</v>
      </c>
      <c r="N12" s="39">
        <f t="shared" si="4"/>
        <v>100</v>
      </c>
      <c r="O12" s="47">
        <f t="shared" si="5"/>
        <v>25.867062626262626</v>
      </c>
      <c r="P12" s="37">
        <f t="shared" si="14"/>
        <v>1.2162478950960394</v>
      </c>
      <c r="Q12" s="9">
        <f t="shared" si="6"/>
        <v>3.1480164404332127</v>
      </c>
      <c r="R12" s="38">
        <f t="shared" si="7"/>
        <v>0.73319747821819603</v>
      </c>
      <c r="S12" s="39">
        <f t="shared" si="8"/>
        <v>4.0000020000000003</v>
      </c>
      <c r="T12" s="49">
        <f t="shared" si="9"/>
        <v>0.45809557638062176</v>
      </c>
      <c r="U12" s="37">
        <f t="shared" si="10"/>
        <v>0.43635025250160719</v>
      </c>
      <c r="V12" s="9">
        <f t="shared" si="11"/>
        <v>0.72210957812052723</v>
      </c>
      <c r="W12" s="38">
        <f t="shared" si="2"/>
        <v>0.30043196883281426</v>
      </c>
      <c r="X12" s="39">
        <f t="shared" si="12"/>
        <v>0.78539765834719832</v>
      </c>
      <c r="Y12" s="46">
        <f t="shared" si="13"/>
        <v>5.4914193171209233E-3</v>
      </c>
    </row>
    <row r="13" spans="2:25" ht="16.5" thickTop="1" thickBot="1" x14ac:dyDescent="0.3">
      <c r="B13" s="7">
        <v>8.9</v>
      </c>
      <c r="C13" s="8">
        <v>78.989999999999995</v>
      </c>
      <c r="D13" s="8">
        <v>1023.2</v>
      </c>
      <c r="E13" s="37">
        <v>0.78458333000000002</v>
      </c>
      <c r="F13" s="9">
        <v>0.40429999999999999</v>
      </c>
      <c r="G13" s="38">
        <v>0.78793789000000003</v>
      </c>
      <c r="H13" s="39">
        <v>0.25</v>
      </c>
      <c r="I13" s="47">
        <v>1.24608392</v>
      </c>
      <c r="J13" s="41">
        <v>0</v>
      </c>
      <c r="K13" s="37">
        <f t="shared" si="3"/>
        <v>0</v>
      </c>
      <c r="L13" s="9">
        <f t="shared" si="0"/>
        <v>0</v>
      </c>
      <c r="M13" s="38">
        <f t="shared" si="1"/>
        <v>0</v>
      </c>
      <c r="N13" s="39">
        <f t="shared" si="4"/>
        <v>0</v>
      </c>
      <c r="O13" s="47">
        <f t="shared" si="5"/>
        <v>0</v>
      </c>
      <c r="P13" s="37">
        <f t="shared" si="14"/>
        <v>4.0000020000000003</v>
      </c>
      <c r="Q13" s="9">
        <f t="shared" si="6"/>
        <v>4.0000020000000003</v>
      </c>
      <c r="R13" s="38">
        <f t="shared" si="7"/>
        <v>4.0000020000000003</v>
      </c>
      <c r="S13" s="39">
        <f t="shared" si="8"/>
        <v>4.0000020000000003</v>
      </c>
      <c r="T13" s="49">
        <f t="shared" si="9"/>
        <v>4.0000020000000003</v>
      </c>
      <c r="U13" s="37">
        <f t="shared" si="10"/>
        <v>1.5707950522330218</v>
      </c>
      <c r="V13" s="9">
        <f t="shared" si="11"/>
        <v>1.5707938533840631</v>
      </c>
      <c r="W13" s="38">
        <f t="shared" si="2"/>
        <v>1.5707950576593306</v>
      </c>
      <c r="X13" s="39">
        <f t="shared" si="12"/>
        <v>1.5707923267948967</v>
      </c>
      <c r="Y13" s="46">
        <f t="shared" si="13"/>
        <v>1.5707955242807288</v>
      </c>
    </row>
    <row r="14" spans="2:25" ht="16.5" thickTop="1" thickBot="1" x14ac:dyDescent="0.3">
      <c r="B14" s="7">
        <v>10.4</v>
      </c>
      <c r="C14" s="8">
        <v>76.66</v>
      </c>
      <c r="D14" s="8">
        <v>1014.4</v>
      </c>
      <c r="E14" s="37">
        <v>1.88</v>
      </c>
      <c r="F14" s="9">
        <v>2.5427</v>
      </c>
      <c r="G14" s="38">
        <v>1.5857255100000001</v>
      </c>
      <c r="H14" s="39">
        <v>0.2</v>
      </c>
      <c r="I14" s="47">
        <v>3.0393877599999999</v>
      </c>
      <c r="J14" s="41">
        <v>0.2</v>
      </c>
      <c r="K14" s="37">
        <f t="shared" si="3"/>
        <v>839.99999999999989</v>
      </c>
      <c r="L14" s="9">
        <f t="shared" si="0"/>
        <v>1171.3499999999999</v>
      </c>
      <c r="M14" s="38">
        <f t="shared" si="1"/>
        <v>692.86275499999999</v>
      </c>
      <c r="N14" s="39">
        <f t="shared" si="4"/>
        <v>0</v>
      </c>
      <c r="O14" s="47">
        <f t="shared" si="5"/>
        <v>1419.6938799999998</v>
      </c>
      <c r="P14" s="37">
        <f t="shared" si="14"/>
        <v>3.2307712307692302</v>
      </c>
      <c r="Q14" s="9">
        <f t="shared" si="6"/>
        <v>3.416635244612972</v>
      </c>
      <c r="R14" s="38">
        <f t="shared" si="7"/>
        <v>3.1040076318622005</v>
      </c>
      <c r="S14" s="39">
        <f t="shared" si="8"/>
        <v>1.9999999999999999E-6</v>
      </c>
      <c r="T14" s="49">
        <f t="shared" si="9"/>
        <v>3.5060815068263138</v>
      </c>
      <c r="U14" s="37">
        <f t="shared" si="10"/>
        <v>1.4523057807167328</v>
      </c>
      <c r="V14" s="9">
        <f t="shared" si="11"/>
        <v>1.4856308256924748</v>
      </c>
      <c r="W14" s="38">
        <f t="shared" si="2"/>
        <v>1.4274567100383284</v>
      </c>
      <c r="X14" s="39">
        <f t="shared" si="12"/>
        <v>0</v>
      </c>
      <c r="Y14" s="46">
        <f t="shared" si="13"/>
        <v>3.3802106458292909E-3</v>
      </c>
    </row>
    <row r="15" spans="2:25" ht="16.5" thickTop="1" thickBot="1" x14ac:dyDescent="0.3">
      <c r="B15" s="7">
        <v>7.9</v>
      </c>
      <c r="C15" s="8">
        <v>68.569999999999993</v>
      </c>
      <c r="D15" s="8">
        <v>1020.3</v>
      </c>
      <c r="E15" s="37">
        <v>1.0929166699999999</v>
      </c>
      <c r="F15" s="9">
        <v>0.88100000000000001</v>
      </c>
      <c r="G15" s="38">
        <v>0.58938562999999999</v>
      </c>
      <c r="H15" s="39">
        <v>0</v>
      </c>
      <c r="I15" s="47">
        <v>0.31974544999999999</v>
      </c>
      <c r="J15" s="41">
        <v>0</v>
      </c>
      <c r="K15" s="37">
        <f t="shared" si="3"/>
        <v>0</v>
      </c>
      <c r="L15" s="9">
        <f t="shared" si="0"/>
        <v>0</v>
      </c>
      <c r="M15" s="38">
        <f t="shared" si="1"/>
        <v>0</v>
      </c>
      <c r="N15" s="39">
        <f t="shared" si="4"/>
        <v>0</v>
      </c>
      <c r="O15" s="47">
        <f t="shared" si="5"/>
        <v>0</v>
      </c>
      <c r="P15" s="37">
        <f t="shared" si="14"/>
        <v>4.0000020000000003</v>
      </c>
      <c r="Q15" s="9">
        <f t="shared" si="6"/>
        <v>4.0000020000000003</v>
      </c>
      <c r="R15" s="38">
        <f t="shared" si="7"/>
        <v>4.0000020000000003</v>
      </c>
      <c r="S15" s="39">
        <f t="shared" si="8"/>
        <v>0</v>
      </c>
      <c r="T15" s="49">
        <f t="shared" si="9"/>
        <v>4.0000020000000003</v>
      </c>
      <c r="U15" s="37">
        <f t="shared" si="10"/>
        <v>1.5707954118120553</v>
      </c>
      <c r="V15" s="9">
        <f t="shared" si="11"/>
        <v>1.5707951917211169</v>
      </c>
      <c r="W15" s="38">
        <f t="shared" si="2"/>
        <v>1.5707946301128788</v>
      </c>
      <c r="X15" s="39">
        <f t="shared" si="12"/>
        <v>0</v>
      </c>
      <c r="Y15" s="46">
        <f t="shared" si="13"/>
        <v>1.5707931993070778</v>
      </c>
    </row>
    <row r="16" spans="2:25" ht="16.5" thickTop="1" thickBot="1" x14ac:dyDescent="0.3">
      <c r="B16" s="7">
        <v>6.8</v>
      </c>
      <c r="C16" s="8">
        <v>82.38</v>
      </c>
      <c r="D16" s="8">
        <v>1019.4</v>
      </c>
      <c r="E16" s="37">
        <v>2.1637499999999998</v>
      </c>
      <c r="F16" s="9">
        <v>2.2277</v>
      </c>
      <c r="G16" s="38">
        <v>1.6795790399999999</v>
      </c>
      <c r="H16" s="39">
        <v>1.65</v>
      </c>
      <c r="I16" s="47">
        <v>1.24608392</v>
      </c>
      <c r="J16" s="41">
        <v>0.2</v>
      </c>
      <c r="K16" s="37">
        <f t="shared" si="3"/>
        <v>981.875</v>
      </c>
      <c r="L16" s="9">
        <f t="shared" si="0"/>
        <v>1013.8499999999999</v>
      </c>
      <c r="M16" s="38">
        <f t="shared" si="1"/>
        <v>739.78951999999992</v>
      </c>
      <c r="N16" s="39">
        <f t="shared" si="4"/>
        <v>724.99999999999989</v>
      </c>
      <c r="O16" s="47">
        <f t="shared" si="5"/>
        <v>523.04196000000002</v>
      </c>
      <c r="P16" s="37">
        <f t="shared" si="14"/>
        <v>3.3231114658910625</v>
      </c>
      <c r="Q16" s="9">
        <f t="shared" si="6"/>
        <v>3.340941984347324</v>
      </c>
      <c r="R16" s="38">
        <f t="shared" si="7"/>
        <v>3.1487475616657652</v>
      </c>
      <c r="S16" s="39">
        <f t="shared" si="8"/>
        <v>3.1351371351351349</v>
      </c>
      <c r="T16" s="49">
        <f t="shared" si="9"/>
        <v>2.893565521541682</v>
      </c>
      <c r="U16" s="37">
        <f t="shared" si="10"/>
        <v>1.4692998251397675</v>
      </c>
      <c r="V16" s="9">
        <f t="shared" si="11"/>
        <v>1.4724799222780476</v>
      </c>
      <c r="W16" s="38">
        <f t="shared" si="2"/>
        <v>1.4364364630656372</v>
      </c>
      <c r="X16" s="39">
        <f t="shared" si="12"/>
        <v>1.433729475705309</v>
      </c>
      <c r="Y16" s="46">
        <f t="shared" si="13"/>
        <v>1.0653937855061714E-3</v>
      </c>
    </row>
    <row r="17" spans="2:25" ht="16.5" thickTop="1" thickBot="1" x14ac:dyDescent="0.3">
      <c r="B17" s="7">
        <v>7.5</v>
      </c>
      <c r="C17" s="8">
        <v>92.18</v>
      </c>
      <c r="D17" s="8">
        <v>1005.9</v>
      </c>
      <c r="E17" s="37">
        <v>4.2379166699999997</v>
      </c>
      <c r="F17" s="9">
        <v>4.6006</v>
      </c>
      <c r="G17" s="38">
        <v>4.9275290099999998</v>
      </c>
      <c r="H17" s="39">
        <v>1.4</v>
      </c>
      <c r="I17" s="47">
        <v>5.9285542199999997</v>
      </c>
      <c r="J17" s="41">
        <v>5.2</v>
      </c>
      <c r="K17" s="37">
        <f t="shared" si="3"/>
        <v>18.501602500000008</v>
      </c>
      <c r="L17" s="9">
        <f t="shared" si="0"/>
        <v>11.526923076923079</v>
      </c>
      <c r="M17" s="38">
        <f t="shared" si="1"/>
        <v>5.2398267307692388</v>
      </c>
      <c r="N17" s="39">
        <f t="shared" si="4"/>
        <v>73.07692307692308</v>
      </c>
      <c r="O17" s="47">
        <f t="shared" si="5"/>
        <v>14.010658076923066</v>
      </c>
      <c r="P17" s="37">
        <f t="shared" si="14"/>
        <v>0.40775441555507419</v>
      </c>
      <c r="Q17" s="9">
        <f t="shared" si="6"/>
        <v>0.24464008338265011</v>
      </c>
      <c r="R17" s="38">
        <f t="shared" si="7"/>
        <v>0.10761798006027352</v>
      </c>
      <c r="S17" s="39">
        <f t="shared" si="8"/>
        <v>2.303032303030303</v>
      </c>
      <c r="T17" s="49">
        <f t="shared" si="9"/>
        <v>0.26187041726148302</v>
      </c>
      <c r="U17" s="37">
        <f t="shared" si="10"/>
        <v>0.18294722648215889</v>
      </c>
      <c r="V17" s="9">
        <f t="shared" si="11"/>
        <v>0.11476271343166618</v>
      </c>
      <c r="W17" s="38">
        <f t="shared" si="2"/>
        <v>5.2350381584566036E-2</v>
      </c>
      <c r="X17" s="39">
        <f t="shared" si="12"/>
        <v>0.63107929586092615</v>
      </c>
      <c r="Y17" s="46">
        <f t="shared" si="13"/>
        <v>3.9357561631334463E-2</v>
      </c>
    </row>
    <row r="18" spans="2:25" ht="16.5" thickTop="1" thickBot="1" x14ac:dyDescent="0.3">
      <c r="B18" s="7">
        <v>3.2</v>
      </c>
      <c r="C18" s="8">
        <v>76.42</v>
      </c>
      <c r="D18" s="8">
        <v>1011.3</v>
      </c>
      <c r="E18" s="37">
        <v>1.68166667</v>
      </c>
      <c r="F18" s="9">
        <v>1.9157999999999999</v>
      </c>
      <c r="G18" s="38">
        <v>1.4742634400000001</v>
      </c>
      <c r="H18" s="39">
        <v>0.2</v>
      </c>
      <c r="I18" s="47">
        <v>3.0393877599999999</v>
      </c>
      <c r="J18" s="41">
        <v>0.4</v>
      </c>
      <c r="K18" s="37">
        <f t="shared" si="3"/>
        <v>320.41666749999996</v>
      </c>
      <c r="L18" s="9">
        <f t="shared" si="0"/>
        <v>378.95</v>
      </c>
      <c r="M18" s="38">
        <f t="shared" si="1"/>
        <v>268.56586000000004</v>
      </c>
      <c r="N18" s="39">
        <f t="shared" si="4"/>
        <v>50</v>
      </c>
      <c r="O18" s="47">
        <f t="shared" si="5"/>
        <v>659.84694000000002</v>
      </c>
      <c r="P18" s="37">
        <f t="shared" si="14"/>
        <v>2.4627722186344747</v>
      </c>
      <c r="Q18" s="9">
        <f t="shared" si="6"/>
        <v>2.618190099145004</v>
      </c>
      <c r="R18" s="38">
        <f t="shared" si="7"/>
        <v>2.2926646365821872</v>
      </c>
      <c r="S18" s="39">
        <f t="shared" si="8"/>
        <v>1.3333353333333333</v>
      </c>
      <c r="T18" s="49">
        <f t="shared" si="9"/>
        <v>3.0696038526273992</v>
      </c>
      <c r="U18" s="37">
        <f t="shared" si="10"/>
        <v>1.2682810088236831</v>
      </c>
      <c r="V18" s="9">
        <f t="shared" si="11"/>
        <v>1.3127901814069627</v>
      </c>
      <c r="W18" s="38">
        <f t="shared" si="2"/>
        <v>1.2143517767843524</v>
      </c>
      <c r="X18" s="39">
        <f t="shared" si="12"/>
        <v>0.46364660900280613</v>
      </c>
      <c r="Y18" s="46">
        <f t="shared" si="13"/>
        <v>8.2371746670104953E-3</v>
      </c>
    </row>
    <row r="19" spans="2:25" ht="16.5" thickTop="1" thickBot="1" x14ac:dyDescent="0.3">
      <c r="B19" s="7">
        <v>2.4</v>
      </c>
      <c r="C19" s="8">
        <v>75.94</v>
      </c>
      <c r="D19" s="8">
        <v>1016.3</v>
      </c>
      <c r="E19" s="37">
        <v>0.88708332999999995</v>
      </c>
      <c r="F19" s="9">
        <v>0.85409999999999997</v>
      </c>
      <c r="G19" s="38">
        <v>0.96359145999999996</v>
      </c>
      <c r="H19" s="39">
        <v>0.3</v>
      </c>
      <c r="I19" s="47">
        <v>0.31974544999999999</v>
      </c>
      <c r="J19" s="41">
        <v>0</v>
      </c>
      <c r="K19" s="37">
        <f t="shared" si="3"/>
        <v>0</v>
      </c>
      <c r="L19" s="9">
        <f t="shared" si="0"/>
        <v>0</v>
      </c>
      <c r="M19" s="38">
        <f t="shared" si="1"/>
        <v>0</v>
      </c>
      <c r="N19" s="39">
        <f t="shared" si="4"/>
        <v>0</v>
      </c>
      <c r="O19" s="47">
        <f t="shared" si="5"/>
        <v>0</v>
      </c>
      <c r="P19" s="37">
        <f t="shared" si="14"/>
        <v>4.0000020000000003</v>
      </c>
      <c r="Q19" s="9">
        <f t="shared" si="6"/>
        <v>4.0000020000000003</v>
      </c>
      <c r="R19" s="38">
        <f t="shared" si="7"/>
        <v>4.0000020000000003</v>
      </c>
      <c r="S19" s="39">
        <f t="shared" si="8"/>
        <v>4.0000020000000003</v>
      </c>
      <c r="T19" s="49">
        <f t="shared" si="9"/>
        <v>4.0000020000000003</v>
      </c>
      <c r="U19" s="37">
        <f t="shared" si="10"/>
        <v>1.5707951995050851</v>
      </c>
      <c r="V19" s="9">
        <f t="shared" si="11"/>
        <v>1.5707951559718081</v>
      </c>
      <c r="W19" s="38">
        <f t="shared" si="2"/>
        <v>1.5707952890106889</v>
      </c>
      <c r="X19" s="39">
        <f t="shared" si="12"/>
        <v>1.5707929934615632</v>
      </c>
      <c r="Y19" s="46">
        <f t="shared" si="13"/>
        <v>1.5707931993070778</v>
      </c>
    </row>
    <row r="20" spans="2:25" ht="16.5" thickTop="1" thickBot="1" x14ac:dyDescent="0.3">
      <c r="B20" s="7">
        <v>4</v>
      </c>
      <c r="C20" s="8">
        <v>84.74</v>
      </c>
      <c r="D20" s="8">
        <v>1009.8</v>
      </c>
      <c r="E20" s="37">
        <v>3.4950000000000001</v>
      </c>
      <c r="F20" s="9">
        <v>2.9344000000000001</v>
      </c>
      <c r="G20" s="38">
        <v>2.9046745</v>
      </c>
      <c r="H20" s="39">
        <v>0.8</v>
      </c>
      <c r="I20" s="47">
        <v>3.0393877599999999</v>
      </c>
      <c r="J20" s="41">
        <v>0.4</v>
      </c>
      <c r="K20" s="37">
        <f t="shared" si="3"/>
        <v>773.75</v>
      </c>
      <c r="L20" s="9">
        <f t="shared" si="0"/>
        <v>633.6</v>
      </c>
      <c r="M20" s="38">
        <f t="shared" si="1"/>
        <v>626.16862500000002</v>
      </c>
      <c r="N20" s="39">
        <f t="shared" si="4"/>
        <v>100</v>
      </c>
      <c r="O20" s="47">
        <f t="shared" si="5"/>
        <v>659.84694000000002</v>
      </c>
      <c r="P20" s="37">
        <f t="shared" si="14"/>
        <v>3.1784358896020541</v>
      </c>
      <c r="Q20" s="9">
        <f t="shared" si="6"/>
        <v>3.0403091017274471</v>
      </c>
      <c r="R20" s="38">
        <f t="shared" si="7"/>
        <v>3.0316766777935316</v>
      </c>
      <c r="S20" s="39">
        <f t="shared" si="8"/>
        <v>1.3333353333333333</v>
      </c>
      <c r="T20" s="49">
        <f t="shared" si="9"/>
        <v>3.0696038526273992</v>
      </c>
      <c r="U20" s="37">
        <f t="shared" si="10"/>
        <v>1.4422677477441213</v>
      </c>
      <c r="V20" s="9">
        <f t="shared" si="11"/>
        <v>1.4142589030605113</v>
      </c>
      <c r="W20" s="38">
        <f t="shared" si="2"/>
        <v>1.4124318449048792</v>
      </c>
      <c r="X20" s="39">
        <f t="shared" si="12"/>
        <v>0.78539691339901085</v>
      </c>
      <c r="Y20" s="46">
        <f t="shared" si="13"/>
        <v>3.4111502672994685E-3</v>
      </c>
    </row>
    <row r="21" spans="2:25" ht="16.5" thickTop="1" thickBot="1" x14ac:dyDescent="0.3">
      <c r="B21" s="7">
        <v>1.9</v>
      </c>
      <c r="C21" s="8">
        <v>80.489999999999995</v>
      </c>
      <c r="D21" s="8">
        <v>1017.9</v>
      </c>
      <c r="E21" s="37">
        <v>1.4904166700000001</v>
      </c>
      <c r="F21" s="9">
        <v>5.5940000000000003</v>
      </c>
      <c r="G21" s="38">
        <v>1.56147719</v>
      </c>
      <c r="H21" s="39">
        <v>13.97</v>
      </c>
      <c r="I21" s="47">
        <v>1.24608392</v>
      </c>
      <c r="J21" s="41">
        <v>0</v>
      </c>
      <c r="K21" s="37">
        <f t="shared" si="3"/>
        <v>0</v>
      </c>
      <c r="L21" s="9">
        <f t="shared" si="0"/>
        <v>0</v>
      </c>
      <c r="M21" s="38">
        <f t="shared" si="1"/>
        <v>0</v>
      </c>
      <c r="N21" s="39">
        <f t="shared" si="4"/>
        <v>0</v>
      </c>
      <c r="O21" s="47">
        <f t="shared" si="5"/>
        <v>0</v>
      </c>
      <c r="P21" s="37">
        <f t="shared" si="14"/>
        <v>4.0000020000000003</v>
      </c>
      <c r="Q21" s="9">
        <f t="shared" si="6"/>
        <v>4.0000020000000003</v>
      </c>
      <c r="R21" s="38">
        <f t="shared" si="7"/>
        <v>4.0000020000000003</v>
      </c>
      <c r="S21" s="39">
        <f t="shared" si="8"/>
        <v>4.0000020000000003</v>
      </c>
      <c r="T21" s="49">
        <f t="shared" si="9"/>
        <v>4.0000020000000003</v>
      </c>
      <c r="U21" s="37">
        <f t="shared" si="10"/>
        <v>1.5707956558415852</v>
      </c>
      <c r="V21" s="9">
        <f t="shared" si="11"/>
        <v>1.5707961480319363</v>
      </c>
      <c r="W21" s="38">
        <f t="shared" si="2"/>
        <v>1.5707956863756791</v>
      </c>
      <c r="X21" s="39">
        <f t="shared" si="12"/>
        <v>1.5707962552129353</v>
      </c>
      <c r="Y21" s="46">
        <f t="shared" si="13"/>
        <v>1.5707955242807288</v>
      </c>
    </row>
    <row r="22" spans="2:25" ht="16.5" thickTop="1" thickBot="1" x14ac:dyDescent="0.3">
      <c r="B22" s="7">
        <v>2</v>
      </c>
      <c r="C22" s="8">
        <v>85.6</v>
      </c>
      <c r="D22" s="8">
        <v>1021.2</v>
      </c>
      <c r="E22" s="37">
        <v>1.22208333</v>
      </c>
      <c r="F22" s="9">
        <v>0.97430000000000005</v>
      </c>
      <c r="G22" s="38">
        <v>0.90076018999999996</v>
      </c>
      <c r="H22" s="39">
        <v>0.2</v>
      </c>
      <c r="I22" s="47">
        <v>1.24608392</v>
      </c>
      <c r="J22" s="41">
        <v>0.2</v>
      </c>
      <c r="K22" s="37">
        <f t="shared" si="3"/>
        <v>511.04166500000002</v>
      </c>
      <c r="L22" s="9">
        <f t="shared" si="0"/>
        <v>387.15</v>
      </c>
      <c r="M22" s="38">
        <f t="shared" si="1"/>
        <v>350.38009499999998</v>
      </c>
      <c r="N22" s="39">
        <f t="shared" si="4"/>
        <v>0</v>
      </c>
      <c r="O22" s="47">
        <f t="shared" si="5"/>
        <v>523.04196000000002</v>
      </c>
      <c r="P22" s="37">
        <f t="shared" si="14"/>
        <v>2.8748921233516325</v>
      </c>
      <c r="Q22" s="9">
        <f t="shared" si="6"/>
        <v>2.637488161968832</v>
      </c>
      <c r="R22" s="38">
        <f t="shared" si="7"/>
        <v>2.5464610611693543</v>
      </c>
      <c r="S22" s="39">
        <f t="shared" si="8"/>
        <v>1.9999999999999999E-6</v>
      </c>
      <c r="T22" s="49">
        <f t="shared" si="9"/>
        <v>2.893565521541682</v>
      </c>
      <c r="U22" s="37">
        <f t="shared" si="10"/>
        <v>1.3775582935741448</v>
      </c>
      <c r="V22" s="9">
        <f t="shared" si="11"/>
        <v>1.3180221185022882</v>
      </c>
      <c r="W22" s="38">
        <f t="shared" si="2"/>
        <v>1.2927819246657222</v>
      </c>
      <c r="X22" s="39">
        <f t="shared" si="12"/>
        <v>0</v>
      </c>
      <c r="Y22" s="46">
        <f t="shared" si="13"/>
        <v>2.0469611942591972E-3</v>
      </c>
    </row>
    <row r="23" spans="2:25" ht="16.5" thickTop="1" thickBot="1" x14ac:dyDescent="0.3">
      <c r="B23" s="7">
        <v>3</v>
      </c>
      <c r="C23" s="8">
        <v>88.96</v>
      </c>
      <c r="D23" s="8">
        <v>1002.1</v>
      </c>
      <c r="E23" s="37">
        <v>4.5104166699999997</v>
      </c>
      <c r="F23" s="9">
        <v>1.1003000000000001</v>
      </c>
      <c r="G23" s="38">
        <v>2.5763245600000002</v>
      </c>
      <c r="H23" s="39">
        <v>0.4</v>
      </c>
      <c r="I23" s="47">
        <v>5.9285542199999997</v>
      </c>
      <c r="J23" s="41">
        <v>9.4</v>
      </c>
      <c r="K23" s="37">
        <f t="shared" si="3"/>
        <v>52.016843936170218</v>
      </c>
      <c r="L23" s="9">
        <f t="shared" si="0"/>
        <v>88.294680851063816</v>
      </c>
      <c r="M23" s="38">
        <f t="shared" si="1"/>
        <v>72.592291914893622</v>
      </c>
      <c r="N23" s="39">
        <f t="shared" si="4"/>
        <v>95.744680851063819</v>
      </c>
      <c r="O23" s="47">
        <f t="shared" si="5"/>
        <v>36.930274255319155</v>
      </c>
      <c r="P23" s="37">
        <f t="shared" si="14"/>
        <v>1.4060226666692179</v>
      </c>
      <c r="Q23" s="9">
        <f t="shared" si="6"/>
        <v>3.1617021419007068</v>
      </c>
      <c r="R23" s="38">
        <f t="shared" si="7"/>
        <v>2.279056949058595</v>
      </c>
      <c r="S23" s="39">
        <f t="shared" si="8"/>
        <v>3.6734713877551015</v>
      </c>
      <c r="T23" s="49">
        <f t="shared" si="9"/>
        <v>0.90587889619693307</v>
      </c>
      <c r="U23" s="37">
        <f t="shared" si="10"/>
        <v>0.47965182695712177</v>
      </c>
      <c r="V23" s="9">
        <f t="shared" si="11"/>
        <v>0.72331310821225303</v>
      </c>
      <c r="W23" s="38">
        <f t="shared" si="2"/>
        <v>0.62791282138006976</v>
      </c>
      <c r="X23" s="39">
        <f t="shared" si="12"/>
        <v>0.76366240341442104</v>
      </c>
      <c r="Y23" s="46">
        <f t="shared" si="13"/>
        <v>6.6638139628746013E-2</v>
      </c>
    </row>
    <row r="24" spans="2:25" ht="16.5" thickTop="1" thickBot="1" x14ac:dyDescent="0.3">
      <c r="B24" s="7">
        <v>1</v>
      </c>
      <c r="C24" s="8">
        <v>89.48</v>
      </c>
      <c r="D24" s="8">
        <v>1002.7</v>
      </c>
      <c r="E24" s="37">
        <v>4.0025000000000004</v>
      </c>
      <c r="F24" s="9">
        <v>0.99380000000000002</v>
      </c>
      <c r="G24" s="38">
        <v>2.3469235199999998</v>
      </c>
      <c r="H24" s="39">
        <v>0.8</v>
      </c>
      <c r="I24" s="47">
        <v>5.9285542199999997</v>
      </c>
      <c r="J24" s="41">
        <v>4.99</v>
      </c>
      <c r="K24" s="37">
        <f t="shared" si="3"/>
        <v>19.789579158316627</v>
      </c>
      <c r="L24" s="9">
        <f t="shared" si="0"/>
        <v>80.084168336673343</v>
      </c>
      <c r="M24" s="38">
        <f t="shared" si="1"/>
        <v>52.96746452905812</v>
      </c>
      <c r="N24" s="39">
        <f t="shared" si="4"/>
        <v>83.967935871743492</v>
      </c>
      <c r="O24" s="47">
        <f t="shared" si="5"/>
        <v>18.808701803607203</v>
      </c>
      <c r="P24" s="37">
        <f t="shared" si="14"/>
        <v>0.43925693466777865</v>
      </c>
      <c r="Q24" s="9">
        <f t="shared" si="6"/>
        <v>2.6713479674454357</v>
      </c>
      <c r="R24" s="38">
        <f t="shared" si="7"/>
        <v>1.4409746217236079</v>
      </c>
      <c r="S24" s="39">
        <f t="shared" si="8"/>
        <v>2.8946479412780657</v>
      </c>
      <c r="T24" s="49">
        <f t="shared" si="9"/>
        <v>0.34384027788510974</v>
      </c>
      <c r="U24" s="37">
        <f t="shared" si="10"/>
        <v>0.19537142806468399</v>
      </c>
      <c r="V24" s="9">
        <f t="shared" si="11"/>
        <v>0.67525385533401672</v>
      </c>
      <c r="W24" s="38">
        <f t="shared" si="2"/>
        <v>0.4871044576501079</v>
      </c>
      <c r="X24" s="39">
        <f t="shared" si="12"/>
        <v>0.69847170309494799</v>
      </c>
      <c r="Y24" s="46">
        <f t="shared" si="13"/>
        <v>4.7391175908051704E-2</v>
      </c>
    </row>
    <row r="25" spans="2:25" ht="16.5" thickTop="1" thickBot="1" x14ac:dyDescent="0.3">
      <c r="B25" s="7">
        <v>1.3</v>
      </c>
      <c r="C25" s="8">
        <v>92.38</v>
      </c>
      <c r="D25" s="8">
        <v>1011.7</v>
      </c>
      <c r="E25" s="37">
        <v>1.8745833300000001</v>
      </c>
      <c r="F25" s="9">
        <v>1.095</v>
      </c>
      <c r="G25" s="38">
        <v>1.9583197800000001</v>
      </c>
      <c r="H25" s="39">
        <v>0.2</v>
      </c>
      <c r="I25" s="47">
        <v>3.0393877599999999</v>
      </c>
      <c r="J25" s="41">
        <v>2.02</v>
      </c>
      <c r="K25" s="37">
        <f t="shared" si="3"/>
        <v>7.1988450495049454</v>
      </c>
      <c r="L25" s="9">
        <f t="shared" si="0"/>
        <v>45.792079207920793</v>
      </c>
      <c r="M25" s="38">
        <f t="shared" si="1"/>
        <v>3.0534762376237601</v>
      </c>
      <c r="N25" s="39">
        <f t="shared" si="4"/>
        <v>90.099009900990097</v>
      </c>
      <c r="O25" s="47">
        <f t="shared" si="5"/>
        <v>50.4647405940594</v>
      </c>
      <c r="P25" s="37">
        <f t="shared" si="14"/>
        <v>0.14935473704876656</v>
      </c>
      <c r="Q25" s="9">
        <f t="shared" si="6"/>
        <v>1.1878029630818621</v>
      </c>
      <c r="R25" s="38">
        <f t="shared" si="7"/>
        <v>6.2018352038950425E-2</v>
      </c>
      <c r="S25" s="39">
        <f t="shared" si="8"/>
        <v>3.2792812792792789</v>
      </c>
      <c r="T25" s="49">
        <f t="shared" si="9"/>
        <v>0.80593964175134092</v>
      </c>
      <c r="U25" s="37">
        <f t="shared" si="10"/>
        <v>7.1864444151640006E-2</v>
      </c>
      <c r="V25" s="9">
        <f t="shared" si="11"/>
        <v>0.42942111481341039</v>
      </c>
      <c r="W25" s="38">
        <f t="shared" si="2"/>
        <v>3.052526266321345E-2</v>
      </c>
      <c r="X25" s="39">
        <f t="shared" si="12"/>
        <v>0.73336160240282167</v>
      </c>
      <c r="Y25" s="46">
        <f t="shared" si="13"/>
        <v>0.14066908166121342</v>
      </c>
    </row>
    <row r="26" spans="2:25" ht="16.5" thickTop="1" thickBot="1" x14ac:dyDescent="0.3">
      <c r="B26" s="7">
        <v>7.3</v>
      </c>
      <c r="C26" s="8">
        <v>90.17</v>
      </c>
      <c r="D26" s="8">
        <v>1014</v>
      </c>
      <c r="E26" s="37">
        <v>1.9824999999999999</v>
      </c>
      <c r="F26" s="9">
        <v>6.1033999999999997</v>
      </c>
      <c r="G26" s="38">
        <v>3.9510378899999998</v>
      </c>
      <c r="H26" s="39">
        <v>5.54</v>
      </c>
      <c r="I26" s="47">
        <v>3.0393877599999999</v>
      </c>
      <c r="J26" s="41">
        <v>0.8</v>
      </c>
      <c r="K26" s="37">
        <f t="shared" si="3"/>
        <v>147.81249999999997</v>
      </c>
      <c r="L26" s="9">
        <f t="shared" si="0"/>
        <v>662.92499999999995</v>
      </c>
      <c r="M26" s="38">
        <f t="shared" si="1"/>
        <v>393.87973624999995</v>
      </c>
      <c r="N26" s="39">
        <f t="shared" si="4"/>
        <v>592.5</v>
      </c>
      <c r="O26" s="47">
        <f t="shared" si="5"/>
        <v>279.92346999999995</v>
      </c>
      <c r="P26" s="37">
        <f t="shared" si="14"/>
        <v>1.6999121527403414</v>
      </c>
      <c r="Q26" s="9">
        <f t="shared" si="6"/>
        <v>3.0729225898542745</v>
      </c>
      <c r="R26" s="38">
        <f t="shared" si="7"/>
        <v>2.6529279188880088</v>
      </c>
      <c r="S26" s="39">
        <f t="shared" si="8"/>
        <v>2.9905382776025236</v>
      </c>
      <c r="T26" s="49">
        <f t="shared" si="9"/>
        <v>2.333069561792716</v>
      </c>
      <c r="U26" s="37">
        <f t="shared" si="10"/>
        <v>0.97599383069702395</v>
      </c>
      <c r="V26" s="9">
        <f t="shared" si="11"/>
        <v>1.4210783010703285</v>
      </c>
      <c r="W26" s="38">
        <f t="shared" si="2"/>
        <v>1.3221646246588121</v>
      </c>
      <c r="X26" s="39">
        <f t="shared" si="12"/>
        <v>1.4035954635488732</v>
      </c>
      <c r="Y26" s="46">
        <f t="shared" si="13"/>
        <v>1.5149032958258604E-2</v>
      </c>
    </row>
    <row r="27" spans="2:25" ht="16.5" thickTop="1" thickBot="1" x14ac:dyDescent="0.3">
      <c r="B27" s="7">
        <v>8.3000000000000007</v>
      </c>
      <c r="C27" s="8">
        <v>87.01</v>
      </c>
      <c r="D27" s="8">
        <v>1002.5</v>
      </c>
      <c r="E27" s="37">
        <v>6.48</v>
      </c>
      <c r="F27" s="9">
        <v>6.1966000000000001</v>
      </c>
      <c r="G27" s="38">
        <v>6.2001787899999998</v>
      </c>
      <c r="H27" s="39">
        <v>13.02</v>
      </c>
      <c r="I27" s="47">
        <v>5.9285542199999997</v>
      </c>
      <c r="J27" s="41">
        <v>0.8</v>
      </c>
      <c r="K27" s="37">
        <f t="shared" si="3"/>
        <v>710</v>
      </c>
      <c r="L27" s="9">
        <f t="shared" si="0"/>
        <v>674.57500000000005</v>
      </c>
      <c r="M27" s="38">
        <f t="shared" si="1"/>
        <v>675.02234874999999</v>
      </c>
      <c r="N27" s="39">
        <f t="shared" si="4"/>
        <v>1527.4999999999998</v>
      </c>
      <c r="O27" s="47">
        <f t="shared" si="5"/>
        <v>641.06927749999988</v>
      </c>
      <c r="P27" s="37">
        <f t="shared" si="14"/>
        <v>3.1208811208791207</v>
      </c>
      <c r="Q27" s="9">
        <f t="shared" si="6"/>
        <v>3.0852719882800219</v>
      </c>
      <c r="R27" s="38">
        <f t="shared" si="7"/>
        <v>3.0857396372811188</v>
      </c>
      <c r="S27" s="39">
        <f t="shared" si="8"/>
        <v>3.5369050390738055</v>
      </c>
      <c r="T27" s="49">
        <f t="shared" si="9"/>
        <v>3.0488318391091807</v>
      </c>
      <c r="U27" s="37">
        <f t="shared" si="10"/>
        <v>1.4308714835889993</v>
      </c>
      <c r="V27" s="9">
        <f t="shared" si="11"/>
        <v>1.4236264586516834</v>
      </c>
      <c r="W27" s="38">
        <f t="shared" si="2"/>
        <v>1.423722589780233</v>
      </c>
      <c r="X27" s="39">
        <f t="shared" si="12"/>
        <v>1.5054230836823226</v>
      </c>
      <c r="Y27" s="46">
        <f t="shared" si="13"/>
        <v>7.2231901679669468E-3</v>
      </c>
    </row>
    <row r="28" spans="2:25" ht="16.5" thickTop="1" thickBot="1" x14ac:dyDescent="0.3">
      <c r="B28" s="7">
        <v>5.8</v>
      </c>
      <c r="C28" s="8">
        <v>74.94</v>
      </c>
      <c r="D28" s="8">
        <v>991.9</v>
      </c>
      <c r="E28" s="37">
        <v>4.1966666699999999</v>
      </c>
      <c r="F28" s="9">
        <v>5.2577999999999996</v>
      </c>
      <c r="G28" s="38">
        <v>3.7865511299999999</v>
      </c>
      <c r="H28" s="39">
        <v>5.81</v>
      </c>
      <c r="I28" s="47">
        <v>5.9285542199999997</v>
      </c>
      <c r="J28" s="41">
        <v>6.84</v>
      </c>
      <c r="K28" s="37">
        <f t="shared" si="3"/>
        <v>38.645224122807015</v>
      </c>
      <c r="L28" s="9">
        <f t="shared" si="0"/>
        <v>23.131578947368425</v>
      </c>
      <c r="M28" s="38">
        <f t="shared" si="1"/>
        <v>44.641065350877199</v>
      </c>
      <c r="N28" s="39">
        <f t="shared" si="4"/>
        <v>15.058479532163746</v>
      </c>
      <c r="O28" s="47">
        <f t="shared" si="5"/>
        <v>13.325230701754389</v>
      </c>
      <c r="P28" s="37">
        <f t="shared" si="14"/>
        <v>0.95802072396314752</v>
      </c>
      <c r="Q28" s="9">
        <f t="shared" si="6"/>
        <v>0.52313843803005511</v>
      </c>
      <c r="R28" s="38">
        <f t="shared" si="7"/>
        <v>1.1493678977952897</v>
      </c>
      <c r="S28" s="39">
        <f t="shared" si="8"/>
        <v>0.3256936996047432</v>
      </c>
      <c r="T28" s="49">
        <f t="shared" si="9"/>
        <v>0.28553026398226322</v>
      </c>
      <c r="U28" s="37">
        <f t="shared" si="10"/>
        <v>0.36877294739172262</v>
      </c>
      <c r="V28" s="9">
        <f t="shared" si="11"/>
        <v>0.22731767748609233</v>
      </c>
      <c r="W28" s="38">
        <f t="shared" si="2"/>
        <v>0.41986496235202292</v>
      </c>
      <c r="X28" s="39">
        <f t="shared" si="12"/>
        <v>0.14946180392404926</v>
      </c>
      <c r="Y28" s="46">
        <f t="shared" si="13"/>
        <v>2.3580580427670295E-2</v>
      </c>
    </row>
    <row r="29" spans="2:25" ht="16.5" thickTop="1" thickBot="1" x14ac:dyDescent="0.3">
      <c r="B29" s="7">
        <v>2.7</v>
      </c>
      <c r="C29" s="8">
        <v>66.38</v>
      </c>
      <c r="D29" s="8">
        <v>1005.9</v>
      </c>
      <c r="E29" s="37">
        <v>2.58708333</v>
      </c>
      <c r="F29" s="9">
        <v>1.9461999999999999</v>
      </c>
      <c r="G29" s="38">
        <v>1.6658462300000001</v>
      </c>
      <c r="H29" s="39">
        <v>0</v>
      </c>
      <c r="I29" s="47">
        <v>5.9285542199999997</v>
      </c>
      <c r="J29" s="41">
        <v>0</v>
      </c>
      <c r="K29" s="37">
        <f t="shared" si="3"/>
        <v>0</v>
      </c>
      <c r="L29" s="9">
        <f t="shared" si="0"/>
        <v>0</v>
      </c>
      <c r="M29" s="38">
        <f t="shared" si="1"/>
        <v>0</v>
      </c>
      <c r="N29" s="39">
        <f t="shared" si="4"/>
        <v>0</v>
      </c>
      <c r="O29" s="47">
        <f t="shared" si="5"/>
        <v>0</v>
      </c>
      <c r="P29" s="37">
        <f t="shared" si="14"/>
        <v>4.0000020000000003</v>
      </c>
      <c r="Q29" s="9">
        <f t="shared" si="6"/>
        <v>4.0000020000000003</v>
      </c>
      <c r="R29" s="38">
        <f t="shared" si="7"/>
        <v>4.0000020000000003</v>
      </c>
      <c r="S29" s="39">
        <f t="shared" si="8"/>
        <v>0</v>
      </c>
      <c r="T29" s="49">
        <f t="shared" si="9"/>
        <v>4.0000020000000003</v>
      </c>
      <c r="U29" s="37">
        <f t="shared" si="10"/>
        <v>1.5707959402592222</v>
      </c>
      <c r="V29" s="9">
        <f t="shared" si="11"/>
        <v>1.5707958129730901</v>
      </c>
      <c r="W29" s="38">
        <f t="shared" si="2"/>
        <v>1.5707957264993939</v>
      </c>
      <c r="X29" s="39">
        <f t="shared" si="12"/>
        <v>0</v>
      </c>
      <c r="Y29" s="46">
        <f t="shared" si="13"/>
        <v>1.5707961581197083</v>
      </c>
    </row>
    <row r="30" spans="2:25" ht="16.5" thickTop="1" thickBot="1" x14ac:dyDescent="0.3">
      <c r="B30" s="7">
        <v>2</v>
      </c>
      <c r="C30" s="8">
        <v>82.36</v>
      </c>
      <c r="D30" s="8">
        <v>999.9</v>
      </c>
      <c r="E30" s="37">
        <v>2.84833333</v>
      </c>
      <c r="F30" s="9">
        <v>2.4887000000000001</v>
      </c>
      <c r="G30" s="38">
        <v>2.70851686</v>
      </c>
      <c r="H30" s="39">
        <v>0</v>
      </c>
      <c r="I30" s="47">
        <v>5.9285542199999997</v>
      </c>
      <c r="J30" s="41">
        <v>0.52</v>
      </c>
      <c r="K30" s="37">
        <f t="shared" si="3"/>
        <v>447.7564096153846</v>
      </c>
      <c r="L30" s="9">
        <f t="shared" si="0"/>
        <v>378.59615384615381</v>
      </c>
      <c r="M30" s="38">
        <f t="shared" si="1"/>
        <v>420.86862692307693</v>
      </c>
      <c r="N30" s="39">
        <f t="shared" si="4"/>
        <v>100</v>
      </c>
      <c r="O30" s="47">
        <f t="shared" si="5"/>
        <v>1040.1065807692305</v>
      </c>
      <c r="P30" s="37">
        <f t="shared" si="14"/>
        <v>2.7649698364819075</v>
      </c>
      <c r="Q30" s="9">
        <f t="shared" si="6"/>
        <v>2.6173450385216204</v>
      </c>
      <c r="R30" s="38">
        <f t="shared" si="7"/>
        <v>2.711484646554926</v>
      </c>
      <c r="S30" s="39">
        <f t="shared" si="8"/>
        <v>4.0000020000000003</v>
      </c>
      <c r="T30" s="49">
        <f t="shared" si="9"/>
        <v>3.3548961579652246</v>
      </c>
      <c r="U30" s="37">
        <f t="shared" si="10"/>
        <v>1.3510661247651872</v>
      </c>
      <c r="V30" s="9">
        <f t="shared" si="11"/>
        <v>1.3125597581446218</v>
      </c>
      <c r="W30" s="38">
        <f t="shared" si="2"/>
        <v>1.3375178046682497</v>
      </c>
      <c r="X30" s="39">
        <f t="shared" si="12"/>
        <v>0.78539720185991135</v>
      </c>
      <c r="Y30" s="46">
        <f t="shared" si="13"/>
        <v>1.2078646032927787E-2</v>
      </c>
    </row>
    <row r="31" spans="2:25" ht="16.5" thickTop="1" thickBot="1" x14ac:dyDescent="0.3">
      <c r="B31" s="7">
        <v>1.4</v>
      </c>
      <c r="C31" s="8">
        <v>85.05</v>
      </c>
      <c r="D31" s="8">
        <v>995.7</v>
      </c>
      <c r="E31" s="37">
        <v>4.5870833299999996</v>
      </c>
      <c r="F31" s="9">
        <v>1.294</v>
      </c>
      <c r="G31" s="38">
        <v>3.1984012900000001</v>
      </c>
      <c r="H31" s="39">
        <v>0.8</v>
      </c>
      <c r="I31" s="47">
        <v>5.9285542199999997</v>
      </c>
      <c r="J31" s="41">
        <v>6.02</v>
      </c>
      <c r="K31" s="37">
        <f t="shared" si="3"/>
        <v>23.802602491694355</v>
      </c>
      <c r="L31" s="9">
        <f t="shared" si="0"/>
        <v>78.504983388704304</v>
      </c>
      <c r="M31" s="38">
        <f t="shared" si="1"/>
        <v>46.870410465116272</v>
      </c>
      <c r="N31" s="39">
        <f t="shared" si="4"/>
        <v>86.710963455149511</v>
      </c>
      <c r="O31" s="47">
        <f t="shared" si="5"/>
        <v>1.5190328903654473</v>
      </c>
      <c r="P31" s="37">
        <f t="shared" si="14"/>
        <v>0.54036418078810933</v>
      </c>
      <c r="Q31" s="9">
        <f t="shared" si="6"/>
        <v>2.5846342121957884</v>
      </c>
      <c r="R31" s="38">
        <f t="shared" si="7"/>
        <v>1.2243352097338105</v>
      </c>
      <c r="S31" s="39">
        <f t="shared" si="8"/>
        <v>3.0615855777126098</v>
      </c>
      <c r="T31" s="49">
        <f t="shared" si="9"/>
        <v>3.0615169866839313E-2</v>
      </c>
      <c r="U31" s="37">
        <f t="shared" si="10"/>
        <v>0.23367764240337194</v>
      </c>
      <c r="V31" s="9">
        <f t="shared" si="11"/>
        <v>0.66555819580534259</v>
      </c>
      <c r="W31" s="38">
        <f t="shared" si="2"/>
        <v>0.4382988677880279</v>
      </c>
      <c r="X31" s="39">
        <f t="shared" si="12"/>
        <v>0.71434352483468966</v>
      </c>
      <c r="Y31" s="46">
        <f t="shared" si="13"/>
        <v>3.8418205021515995E-3</v>
      </c>
    </row>
    <row r="32" spans="2:25" ht="16.5" thickTop="1" thickBot="1" x14ac:dyDescent="0.3">
      <c r="B32" s="7">
        <v>-0.2</v>
      </c>
      <c r="C32" s="8">
        <v>86.99</v>
      </c>
      <c r="D32" s="8">
        <v>991.4</v>
      </c>
      <c r="E32" s="37">
        <v>5.54916667</v>
      </c>
      <c r="F32" s="9">
        <v>1.3272999999999999</v>
      </c>
      <c r="G32" s="38">
        <v>3.2439681299999998</v>
      </c>
      <c r="H32" s="39">
        <v>0.8</v>
      </c>
      <c r="I32" s="47">
        <v>5.9285542199999997</v>
      </c>
      <c r="J32" s="41">
        <v>0.8</v>
      </c>
      <c r="K32" s="37">
        <f t="shared" si="3"/>
        <v>593.64583374999995</v>
      </c>
      <c r="L32" s="9">
        <f t="shared" si="0"/>
        <v>65.91249999999998</v>
      </c>
      <c r="M32" s="38">
        <f t="shared" si="1"/>
        <v>305.49601625000003</v>
      </c>
      <c r="N32" s="39">
        <f t="shared" si="4"/>
        <v>0</v>
      </c>
      <c r="O32" s="47">
        <f t="shared" si="5"/>
        <v>641.06927749999988</v>
      </c>
      <c r="P32" s="37">
        <f t="shared" si="14"/>
        <v>2.9919957004898312</v>
      </c>
      <c r="Q32" s="9">
        <f t="shared" si="6"/>
        <v>0.9914935620739902</v>
      </c>
      <c r="R32" s="38">
        <f t="shared" si="7"/>
        <v>2.4173980342264123</v>
      </c>
      <c r="S32" s="39">
        <f t="shared" si="8"/>
        <v>1.9999999999999999E-6</v>
      </c>
      <c r="T32" s="49">
        <f t="shared" si="9"/>
        <v>3.0488318391091807</v>
      </c>
      <c r="U32" s="37">
        <f t="shared" si="10"/>
        <v>1.4039122243182369</v>
      </c>
      <c r="V32" s="9">
        <f t="shared" si="11"/>
        <v>0.58276268616031268</v>
      </c>
      <c r="W32" s="38">
        <f t="shared" si="2"/>
        <v>1.2544522176935269</v>
      </c>
      <c r="X32" s="39">
        <f t="shared" si="12"/>
        <v>0</v>
      </c>
      <c r="Y32" s="46">
        <f t="shared" si="13"/>
        <v>8.6388656970704247E-3</v>
      </c>
    </row>
    <row r="33" spans="2:25" ht="16.5" thickTop="1" thickBot="1" x14ac:dyDescent="0.3">
      <c r="B33" s="7">
        <v>1.5</v>
      </c>
      <c r="C33" s="8">
        <v>93.18</v>
      </c>
      <c r="D33" s="8">
        <v>987.8</v>
      </c>
      <c r="E33" s="37">
        <v>8.5987500000000008</v>
      </c>
      <c r="F33" s="9">
        <v>2.4289000000000001</v>
      </c>
      <c r="G33" s="38">
        <v>5.6785460499999996</v>
      </c>
      <c r="H33" s="39">
        <v>0.2</v>
      </c>
      <c r="I33" s="47">
        <v>5.9285542199999997</v>
      </c>
      <c r="J33" s="41">
        <v>9.65</v>
      </c>
      <c r="K33" s="37">
        <f t="shared" si="3"/>
        <v>10.893782383419683</v>
      </c>
      <c r="L33" s="9">
        <f t="shared" si="0"/>
        <v>74.830051813471499</v>
      </c>
      <c r="M33" s="38">
        <f t="shared" si="1"/>
        <v>41.154963212435241</v>
      </c>
      <c r="N33" s="39">
        <f t="shared" si="4"/>
        <v>97.92746113989638</v>
      </c>
      <c r="O33" s="47">
        <f t="shared" si="5"/>
        <v>38.564204974093272</v>
      </c>
      <c r="P33" s="37">
        <f t="shared" si="14"/>
        <v>0.23042874155764081</v>
      </c>
      <c r="Q33" s="9">
        <f t="shared" si="6"/>
        <v>2.3913124670127242</v>
      </c>
      <c r="R33" s="38">
        <f t="shared" si="7"/>
        <v>1.0363570299018741</v>
      </c>
      <c r="S33" s="39">
        <f t="shared" si="8"/>
        <v>3.83756545177665</v>
      </c>
      <c r="T33" s="49">
        <f t="shared" si="9"/>
        <v>0.95553246256945923</v>
      </c>
      <c r="U33" s="37">
        <f t="shared" si="10"/>
        <v>0.10850991734636964</v>
      </c>
      <c r="V33" s="9">
        <f t="shared" si="11"/>
        <v>0.64241250312895759</v>
      </c>
      <c r="W33" s="38">
        <f t="shared" si="2"/>
        <v>0.39042309887726928</v>
      </c>
      <c r="X33" s="39">
        <f t="shared" si="12"/>
        <v>0.77492729009064387</v>
      </c>
      <c r="Y33" s="46">
        <f t="shared" si="13"/>
        <v>0.3291826476798036</v>
      </c>
    </row>
    <row r="34" spans="2:25" ht="16.5" thickTop="1" thickBot="1" x14ac:dyDescent="0.3">
      <c r="B34" s="7">
        <v>2.5</v>
      </c>
      <c r="C34" s="8">
        <v>78.89</v>
      </c>
      <c r="D34" s="8">
        <v>1006.9</v>
      </c>
      <c r="E34" s="37">
        <v>2.97</v>
      </c>
      <c r="F34" s="9">
        <v>3.1629</v>
      </c>
      <c r="G34" s="38">
        <v>2.3117923</v>
      </c>
      <c r="H34" s="39">
        <v>0</v>
      </c>
      <c r="I34" s="47">
        <v>5.9285542199999997</v>
      </c>
      <c r="J34" s="41">
        <v>10.72</v>
      </c>
      <c r="K34" s="37">
        <f t="shared" si="3"/>
        <v>72.294776119402982</v>
      </c>
      <c r="L34" s="9">
        <f t="shared" si="0"/>
        <v>70.495335820895519</v>
      </c>
      <c r="M34" s="38">
        <f t="shared" si="1"/>
        <v>78.434773320895516</v>
      </c>
      <c r="N34" s="39">
        <f t="shared" si="4"/>
        <v>100</v>
      </c>
      <c r="O34" s="47">
        <f t="shared" si="5"/>
        <v>44.696322574626876</v>
      </c>
      <c r="P34" s="37">
        <f t="shared" si="14"/>
        <v>2.2644285887509126</v>
      </c>
      <c r="Q34" s="9">
        <f t="shared" si="6"/>
        <v>2.1773856878461988</v>
      </c>
      <c r="R34" s="38">
        <f t="shared" si="7"/>
        <v>2.5808312540082912</v>
      </c>
      <c r="S34" s="39">
        <f t="shared" si="8"/>
        <v>4.0000020000000003</v>
      </c>
      <c r="T34" s="49">
        <f t="shared" si="9"/>
        <v>1.1512000479948248</v>
      </c>
      <c r="U34" s="37">
        <f t="shared" si="10"/>
        <v>0.62596165656424674</v>
      </c>
      <c r="V34" s="9">
        <f t="shared" si="11"/>
        <v>0.61404259158997876</v>
      </c>
      <c r="W34" s="38">
        <f t="shared" si="2"/>
        <v>0.66512369630412915</v>
      </c>
      <c r="X34" s="39">
        <f t="shared" si="12"/>
        <v>0.78539811675565951</v>
      </c>
      <c r="Y34" s="46">
        <f t="shared" si="13"/>
        <v>6.6179727025361276E-2</v>
      </c>
    </row>
    <row r="35" spans="2:25" ht="16.5" thickTop="1" thickBot="1" x14ac:dyDescent="0.3">
      <c r="B35" s="7">
        <v>2.2000000000000002</v>
      </c>
      <c r="C35" s="8">
        <v>76.62</v>
      </c>
      <c r="D35" s="8">
        <v>1023</v>
      </c>
      <c r="E35" s="37">
        <v>0.75916667000000004</v>
      </c>
      <c r="F35" s="9">
        <v>0.61980000000000002</v>
      </c>
      <c r="G35" s="38">
        <v>0.52583153000000005</v>
      </c>
      <c r="H35" s="39">
        <v>0</v>
      </c>
      <c r="I35" s="47">
        <v>0.31974544999999999</v>
      </c>
      <c r="J35" s="41">
        <v>0.2</v>
      </c>
      <c r="K35" s="37">
        <f t="shared" si="3"/>
        <v>279.58333499999998</v>
      </c>
      <c r="L35" s="9">
        <f t="shared" si="0"/>
        <v>209.89999999999998</v>
      </c>
      <c r="M35" s="38">
        <f t="shared" si="1"/>
        <v>162.91576499999999</v>
      </c>
      <c r="N35" s="39">
        <f t="shared" si="4"/>
        <v>100</v>
      </c>
      <c r="O35" s="47">
        <f t="shared" si="5"/>
        <v>59.872724999999981</v>
      </c>
      <c r="P35" s="37">
        <f t="shared" si="14"/>
        <v>2.3318873229126482</v>
      </c>
      <c r="Q35" s="9">
        <f t="shared" si="6"/>
        <v>2.0483064645035371</v>
      </c>
      <c r="R35" s="38">
        <f t="shared" si="7"/>
        <v>1.7956337218680209</v>
      </c>
      <c r="S35" s="39">
        <f t="shared" si="8"/>
        <v>4.0000020000000003</v>
      </c>
      <c r="T35" s="49">
        <f t="shared" si="9"/>
        <v>0.92157197237782418</v>
      </c>
      <c r="U35" s="37">
        <f t="shared" si="10"/>
        <v>1.2272988375015119</v>
      </c>
      <c r="V35" s="9">
        <f t="shared" si="11"/>
        <v>1.1261902608029013</v>
      </c>
      <c r="W35" s="38">
        <f t="shared" si="2"/>
        <v>1.0202790146427678</v>
      </c>
      <c r="X35" s="39">
        <f t="shared" si="12"/>
        <v>0.78539566340369826</v>
      </c>
      <c r="Y35" s="46">
        <f t="shared" si="13"/>
        <v>4.2829964185684338E-4</v>
      </c>
    </row>
    <row r="36" spans="2:25" ht="16.5" thickTop="1" thickBot="1" x14ac:dyDescent="0.3">
      <c r="B36" s="7">
        <v>7.4</v>
      </c>
      <c r="C36" s="8">
        <v>91.92</v>
      </c>
      <c r="D36" s="8">
        <v>1018.5</v>
      </c>
      <c r="E36" s="37">
        <v>1.60958333</v>
      </c>
      <c r="F36" s="9">
        <v>0.29499999999999998</v>
      </c>
      <c r="G36" s="38">
        <v>1.1449743299999999</v>
      </c>
      <c r="H36" s="39">
        <v>0.2</v>
      </c>
      <c r="I36" s="47">
        <v>1.24608392</v>
      </c>
      <c r="J36" s="41">
        <v>4.82</v>
      </c>
      <c r="K36" s="37">
        <f t="shared" si="3"/>
        <v>66.60615497925312</v>
      </c>
      <c r="L36" s="9">
        <f t="shared" si="0"/>
        <v>93.879668049792528</v>
      </c>
      <c r="M36" s="38">
        <f t="shared" si="1"/>
        <v>76.2453458506224</v>
      </c>
      <c r="N36" s="39">
        <f t="shared" si="4"/>
        <v>95.85062240663899</v>
      </c>
      <c r="O36" s="47">
        <f t="shared" si="5"/>
        <v>74.147636514522816</v>
      </c>
      <c r="P36" s="37">
        <f t="shared" si="14"/>
        <v>1.9972802093174928</v>
      </c>
      <c r="Q36" s="9">
        <f t="shared" si="6"/>
        <v>3.5386139257086997</v>
      </c>
      <c r="R36" s="38">
        <f t="shared" si="7"/>
        <v>2.4644053430400361</v>
      </c>
      <c r="S36" s="39">
        <f t="shared" si="8"/>
        <v>3.681276900398406</v>
      </c>
      <c r="T36" s="49">
        <f t="shared" si="9"/>
        <v>2.3566565581189383</v>
      </c>
      <c r="U36" s="37">
        <f t="shared" si="10"/>
        <v>0.58758346375139359</v>
      </c>
      <c r="V36" s="9">
        <f t="shared" si="11"/>
        <v>0.75384085627940323</v>
      </c>
      <c r="W36" s="38">
        <f t="shared" si="2"/>
        <v>0.65142369630997055</v>
      </c>
      <c r="X36" s="39">
        <f t="shared" si="12"/>
        <v>0.76421478817714383</v>
      </c>
      <c r="Y36" s="46">
        <f t="shared" si="13"/>
        <v>5.3606037276959062E-2</v>
      </c>
    </row>
    <row r="37" spans="2:25" ht="16.5" thickTop="1" thickBot="1" x14ac:dyDescent="0.3">
      <c r="B37" s="7">
        <v>6.7</v>
      </c>
      <c r="C37" s="8">
        <v>95.41</v>
      </c>
      <c r="D37" s="8">
        <v>1023.1</v>
      </c>
      <c r="E37" s="37">
        <v>1.5108333300000001</v>
      </c>
      <c r="F37" s="9">
        <v>2.1368</v>
      </c>
      <c r="G37" s="38">
        <v>2.17171512</v>
      </c>
      <c r="H37" s="39">
        <v>1</v>
      </c>
      <c r="I37" s="47">
        <v>1.24608392</v>
      </c>
      <c r="J37" s="41">
        <v>1.2</v>
      </c>
      <c r="K37" s="37">
        <f t="shared" si="3"/>
        <v>25.902777500000013</v>
      </c>
      <c r="L37" s="9">
        <f t="shared" si="0"/>
        <v>78.066666666666677</v>
      </c>
      <c r="M37" s="38">
        <f t="shared" si="1"/>
        <v>80.976260000000011</v>
      </c>
      <c r="N37" s="39">
        <f t="shared" si="4"/>
        <v>16.666666666666664</v>
      </c>
      <c r="O37" s="47">
        <f t="shared" si="5"/>
        <v>3.8403266666666713</v>
      </c>
      <c r="P37" s="37">
        <f t="shared" si="14"/>
        <v>0.45865554621414539</v>
      </c>
      <c r="Q37" s="9">
        <f t="shared" si="6"/>
        <v>1.1229940882282428</v>
      </c>
      <c r="R37" s="38">
        <f t="shared" si="7"/>
        <v>1.152786366907012</v>
      </c>
      <c r="S37" s="39">
        <f t="shared" si="8"/>
        <v>0.36363836363636354</v>
      </c>
      <c r="T37" s="49">
        <f t="shared" si="9"/>
        <v>7.5361507698329597E-2</v>
      </c>
      <c r="U37" s="37">
        <f t="shared" si="10"/>
        <v>0.25345697674335582</v>
      </c>
      <c r="V37" s="9">
        <f t="shared" si="11"/>
        <v>0.66284024622585214</v>
      </c>
      <c r="W37" s="38">
        <f t="shared" si="2"/>
        <v>0.68066505587963355</v>
      </c>
      <c r="X37" s="39">
        <f t="shared" si="12"/>
        <v>0.16514854227960127</v>
      </c>
      <c r="Y37" s="46">
        <f t="shared" si="13"/>
        <v>1.7791091939394989E-3</v>
      </c>
    </row>
    <row r="38" spans="2:25" ht="16.5" thickTop="1" thickBot="1" x14ac:dyDescent="0.3">
      <c r="B38" s="7">
        <v>9.1999999999999993</v>
      </c>
      <c r="C38" s="8">
        <v>90.38</v>
      </c>
      <c r="D38" s="8">
        <v>1016.3</v>
      </c>
      <c r="E38" s="37">
        <v>1.1754166699999999</v>
      </c>
      <c r="F38" s="9">
        <v>1.274</v>
      </c>
      <c r="G38" s="38">
        <v>1.75530184</v>
      </c>
      <c r="H38" s="39">
        <v>0.8</v>
      </c>
      <c r="I38" s="47">
        <v>1.24608392</v>
      </c>
      <c r="J38" s="41">
        <v>5.41</v>
      </c>
      <c r="K38" s="37">
        <f t="shared" si="3"/>
        <v>78.273259334565623</v>
      </c>
      <c r="L38" s="9">
        <f t="shared" si="0"/>
        <v>76.451016635859517</v>
      </c>
      <c r="M38" s="38">
        <f t="shared" si="1"/>
        <v>67.554494639556367</v>
      </c>
      <c r="N38" s="39">
        <f t="shared" si="4"/>
        <v>85.212569316081328</v>
      </c>
      <c r="O38" s="47">
        <f t="shared" si="5"/>
        <v>76.967025508317917</v>
      </c>
      <c r="P38" s="37">
        <f t="shared" si="14"/>
        <v>2.5720994341931807</v>
      </c>
      <c r="Q38" s="9">
        <f t="shared" si="6"/>
        <v>2.4751665721125073</v>
      </c>
      <c r="R38" s="38">
        <f t="shared" si="7"/>
        <v>2.0402220725712903</v>
      </c>
      <c r="S38" s="39">
        <f t="shared" si="8"/>
        <v>2.9694061867954913</v>
      </c>
      <c r="T38" s="49">
        <f t="shared" si="9"/>
        <v>2.5023238637543859</v>
      </c>
      <c r="U38" s="37">
        <f t="shared" si="10"/>
        <v>0.66412290539510166</v>
      </c>
      <c r="V38" s="9">
        <f t="shared" si="11"/>
        <v>0.65272303260342213</v>
      </c>
      <c r="W38" s="38">
        <f t="shared" si="2"/>
        <v>0.5941238591638498</v>
      </c>
      <c r="X38" s="39">
        <f t="shared" si="12"/>
        <v>0.7057267536288182</v>
      </c>
      <c r="Y38" s="46">
        <f t="shared" si="13"/>
        <v>5.3147075282948472E-2</v>
      </c>
    </row>
    <row r="39" spans="2:25" ht="16.5" thickTop="1" thickBot="1" x14ac:dyDescent="0.3">
      <c r="B39" s="7">
        <v>7.8</v>
      </c>
      <c r="C39" s="8">
        <v>74.84</v>
      </c>
      <c r="D39" s="8">
        <v>1006.1</v>
      </c>
      <c r="E39" s="37">
        <v>3.4870833299999999</v>
      </c>
      <c r="F39" s="9">
        <v>4.1346999999999996</v>
      </c>
      <c r="G39" s="38">
        <v>3.89610491</v>
      </c>
      <c r="H39" s="39">
        <v>1.01</v>
      </c>
      <c r="I39" s="47">
        <v>5.9285542199999997</v>
      </c>
      <c r="J39" s="41">
        <v>4.3899999999999997</v>
      </c>
      <c r="K39" s="37">
        <f t="shared" si="3"/>
        <v>20.567577904328012</v>
      </c>
      <c r="L39" s="9">
        <f t="shared" si="0"/>
        <v>5.815489749430526</v>
      </c>
      <c r="M39" s="38">
        <f t="shared" si="1"/>
        <v>11.250457630979492</v>
      </c>
      <c r="N39" s="39">
        <f t="shared" si="4"/>
        <v>76.993166287015953</v>
      </c>
      <c r="O39" s="47">
        <f t="shared" si="5"/>
        <v>35.046793166287017</v>
      </c>
      <c r="P39" s="37">
        <f t="shared" si="14"/>
        <v>0.45850504341010434</v>
      </c>
      <c r="Q39" s="9">
        <f t="shared" si="6"/>
        <v>0.1197950718969583</v>
      </c>
      <c r="R39" s="38">
        <f t="shared" si="7"/>
        <v>0.23842287222620007</v>
      </c>
      <c r="S39" s="39">
        <f t="shared" si="8"/>
        <v>2.5037057037037038</v>
      </c>
      <c r="T39" s="49">
        <f t="shared" si="9"/>
        <v>0.59642440073435399</v>
      </c>
      <c r="U39" s="37">
        <f t="shared" si="10"/>
        <v>0.20284699042317067</v>
      </c>
      <c r="V39" s="9">
        <f t="shared" si="11"/>
        <v>5.8089457203589857E-2</v>
      </c>
      <c r="W39" s="38">
        <f t="shared" si="2"/>
        <v>0.11203345623129839</v>
      </c>
      <c r="X39" s="39">
        <f t="shared" si="12"/>
        <v>0.65613570538423849</v>
      </c>
      <c r="Y39" s="46">
        <f t="shared" si="13"/>
        <v>7.4665765444882445E-2</v>
      </c>
    </row>
    <row r="40" spans="2:25" ht="16.5" thickTop="1" thickBot="1" x14ac:dyDescent="0.3">
      <c r="B40" s="7">
        <v>9.1999999999999993</v>
      </c>
      <c r="C40" s="8">
        <v>88.45</v>
      </c>
      <c r="D40" s="8">
        <v>999.1</v>
      </c>
      <c r="E40" s="37">
        <v>8.64291667</v>
      </c>
      <c r="F40" s="9">
        <v>6.8385999999999996</v>
      </c>
      <c r="G40" s="38">
        <v>7.8404928600000003</v>
      </c>
      <c r="H40" s="39">
        <v>13.02</v>
      </c>
      <c r="I40" s="47">
        <v>5.9285542199999997</v>
      </c>
      <c r="J40" s="41">
        <v>7.21</v>
      </c>
      <c r="K40" s="37">
        <f t="shared" si="3"/>
        <v>19.87401761442441</v>
      </c>
      <c r="L40" s="9">
        <f t="shared" si="0"/>
        <v>5.1511789181692151</v>
      </c>
      <c r="M40" s="38">
        <f t="shared" si="1"/>
        <v>8.744699861303749</v>
      </c>
      <c r="N40" s="39">
        <f t="shared" si="4"/>
        <v>80.582524271844662</v>
      </c>
      <c r="O40" s="47">
        <f t="shared" si="5"/>
        <v>17.773173092926495</v>
      </c>
      <c r="P40" s="37">
        <f t="shared" si="14"/>
        <v>0.36155481701862374</v>
      </c>
      <c r="Q40" s="9">
        <f t="shared" si="6"/>
        <v>0.10574919189100704</v>
      </c>
      <c r="R40" s="38">
        <f t="shared" si="7"/>
        <v>0.16756936563110808</v>
      </c>
      <c r="S40" s="39">
        <f t="shared" si="8"/>
        <v>1.14879092733564</v>
      </c>
      <c r="T40" s="49">
        <f t="shared" si="9"/>
        <v>0.39013496548240767</v>
      </c>
      <c r="U40" s="37">
        <f t="shared" si="10"/>
        <v>0.19618387127948006</v>
      </c>
      <c r="V40" s="9">
        <f t="shared" si="11"/>
        <v>5.1466292889824392E-2</v>
      </c>
      <c r="W40" s="38">
        <f t="shared" si="2"/>
        <v>8.7225101992571455E-2</v>
      </c>
      <c r="X40" s="39">
        <f t="shared" si="12"/>
        <v>0.67828277228237588</v>
      </c>
      <c r="Y40" s="46">
        <f t="shared" si="13"/>
        <v>6.4389309693810098E-2</v>
      </c>
    </row>
    <row r="41" spans="2:25" ht="16.5" thickTop="1" thickBot="1" x14ac:dyDescent="0.3">
      <c r="B41" s="7">
        <v>8.1999999999999993</v>
      </c>
      <c r="C41" s="8">
        <v>72.16</v>
      </c>
      <c r="D41" s="8">
        <v>1000.4</v>
      </c>
      <c r="E41" s="37">
        <v>3.7004166700000001</v>
      </c>
      <c r="F41" s="9">
        <v>4.3712999999999997</v>
      </c>
      <c r="G41" s="38">
        <v>4.0770764899999996</v>
      </c>
      <c r="H41" s="39">
        <v>4.8</v>
      </c>
      <c r="I41" s="47">
        <v>5.9285542199999997</v>
      </c>
      <c r="J41" s="41">
        <v>0.82</v>
      </c>
      <c r="K41" s="37">
        <f t="shared" si="3"/>
        <v>351.27032560975613</v>
      </c>
      <c r="L41" s="9">
        <f t="shared" si="0"/>
        <v>433.08536585365857</v>
      </c>
      <c r="M41" s="38">
        <f t="shared" si="1"/>
        <v>397.20445000000001</v>
      </c>
      <c r="N41" s="39">
        <f t="shared" si="4"/>
        <v>485.36585365853659</v>
      </c>
      <c r="O41" s="47">
        <f t="shared" si="5"/>
        <v>622.99441707317067</v>
      </c>
      <c r="P41" s="37">
        <f t="shared" si="14"/>
        <v>2.5488083426684072</v>
      </c>
      <c r="Q41" s="9">
        <f t="shared" si="6"/>
        <v>2.736349350374665</v>
      </c>
      <c r="R41" s="38">
        <f t="shared" si="7"/>
        <v>2.6604272530268318</v>
      </c>
      <c r="S41" s="39">
        <f t="shared" si="8"/>
        <v>2.8327422135231313</v>
      </c>
      <c r="T41" s="49">
        <f t="shared" si="9"/>
        <v>3.0279419429645533</v>
      </c>
      <c r="U41" s="37">
        <f t="shared" si="10"/>
        <v>1.2934518763085148</v>
      </c>
      <c r="V41" s="9">
        <f t="shared" si="11"/>
        <v>1.3438717664379303</v>
      </c>
      <c r="W41" s="38">
        <f t="shared" si="2"/>
        <v>1.3241620469115865</v>
      </c>
      <c r="X41" s="39">
        <f t="shared" si="12"/>
        <v>1.3676090848790812</v>
      </c>
      <c r="Y41" s="46">
        <f t="shared" si="13"/>
        <v>1.4542059842274191E-2</v>
      </c>
    </row>
    <row r="42" spans="2:25" ht="16.5" thickTop="1" thickBot="1" x14ac:dyDescent="0.3">
      <c r="B42" s="7">
        <v>5.9</v>
      </c>
      <c r="C42" s="8">
        <v>85.05</v>
      </c>
      <c r="D42" s="8">
        <v>997.8</v>
      </c>
      <c r="E42" s="37">
        <v>6.8012499999999996</v>
      </c>
      <c r="F42" s="9">
        <v>6.9703999999999997</v>
      </c>
      <c r="G42" s="38">
        <v>5.6560560100000004</v>
      </c>
      <c r="H42" s="39">
        <v>15.6</v>
      </c>
      <c r="I42" s="47">
        <v>5.9285542199999997</v>
      </c>
      <c r="J42" s="41">
        <v>3.2</v>
      </c>
      <c r="K42" s="37">
        <f t="shared" si="3"/>
        <v>112.53906249999997</v>
      </c>
      <c r="L42" s="9">
        <f t="shared" si="0"/>
        <v>117.82499999999997</v>
      </c>
      <c r="M42" s="38">
        <f t="shared" si="1"/>
        <v>76.751750312499993</v>
      </c>
      <c r="N42" s="39">
        <f t="shared" si="4"/>
        <v>387.49999999999994</v>
      </c>
      <c r="O42" s="47">
        <f t="shared" si="5"/>
        <v>85.267319374999985</v>
      </c>
      <c r="P42" s="37">
        <f t="shared" si="14"/>
        <v>1.4403219600049995</v>
      </c>
      <c r="Q42" s="9">
        <f t="shared" si="6"/>
        <v>1.4828935283567999</v>
      </c>
      <c r="R42" s="38">
        <f t="shared" si="7"/>
        <v>1.1093247085405484</v>
      </c>
      <c r="S42" s="39">
        <f t="shared" si="8"/>
        <v>2.6382998723404252</v>
      </c>
      <c r="T42" s="49">
        <f t="shared" si="9"/>
        <v>1.1956148667218454</v>
      </c>
      <c r="U42" s="37">
        <f t="shared" si="10"/>
        <v>0.84432621130265417</v>
      </c>
      <c r="V42" s="9">
        <f t="shared" si="11"/>
        <v>0.86704782499407906</v>
      </c>
      <c r="W42" s="38">
        <f t="shared" si="2"/>
        <v>0.65461821957653044</v>
      </c>
      <c r="X42" s="39">
        <f t="shared" si="12"/>
        <v>1.3182419754070824</v>
      </c>
      <c r="Y42" s="46">
        <f t="shared" si="13"/>
        <v>2.4240647409235889E-2</v>
      </c>
    </row>
    <row r="43" spans="2:25" ht="16.5" thickTop="1" thickBot="1" x14ac:dyDescent="0.3">
      <c r="B43" s="7">
        <v>5.8</v>
      </c>
      <c r="C43" s="8">
        <v>76.34</v>
      </c>
      <c r="D43" s="8">
        <v>1023.4</v>
      </c>
      <c r="E43" s="37">
        <v>0.64833333000000004</v>
      </c>
      <c r="F43" s="9">
        <v>0.3422</v>
      </c>
      <c r="G43" s="38">
        <v>0.58461821000000003</v>
      </c>
      <c r="H43" s="39">
        <v>0.2</v>
      </c>
      <c r="I43" s="47">
        <v>0.31974544999999999</v>
      </c>
      <c r="J43" s="41">
        <v>0.2</v>
      </c>
      <c r="K43" s="37">
        <f t="shared" si="3"/>
        <v>224.16666499999999</v>
      </c>
      <c r="L43" s="9">
        <f t="shared" si="0"/>
        <v>71.099999999999994</v>
      </c>
      <c r="M43" s="38">
        <f t="shared" si="1"/>
        <v>192.30910499999999</v>
      </c>
      <c r="N43" s="39">
        <f t="shared" si="4"/>
        <v>0</v>
      </c>
      <c r="O43" s="47">
        <f t="shared" si="5"/>
        <v>59.872724999999981</v>
      </c>
      <c r="P43" s="37">
        <f t="shared" si="14"/>
        <v>2.1139509120390918</v>
      </c>
      <c r="Q43" s="9">
        <f t="shared" si="6"/>
        <v>1.0490613876798229</v>
      </c>
      <c r="R43" s="38">
        <f t="shared" si="7"/>
        <v>1.9607936568747493</v>
      </c>
      <c r="S43" s="39">
        <f t="shared" si="8"/>
        <v>1.9999999999999999E-6</v>
      </c>
      <c r="T43" s="49">
        <f t="shared" si="9"/>
        <v>0.92157197237782418</v>
      </c>
      <c r="U43" s="37">
        <f t="shared" si="10"/>
        <v>1.1511913001574197</v>
      </c>
      <c r="V43" s="9">
        <f t="shared" si="11"/>
        <v>0.61806806607490172</v>
      </c>
      <c r="W43" s="38">
        <f t="shared" si="2"/>
        <v>1.0912779950602096</v>
      </c>
      <c r="X43" s="39">
        <f t="shared" si="12"/>
        <v>0</v>
      </c>
      <c r="Y43" s="46">
        <f t="shared" si="13"/>
        <v>5.3418039687606249E-4</v>
      </c>
    </row>
    <row r="44" spans="2:25" ht="16.5" thickTop="1" thickBot="1" x14ac:dyDescent="0.3">
      <c r="B44" s="7">
        <v>6.7</v>
      </c>
      <c r="C44" s="8">
        <v>82.99</v>
      </c>
      <c r="D44" s="8">
        <v>1033.2</v>
      </c>
      <c r="E44" s="37">
        <v>0.17</v>
      </c>
      <c r="F44" s="9">
        <v>9.6000000000000002E-2</v>
      </c>
      <c r="G44" s="38">
        <v>0.55724571000000001</v>
      </c>
      <c r="H44" s="39">
        <v>0</v>
      </c>
      <c r="I44" s="47">
        <v>1.24608392</v>
      </c>
      <c r="J44" s="41">
        <v>0</v>
      </c>
      <c r="K44" s="37">
        <f t="shared" si="3"/>
        <v>0</v>
      </c>
      <c r="L44" s="9">
        <f t="shared" si="0"/>
        <v>0</v>
      </c>
      <c r="M44" s="38">
        <f t="shared" si="1"/>
        <v>0</v>
      </c>
      <c r="N44" s="39">
        <f t="shared" si="4"/>
        <v>0</v>
      </c>
      <c r="O44" s="47">
        <f t="shared" si="5"/>
        <v>0</v>
      </c>
      <c r="P44" s="37">
        <f t="shared" si="14"/>
        <v>4.0000020000000003</v>
      </c>
      <c r="Q44" s="9">
        <f t="shared" si="6"/>
        <v>4.0000020000000003</v>
      </c>
      <c r="R44" s="38">
        <f t="shared" si="7"/>
        <v>4.0000020000000003</v>
      </c>
      <c r="S44" s="39">
        <f t="shared" si="8"/>
        <v>0</v>
      </c>
      <c r="T44" s="49">
        <f t="shared" si="9"/>
        <v>4.0000020000000003</v>
      </c>
      <c r="U44" s="37">
        <f t="shared" si="10"/>
        <v>1.5707904444419556</v>
      </c>
      <c r="V44" s="9">
        <f t="shared" si="11"/>
        <v>1.5707859101282304</v>
      </c>
      <c r="W44" s="38">
        <f t="shared" si="2"/>
        <v>1.5707945322543877</v>
      </c>
      <c r="X44" s="39">
        <f t="shared" si="12"/>
        <v>0</v>
      </c>
      <c r="Y44" s="46">
        <f t="shared" si="13"/>
        <v>1.5707955242807288</v>
      </c>
    </row>
    <row r="45" spans="2:25" ht="16.5" thickTop="1" thickBot="1" x14ac:dyDescent="0.3">
      <c r="B45" s="7">
        <v>7.8</v>
      </c>
      <c r="C45" s="8">
        <v>85.82</v>
      </c>
      <c r="D45" s="8">
        <v>1033.0999999999999</v>
      </c>
      <c r="E45" s="37">
        <v>0.20333333000000001</v>
      </c>
      <c r="F45" s="9">
        <v>0.16700000000000001</v>
      </c>
      <c r="G45" s="38">
        <v>0.46787290999999998</v>
      </c>
      <c r="H45" s="39">
        <v>0.4</v>
      </c>
      <c r="I45" s="47">
        <v>1.24608392</v>
      </c>
      <c r="J45" s="41">
        <v>0</v>
      </c>
      <c r="K45" s="37">
        <f t="shared" si="3"/>
        <v>0</v>
      </c>
      <c r="L45" s="9">
        <f t="shared" si="0"/>
        <v>0</v>
      </c>
      <c r="M45" s="38">
        <f t="shared" si="1"/>
        <v>0</v>
      </c>
      <c r="N45" s="39">
        <f t="shared" si="4"/>
        <v>0</v>
      </c>
      <c r="O45" s="47">
        <f t="shared" si="5"/>
        <v>0</v>
      </c>
      <c r="P45" s="37">
        <f t="shared" si="14"/>
        <v>4.0000020000000003</v>
      </c>
      <c r="Q45" s="9">
        <f t="shared" si="6"/>
        <v>4.0000020000000003</v>
      </c>
      <c r="R45" s="38">
        <f t="shared" si="7"/>
        <v>4.0000020000000003</v>
      </c>
      <c r="S45" s="39">
        <f t="shared" si="8"/>
        <v>4.0000020000000003</v>
      </c>
      <c r="T45" s="49">
        <f t="shared" si="9"/>
        <v>4.0000020000000003</v>
      </c>
      <c r="U45" s="37">
        <f t="shared" si="10"/>
        <v>1.5707914087620292</v>
      </c>
      <c r="V45" s="9">
        <f t="shared" si="11"/>
        <v>1.5707903387709445</v>
      </c>
      <c r="W45" s="38">
        <f t="shared" si="2"/>
        <v>1.5707941894623463</v>
      </c>
      <c r="X45" s="39">
        <f t="shared" si="12"/>
        <v>1.5707938267948967</v>
      </c>
      <c r="Y45" s="46">
        <f t="shared" si="13"/>
        <v>1.5707955242807288</v>
      </c>
    </row>
    <row r="46" spans="2:25" ht="16.5" thickTop="1" thickBot="1" x14ac:dyDescent="0.3">
      <c r="B46" s="7">
        <v>6.6</v>
      </c>
      <c r="C46" s="8">
        <v>79.78</v>
      </c>
      <c r="D46" s="8">
        <v>1031.9000000000001</v>
      </c>
      <c r="E46" s="37">
        <v>0.19833333</v>
      </c>
      <c r="F46" s="9">
        <v>0.49349999999999999</v>
      </c>
      <c r="G46" s="38">
        <v>0.71331756000000002</v>
      </c>
      <c r="H46" s="39">
        <v>0</v>
      </c>
      <c r="I46" s="47">
        <v>1.24608392</v>
      </c>
      <c r="J46" s="41">
        <v>0.2</v>
      </c>
      <c r="K46" s="37">
        <f t="shared" si="3"/>
        <v>0.83333500000000449</v>
      </c>
      <c r="L46" s="9">
        <f t="shared" si="0"/>
        <v>146.74999999999997</v>
      </c>
      <c r="M46" s="38">
        <f t="shared" si="1"/>
        <v>256.65877999999998</v>
      </c>
      <c r="N46" s="39">
        <f t="shared" si="4"/>
        <v>100</v>
      </c>
      <c r="O46" s="47">
        <f t="shared" si="5"/>
        <v>523.04196000000002</v>
      </c>
      <c r="P46" s="37">
        <f t="shared" si="14"/>
        <v>1.6738435286497454E-2</v>
      </c>
      <c r="Q46" s="9">
        <f t="shared" si="6"/>
        <v>1.6928642927180966</v>
      </c>
      <c r="R46" s="38">
        <f t="shared" si="7"/>
        <v>2.2481469278167818</v>
      </c>
      <c r="S46" s="39">
        <f t="shared" si="8"/>
        <v>4.0000020000000003</v>
      </c>
      <c r="T46" s="49">
        <f t="shared" si="9"/>
        <v>2.893565521541682</v>
      </c>
      <c r="U46" s="37">
        <f t="shared" si="10"/>
        <v>8.3331154419969376E-3</v>
      </c>
      <c r="V46" s="9">
        <f t="shared" si="11"/>
        <v>0.97263946102206644</v>
      </c>
      <c r="W46" s="38">
        <f t="shared" si="2"/>
        <v>1.199266386108961</v>
      </c>
      <c r="X46" s="39">
        <f t="shared" si="12"/>
        <v>0.78539566340369826</v>
      </c>
      <c r="Y46" s="46">
        <f t="shared" si="13"/>
        <v>0.89811705462782609</v>
      </c>
    </row>
    <row r="47" spans="2:25" ht="16.5" thickTop="1" thickBot="1" x14ac:dyDescent="0.3">
      <c r="B47" s="7">
        <v>7.1</v>
      </c>
      <c r="C47" s="8">
        <v>78.08</v>
      </c>
      <c r="D47" s="8">
        <v>1027</v>
      </c>
      <c r="E47" s="37">
        <v>0.39500000000000002</v>
      </c>
      <c r="F47" s="9">
        <v>0.33100000000000002</v>
      </c>
      <c r="G47" s="38">
        <v>0.59262742999999996</v>
      </c>
      <c r="H47" s="39">
        <v>0.48</v>
      </c>
      <c r="I47" s="47">
        <v>0.31974544999999999</v>
      </c>
      <c r="J47" s="41">
        <v>0.2</v>
      </c>
      <c r="K47" s="37">
        <f t="shared" si="3"/>
        <v>97.5</v>
      </c>
      <c r="L47" s="9">
        <f t="shared" si="0"/>
        <v>65.5</v>
      </c>
      <c r="M47" s="38">
        <f t="shared" si="1"/>
        <v>196.31371499999997</v>
      </c>
      <c r="N47" s="39">
        <f t="shared" si="4"/>
        <v>139.99999999999997</v>
      </c>
      <c r="O47" s="47">
        <f t="shared" si="5"/>
        <v>59.872724999999981</v>
      </c>
      <c r="P47" s="37">
        <f t="shared" si="14"/>
        <v>1.3109263697478992</v>
      </c>
      <c r="Q47" s="9">
        <f t="shared" si="6"/>
        <v>0.98681932580037657</v>
      </c>
      <c r="R47" s="38">
        <f t="shared" si="7"/>
        <v>1.9813991363569889</v>
      </c>
      <c r="S47" s="39">
        <f t="shared" si="8"/>
        <v>1.6470608235294117</v>
      </c>
      <c r="T47" s="49">
        <f t="shared" si="9"/>
        <v>0.92157197237782418</v>
      </c>
      <c r="U47" s="37">
        <f t="shared" si="10"/>
        <v>0.77273811237082779</v>
      </c>
      <c r="V47" s="9">
        <f t="shared" si="11"/>
        <v>0.57987984062946973</v>
      </c>
      <c r="W47" s="38">
        <f t="shared" si="2"/>
        <v>1.0996639287296539</v>
      </c>
      <c r="X47" s="39">
        <f t="shared" si="12"/>
        <v>0.95054447595120495</v>
      </c>
      <c r="Y47" s="46">
        <f t="shared" si="13"/>
        <v>1.2281578314354367E-3</v>
      </c>
    </row>
    <row r="48" spans="2:25" ht="16.5" thickTop="1" thickBot="1" x14ac:dyDescent="0.3">
      <c r="B48" s="7">
        <v>8.6999999999999993</v>
      </c>
      <c r="C48" s="8">
        <v>92.79</v>
      </c>
      <c r="D48" s="8">
        <v>1022.7</v>
      </c>
      <c r="E48" s="37">
        <v>1.0962499999999999</v>
      </c>
      <c r="F48" s="9">
        <v>1.4591000000000001</v>
      </c>
      <c r="G48" s="38">
        <v>1.7330864100000001</v>
      </c>
      <c r="H48" s="39">
        <v>0.81</v>
      </c>
      <c r="I48" s="47">
        <v>1.24608392</v>
      </c>
      <c r="J48" s="41">
        <v>0</v>
      </c>
      <c r="K48" s="37">
        <f t="shared" si="3"/>
        <v>0</v>
      </c>
      <c r="L48" s="9">
        <f t="shared" si="0"/>
        <v>0</v>
      </c>
      <c r="M48" s="38">
        <f t="shared" si="1"/>
        <v>0</v>
      </c>
      <c r="N48" s="39">
        <f t="shared" si="4"/>
        <v>0</v>
      </c>
      <c r="O48" s="47">
        <f t="shared" si="5"/>
        <v>0</v>
      </c>
      <c r="P48" s="37">
        <f t="shared" si="14"/>
        <v>4.0000020000000003</v>
      </c>
      <c r="Q48" s="9">
        <f t="shared" si="6"/>
        <v>4.0000020000000003</v>
      </c>
      <c r="R48" s="38">
        <f t="shared" si="7"/>
        <v>4.0000020000000003</v>
      </c>
      <c r="S48" s="39">
        <f t="shared" si="8"/>
        <v>4.0000020000000003</v>
      </c>
      <c r="T48" s="49">
        <f t="shared" si="9"/>
        <v>4.0000020000000003</v>
      </c>
      <c r="U48" s="37">
        <f t="shared" si="10"/>
        <v>1.5707954145942125</v>
      </c>
      <c r="V48" s="9">
        <f t="shared" si="11"/>
        <v>1.5707956414409112</v>
      </c>
      <c r="W48" s="38">
        <f t="shared" si="2"/>
        <v>1.5707957497896219</v>
      </c>
      <c r="X48" s="39">
        <f t="shared" si="12"/>
        <v>1.5707950922269953</v>
      </c>
      <c r="Y48" s="46">
        <f t="shared" si="13"/>
        <v>1.5707955242807288</v>
      </c>
    </row>
    <row r="49" spans="2:25" ht="16.5" thickTop="1" thickBot="1" x14ac:dyDescent="0.3">
      <c r="B49" s="7">
        <v>9.6</v>
      </c>
      <c r="C49" s="8">
        <v>84</v>
      </c>
      <c r="D49" s="8">
        <v>1016</v>
      </c>
      <c r="E49" s="37">
        <v>3.0225</v>
      </c>
      <c r="F49" s="9">
        <v>1.0503</v>
      </c>
      <c r="G49" s="38">
        <v>1.9091285200000001</v>
      </c>
      <c r="H49" s="39">
        <v>1.52</v>
      </c>
      <c r="I49" s="47">
        <v>1.24608392</v>
      </c>
      <c r="J49" s="41">
        <v>0.2</v>
      </c>
      <c r="K49" s="37">
        <f t="shared" si="3"/>
        <v>1411.25</v>
      </c>
      <c r="L49" s="9">
        <f t="shared" si="0"/>
        <v>425.15</v>
      </c>
      <c r="M49" s="38">
        <f t="shared" si="1"/>
        <v>854.5642600000001</v>
      </c>
      <c r="N49" s="39">
        <f t="shared" si="4"/>
        <v>660</v>
      </c>
      <c r="O49" s="47">
        <f t="shared" si="5"/>
        <v>523.04196000000002</v>
      </c>
      <c r="P49" s="37">
        <f t="shared" si="14"/>
        <v>3.5034930783553135</v>
      </c>
      <c r="Q49" s="9">
        <f t="shared" si="6"/>
        <v>2.7203091262896906</v>
      </c>
      <c r="R49" s="38">
        <f t="shared" si="7"/>
        <v>3.2413948384032283</v>
      </c>
      <c r="S49" s="39">
        <f t="shared" si="8"/>
        <v>3.0697694418604651</v>
      </c>
      <c r="T49" s="49">
        <f t="shared" si="9"/>
        <v>2.893565521541682</v>
      </c>
      <c r="U49" s="37">
        <f t="shared" si="10"/>
        <v>1.5000550459962885</v>
      </c>
      <c r="V49" s="9">
        <f t="shared" si="11"/>
        <v>1.3397832074149718</v>
      </c>
      <c r="W49" s="38">
        <f t="shared" si="2"/>
        <v>1.4543068292817889</v>
      </c>
      <c r="X49" s="39">
        <f t="shared" si="12"/>
        <v>1.4204241582133388</v>
      </c>
      <c r="Y49" s="46">
        <f t="shared" si="13"/>
        <v>7.4124621978379878E-4</v>
      </c>
    </row>
    <row r="50" spans="2:25" ht="16.5" thickTop="1" thickBot="1" x14ac:dyDescent="0.3">
      <c r="B50" s="7">
        <v>8</v>
      </c>
      <c r="C50" s="8">
        <v>90.33</v>
      </c>
      <c r="D50" s="8">
        <v>1015.4</v>
      </c>
      <c r="E50" s="37">
        <v>1.93291667</v>
      </c>
      <c r="F50" s="9">
        <v>1.5281</v>
      </c>
      <c r="G50" s="38">
        <v>1.8812198099999999</v>
      </c>
      <c r="H50" s="39">
        <v>0.8</v>
      </c>
      <c r="I50" s="47">
        <v>1.24608392</v>
      </c>
      <c r="J50" s="41">
        <v>4.13</v>
      </c>
      <c r="K50" s="37">
        <f t="shared" si="3"/>
        <v>53.198143583535106</v>
      </c>
      <c r="L50" s="9">
        <f t="shared" si="0"/>
        <v>62.999999999999986</v>
      </c>
      <c r="M50" s="38">
        <f t="shared" si="1"/>
        <v>54.449883535108953</v>
      </c>
      <c r="N50" s="39">
        <f t="shared" si="4"/>
        <v>80.629539951573861</v>
      </c>
      <c r="O50" s="47">
        <f t="shared" si="5"/>
        <v>69.828476513317185</v>
      </c>
      <c r="P50" s="37">
        <f t="shared" si="14"/>
        <v>1.4495243666004962</v>
      </c>
      <c r="Q50" s="9">
        <f t="shared" si="6"/>
        <v>1.8394180583941604</v>
      </c>
      <c r="R50" s="38">
        <f t="shared" si="7"/>
        <v>1.4963905940481022</v>
      </c>
      <c r="S50" s="39">
        <f t="shared" si="8"/>
        <v>2.7018275578093305</v>
      </c>
      <c r="T50" s="49">
        <f t="shared" si="9"/>
        <v>2.1457393976409205</v>
      </c>
      <c r="U50" s="37">
        <f t="shared" si="10"/>
        <v>0.4889041197411042</v>
      </c>
      <c r="V50" s="9">
        <f t="shared" si="11"/>
        <v>0.56218663469940888</v>
      </c>
      <c r="W50" s="38">
        <f t="shared" si="2"/>
        <v>0.4986097576928869</v>
      </c>
      <c r="X50" s="39">
        <f t="shared" si="12"/>
        <v>0.67856771132289673</v>
      </c>
      <c r="Y50" s="46">
        <f t="shared" si="13"/>
        <v>5.4157827774950415E-2</v>
      </c>
    </row>
    <row r="51" spans="2:25" ht="16.5" thickTop="1" thickBot="1" x14ac:dyDescent="0.3">
      <c r="B51" s="7">
        <v>7</v>
      </c>
      <c r="C51" s="8">
        <v>81.63</v>
      </c>
      <c r="D51" s="8">
        <v>1018.6</v>
      </c>
      <c r="E51" s="37">
        <v>1.9808333300000001</v>
      </c>
      <c r="F51" s="9">
        <v>1.3191999999999999</v>
      </c>
      <c r="G51" s="38">
        <v>1.4039849600000001</v>
      </c>
      <c r="H51" s="39">
        <v>1.65</v>
      </c>
      <c r="I51" s="47">
        <v>1.24608392</v>
      </c>
      <c r="J51" s="41">
        <v>0.6</v>
      </c>
      <c r="K51" s="37">
        <f t="shared" si="3"/>
        <v>230.13888833333337</v>
      </c>
      <c r="L51" s="9">
        <f t="shared" si="0"/>
        <v>119.86666666666666</v>
      </c>
      <c r="M51" s="38">
        <f t="shared" si="1"/>
        <v>133.99749333333335</v>
      </c>
      <c r="N51" s="39">
        <f t="shared" si="4"/>
        <v>174.99999999999997</v>
      </c>
      <c r="O51" s="47">
        <f t="shared" si="5"/>
        <v>107.68065333333334</v>
      </c>
      <c r="P51" s="37">
        <f t="shared" si="14"/>
        <v>2.1401376127092488</v>
      </c>
      <c r="Q51" s="9">
        <f t="shared" si="6"/>
        <v>1.4989598991246351</v>
      </c>
      <c r="R51" s="38">
        <f t="shared" si="7"/>
        <v>1.6047744430027662</v>
      </c>
      <c r="S51" s="39">
        <f t="shared" si="8"/>
        <v>1.8666686666666663</v>
      </c>
      <c r="T51" s="49">
        <f t="shared" si="9"/>
        <v>1.3999035169364566</v>
      </c>
      <c r="U51" s="37">
        <f t="shared" si="10"/>
        <v>1.1608890731466146</v>
      </c>
      <c r="V51" s="9">
        <f t="shared" si="11"/>
        <v>0.87551042416810143</v>
      </c>
      <c r="W51" s="38">
        <f t="shared" si="2"/>
        <v>0.92967779247813731</v>
      </c>
      <c r="X51" s="39">
        <f t="shared" si="12"/>
        <v>1.0516494945999502</v>
      </c>
      <c r="Y51" s="46">
        <f t="shared" si="13"/>
        <v>2.8073578722510178E-3</v>
      </c>
    </row>
    <row r="52" spans="2:25" ht="16.5" thickTop="1" thickBot="1" x14ac:dyDescent="0.3">
      <c r="B52" s="7">
        <v>8.9</v>
      </c>
      <c r="C52" s="8">
        <v>80.73</v>
      </c>
      <c r="D52" s="8">
        <v>1020</v>
      </c>
      <c r="E52" s="37">
        <v>1.67625</v>
      </c>
      <c r="F52" s="9">
        <v>2.7073999999999998</v>
      </c>
      <c r="G52" s="38">
        <v>1.64319156</v>
      </c>
      <c r="H52" s="39">
        <v>2.19</v>
      </c>
      <c r="I52" s="47">
        <v>1.24608392</v>
      </c>
      <c r="J52" s="41">
        <v>0</v>
      </c>
      <c r="K52" s="37">
        <f t="shared" si="3"/>
        <v>0</v>
      </c>
      <c r="L52" s="9">
        <f t="shared" si="0"/>
        <v>0</v>
      </c>
      <c r="M52" s="38">
        <f t="shared" si="1"/>
        <v>0</v>
      </c>
      <c r="N52" s="39">
        <f t="shared" si="4"/>
        <v>0</v>
      </c>
      <c r="O52" s="47">
        <f t="shared" si="5"/>
        <v>0</v>
      </c>
      <c r="P52" s="37">
        <f t="shared" si="14"/>
        <v>4.0000020000000003</v>
      </c>
      <c r="Q52" s="9">
        <f t="shared" si="6"/>
        <v>4.0000020000000003</v>
      </c>
      <c r="R52" s="38">
        <f t="shared" si="7"/>
        <v>4.0000020000000003</v>
      </c>
      <c r="S52" s="39">
        <f t="shared" si="8"/>
        <v>4.0000020000000003</v>
      </c>
      <c r="T52" s="49">
        <f t="shared" si="9"/>
        <v>4.0000020000000003</v>
      </c>
      <c r="U52" s="37">
        <f t="shared" si="10"/>
        <v>1.5707957302251725</v>
      </c>
      <c r="V52" s="9">
        <f t="shared" si="11"/>
        <v>1.5707959574368409</v>
      </c>
      <c r="W52" s="38">
        <f t="shared" si="2"/>
        <v>1.5707957182231242</v>
      </c>
      <c r="X52" s="39">
        <f t="shared" si="12"/>
        <v>1.570795870173892</v>
      </c>
      <c r="Y52" s="46">
        <f t="shared" si="13"/>
        <v>1.5707955242807288</v>
      </c>
    </row>
    <row r="53" spans="2:25" ht="16.5" thickTop="1" thickBot="1" x14ac:dyDescent="0.3">
      <c r="B53" s="7">
        <v>10.3</v>
      </c>
      <c r="C53" s="8">
        <v>83.32</v>
      </c>
      <c r="D53" s="8">
        <v>1026.4000000000001</v>
      </c>
      <c r="E53" s="37">
        <v>0.50041667000000001</v>
      </c>
      <c r="F53" s="9">
        <v>0.22600000000000001</v>
      </c>
      <c r="G53" s="38">
        <v>1.43453546</v>
      </c>
      <c r="H53" s="39">
        <v>0</v>
      </c>
      <c r="I53" s="47">
        <v>1.24608392</v>
      </c>
      <c r="J53" s="41">
        <v>0.2</v>
      </c>
      <c r="K53" s="37">
        <f t="shared" si="3"/>
        <v>150.20833500000001</v>
      </c>
      <c r="L53" s="9">
        <f t="shared" si="0"/>
        <v>12.999999999999998</v>
      </c>
      <c r="M53" s="38">
        <f t="shared" si="1"/>
        <v>617.26773000000003</v>
      </c>
      <c r="N53" s="39">
        <f t="shared" si="4"/>
        <v>100</v>
      </c>
      <c r="O53" s="47">
        <f t="shared" si="5"/>
        <v>523.04196000000002</v>
      </c>
      <c r="P53" s="37">
        <f t="shared" si="14"/>
        <v>1.7156474600088258</v>
      </c>
      <c r="Q53" s="9">
        <f t="shared" si="6"/>
        <v>0.24413345539906098</v>
      </c>
      <c r="R53" s="38">
        <f t="shared" si="7"/>
        <v>3.0211306086139729</v>
      </c>
      <c r="S53" s="39">
        <f t="shared" si="8"/>
        <v>4.0000020000000003</v>
      </c>
      <c r="T53" s="49">
        <f t="shared" si="9"/>
        <v>2.893565521541682</v>
      </c>
      <c r="U53" s="37">
        <f t="shared" si="10"/>
        <v>0.98343183168514048</v>
      </c>
      <c r="V53" s="9">
        <f t="shared" si="11"/>
        <v>0.12927436485372465</v>
      </c>
      <c r="W53" s="38">
        <f t="shared" si="2"/>
        <v>1.4101866598454198</v>
      </c>
      <c r="X53" s="39">
        <f t="shared" si="12"/>
        <v>0.78539566340369826</v>
      </c>
      <c r="Y53" s="46">
        <f t="shared" si="13"/>
        <v>6.9641075624175611E-3</v>
      </c>
    </row>
    <row r="54" spans="2:25" ht="16.5" thickTop="1" thickBot="1" x14ac:dyDescent="0.3">
      <c r="B54" s="7">
        <v>9.3000000000000007</v>
      </c>
      <c r="C54" s="8">
        <v>84.45</v>
      </c>
      <c r="D54" s="8">
        <v>1034.5</v>
      </c>
      <c r="E54" s="37">
        <v>0.18666667000000001</v>
      </c>
      <c r="F54" s="9">
        <v>0.191</v>
      </c>
      <c r="G54" s="38">
        <v>0.74823267999999998</v>
      </c>
      <c r="H54" s="39">
        <v>0</v>
      </c>
      <c r="I54" s="47">
        <v>1.24608392</v>
      </c>
      <c r="J54" s="41">
        <v>0.2</v>
      </c>
      <c r="K54" s="37">
        <f t="shared" si="3"/>
        <v>6.6666650000000018</v>
      </c>
      <c r="L54" s="9">
        <f t="shared" si="0"/>
        <v>4.5000000000000036</v>
      </c>
      <c r="M54" s="38">
        <f t="shared" si="1"/>
        <v>274.11633999999998</v>
      </c>
      <c r="N54" s="39">
        <f t="shared" si="4"/>
        <v>100</v>
      </c>
      <c r="O54" s="47">
        <f t="shared" si="5"/>
        <v>523.04196000000002</v>
      </c>
      <c r="P54" s="37">
        <f t="shared" si="14"/>
        <v>0.13793299881093971</v>
      </c>
      <c r="Q54" s="9">
        <f t="shared" si="6"/>
        <v>9.2073611253197005E-2</v>
      </c>
      <c r="R54" s="38">
        <f t="shared" si="7"/>
        <v>2.3126524351231592</v>
      </c>
      <c r="S54" s="39">
        <f t="shared" si="8"/>
        <v>4.0000020000000003</v>
      </c>
      <c r="T54" s="49">
        <f t="shared" si="9"/>
        <v>2.893565521541682</v>
      </c>
      <c r="U54" s="37">
        <f t="shared" si="10"/>
        <v>6.6567815326230545E-2</v>
      </c>
      <c r="V54" s="9">
        <f t="shared" si="11"/>
        <v>4.4969437308152296E-2</v>
      </c>
      <c r="W54" s="38">
        <f t="shared" si="2"/>
        <v>1.2209887648823947</v>
      </c>
      <c r="X54" s="39">
        <f t="shared" si="12"/>
        <v>0.78539566340369826</v>
      </c>
      <c r="Y54" s="46">
        <f t="shared" si="13"/>
        <v>0.15564348884419352</v>
      </c>
    </row>
    <row r="55" spans="2:25" ht="16.5" thickTop="1" thickBot="1" x14ac:dyDescent="0.3">
      <c r="B55" s="7">
        <v>10.1</v>
      </c>
      <c r="C55" s="8">
        <v>82.47</v>
      </c>
      <c r="D55" s="8">
        <v>1033.8</v>
      </c>
      <c r="E55" s="37">
        <v>0.18666667000000001</v>
      </c>
      <c r="F55" s="9">
        <v>0.14069999999999999</v>
      </c>
      <c r="G55" s="38">
        <v>1.03162577</v>
      </c>
      <c r="H55" s="39">
        <v>0</v>
      </c>
      <c r="I55" s="47">
        <v>1.24608392</v>
      </c>
      <c r="J55" s="41">
        <v>0.2</v>
      </c>
      <c r="K55" s="37">
        <f t="shared" si="3"/>
        <v>6.6666650000000018</v>
      </c>
      <c r="L55" s="9">
        <f t="shared" si="0"/>
        <v>29.650000000000009</v>
      </c>
      <c r="M55" s="38">
        <f t="shared" si="1"/>
        <v>415.81288499999999</v>
      </c>
      <c r="N55" s="39">
        <f t="shared" si="4"/>
        <v>100</v>
      </c>
      <c r="O55" s="47">
        <f t="shared" si="5"/>
        <v>523.04196000000002</v>
      </c>
      <c r="P55" s="37">
        <f t="shared" si="14"/>
        <v>0.13793299881093971</v>
      </c>
      <c r="Q55" s="9">
        <f t="shared" si="6"/>
        <v>0.6962156777223365</v>
      </c>
      <c r="R55" s="38">
        <f t="shared" si="7"/>
        <v>2.7009060903715421</v>
      </c>
      <c r="S55" s="39">
        <f t="shared" si="8"/>
        <v>4.0000020000000003</v>
      </c>
      <c r="T55" s="49">
        <f t="shared" si="9"/>
        <v>2.893565521541682</v>
      </c>
      <c r="U55" s="37">
        <f t="shared" si="10"/>
        <v>6.6567815326230545E-2</v>
      </c>
      <c r="V55" s="9">
        <f t="shared" si="11"/>
        <v>0.28824133751916386</v>
      </c>
      <c r="W55" s="38">
        <f t="shared" si="2"/>
        <v>1.3347843121693277</v>
      </c>
      <c r="X55" s="39">
        <f t="shared" si="12"/>
        <v>0.78539566340369826</v>
      </c>
      <c r="Y55" s="46">
        <f t="shared" si="13"/>
        <v>0.15564348884419352</v>
      </c>
    </row>
    <row r="56" spans="2:25" ht="16.5" thickTop="1" thickBot="1" x14ac:dyDescent="0.3">
      <c r="B56" s="7">
        <v>8.8000000000000007</v>
      </c>
      <c r="C56" s="8">
        <v>73.97</v>
      </c>
      <c r="D56" s="8">
        <v>1035.5</v>
      </c>
      <c r="E56" s="37">
        <v>0.23</v>
      </c>
      <c r="F56" s="9">
        <v>0.40670000000000001</v>
      </c>
      <c r="G56" s="38">
        <v>0.38197624000000002</v>
      </c>
      <c r="H56" s="39">
        <v>0.8</v>
      </c>
      <c r="I56" s="47">
        <v>0.31974544999999999</v>
      </c>
      <c r="J56" s="41">
        <v>0</v>
      </c>
      <c r="K56" s="37">
        <f t="shared" si="3"/>
        <v>0</v>
      </c>
      <c r="L56" s="9">
        <f t="shared" si="0"/>
        <v>0</v>
      </c>
      <c r="M56" s="38">
        <f t="shared" si="1"/>
        <v>0</v>
      </c>
      <c r="N56" s="39">
        <f t="shared" si="4"/>
        <v>0</v>
      </c>
      <c r="O56" s="47">
        <f t="shared" si="5"/>
        <v>0</v>
      </c>
      <c r="P56" s="37">
        <f t="shared" si="14"/>
        <v>4.0000020000000003</v>
      </c>
      <c r="Q56" s="9">
        <f t="shared" si="6"/>
        <v>4.0000020000000003</v>
      </c>
      <c r="R56" s="38">
        <f t="shared" si="7"/>
        <v>4.0000020000000003</v>
      </c>
      <c r="S56" s="39">
        <f t="shared" si="8"/>
        <v>4.0000020000000003</v>
      </c>
      <c r="T56" s="49">
        <f t="shared" si="9"/>
        <v>4.0000020000000003</v>
      </c>
      <c r="U56" s="37">
        <f t="shared" si="10"/>
        <v>1.5707919789688096</v>
      </c>
      <c r="V56" s="9">
        <f t="shared" si="11"/>
        <v>1.5707938679800453</v>
      </c>
      <c r="W56" s="38">
        <f t="shared" si="2"/>
        <v>1.5707937088310149</v>
      </c>
      <c r="X56" s="39">
        <f t="shared" si="12"/>
        <v>1.5707950767948966</v>
      </c>
      <c r="Y56" s="46">
        <f t="shared" si="13"/>
        <v>1.5707931993070778</v>
      </c>
    </row>
    <row r="57" spans="2:25" ht="16.5" thickTop="1" thickBot="1" x14ac:dyDescent="0.3">
      <c r="B57" s="7">
        <v>9.3000000000000007</v>
      </c>
      <c r="C57" s="8">
        <v>62.24</v>
      </c>
      <c r="D57" s="8">
        <v>1036.2</v>
      </c>
      <c r="E57" s="37">
        <v>8.0416669999999996E-2</v>
      </c>
      <c r="F57" s="9">
        <v>0.12239999999999999</v>
      </c>
      <c r="G57" s="38">
        <v>0.15048152000000001</v>
      </c>
      <c r="H57" s="39">
        <v>0.2</v>
      </c>
      <c r="I57" s="47">
        <v>0.31974544999999999</v>
      </c>
      <c r="J57" s="41">
        <v>0</v>
      </c>
      <c r="K57" s="37">
        <f t="shared" si="3"/>
        <v>0</v>
      </c>
      <c r="L57" s="9">
        <f t="shared" si="0"/>
        <v>0</v>
      </c>
      <c r="M57" s="38">
        <f t="shared" si="1"/>
        <v>0</v>
      </c>
      <c r="N57" s="39">
        <f t="shared" si="4"/>
        <v>0</v>
      </c>
      <c r="O57" s="47">
        <f t="shared" si="5"/>
        <v>0</v>
      </c>
      <c r="P57" s="37">
        <f t="shared" si="14"/>
        <v>4.0000020000000003</v>
      </c>
      <c r="Q57" s="9">
        <f t="shared" si="6"/>
        <v>4.0000020000000003</v>
      </c>
      <c r="R57" s="38">
        <f t="shared" si="7"/>
        <v>4.0000020000000003</v>
      </c>
      <c r="S57" s="39">
        <f t="shared" si="8"/>
        <v>4.0000020000000003</v>
      </c>
      <c r="T57" s="49">
        <f t="shared" si="9"/>
        <v>4.0000020000000003</v>
      </c>
      <c r="U57" s="37">
        <f t="shared" si="10"/>
        <v>1.5707838915622521</v>
      </c>
      <c r="V57" s="9">
        <f t="shared" si="11"/>
        <v>1.5707881568602562</v>
      </c>
      <c r="W57" s="38">
        <f t="shared" si="2"/>
        <v>1.570789681460639</v>
      </c>
      <c r="X57" s="39">
        <f t="shared" si="12"/>
        <v>1.5707913267948967</v>
      </c>
      <c r="Y57" s="46">
        <f t="shared" si="13"/>
        <v>1.5707931993070778</v>
      </c>
    </row>
    <row r="58" spans="2:25" ht="16.5" thickTop="1" thickBot="1" x14ac:dyDescent="0.3">
      <c r="B58" s="7">
        <v>10.4</v>
      </c>
      <c r="C58" s="8">
        <v>62.45</v>
      </c>
      <c r="D58" s="8">
        <v>1032.4000000000001</v>
      </c>
      <c r="E58" s="37">
        <v>4.6249999999999999E-2</v>
      </c>
      <c r="F58" s="9">
        <v>3.1E-2</v>
      </c>
      <c r="G58" s="38">
        <v>0.13614355</v>
      </c>
      <c r="H58" s="39">
        <v>0</v>
      </c>
      <c r="I58" s="47">
        <v>0.31974544999999999</v>
      </c>
      <c r="J58" s="41">
        <v>0</v>
      </c>
      <c r="K58" s="37">
        <f t="shared" si="3"/>
        <v>0</v>
      </c>
      <c r="L58" s="9">
        <f t="shared" si="0"/>
        <v>0</v>
      </c>
      <c r="M58" s="38">
        <f t="shared" si="1"/>
        <v>0</v>
      </c>
      <c r="N58" s="39">
        <f t="shared" si="4"/>
        <v>0</v>
      </c>
      <c r="O58" s="47">
        <f t="shared" si="5"/>
        <v>0</v>
      </c>
      <c r="P58" s="37">
        <f t="shared" si="14"/>
        <v>4.0000020000000003</v>
      </c>
      <c r="Q58" s="9">
        <f t="shared" si="6"/>
        <v>4.0000020000000003</v>
      </c>
      <c r="R58" s="38">
        <f t="shared" si="7"/>
        <v>4.0000020000000003</v>
      </c>
      <c r="S58" s="39">
        <f t="shared" si="8"/>
        <v>0</v>
      </c>
      <c r="T58" s="49">
        <f t="shared" si="9"/>
        <v>4.0000020000000003</v>
      </c>
      <c r="U58" s="37">
        <f t="shared" si="10"/>
        <v>1.5707747051732783</v>
      </c>
      <c r="V58" s="9">
        <f t="shared" si="11"/>
        <v>1.5707640687303916</v>
      </c>
      <c r="W58" s="38">
        <f t="shared" si="2"/>
        <v>1.5707889816066745</v>
      </c>
      <c r="X58" s="39">
        <f t="shared" si="12"/>
        <v>0</v>
      </c>
      <c r="Y58" s="46">
        <f t="shared" si="13"/>
        <v>1.5707931993070778</v>
      </c>
    </row>
    <row r="59" spans="2:25" ht="16.5" thickTop="1" thickBot="1" x14ac:dyDescent="0.3">
      <c r="B59" s="7">
        <v>10.199999999999999</v>
      </c>
      <c r="C59" s="8">
        <v>73.010000000000005</v>
      </c>
      <c r="D59" s="8">
        <v>1024.8</v>
      </c>
      <c r="E59" s="37">
        <v>0.32333332999999997</v>
      </c>
      <c r="F59" s="9">
        <v>0.48709999999999998</v>
      </c>
      <c r="G59" s="38">
        <v>0.47225725000000002</v>
      </c>
      <c r="H59" s="39">
        <v>1</v>
      </c>
      <c r="I59" s="47">
        <v>0.31974544999999999</v>
      </c>
      <c r="J59" s="41">
        <v>0</v>
      </c>
      <c r="K59" s="37">
        <f t="shared" si="3"/>
        <v>0</v>
      </c>
      <c r="L59" s="9">
        <f t="shared" si="0"/>
        <v>0</v>
      </c>
      <c r="M59" s="38">
        <f t="shared" si="1"/>
        <v>0</v>
      </c>
      <c r="N59" s="39">
        <f t="shared" si="4"/>
        <v>0</v>
      </c>
      <c r="O59" s="47">
        <f t="shared" si="5"/>
        <v>0</v>
      </c>
      <c r="P59" s="37">
        <f t="shared" si="14"/>
        <v>4.0000020000000003</v>
      </c>
      <c r="Q59" s="9">
        <f t="shared" si="6"/>
        <v>4.0000020000000003</v>
      </c>
      <c r="R59" s="38">
        <f t="shared" si="7"/>
        <v>4.0000020000000003</v>
      </c>
      <c r="S59" s="39">
        <f t="shared" si="8"/>
        <v>4.0000020000000003</v>
      </c>
      <c r="T59" s="49">
        <f t="shared" si="9"/>
        <v>4.0000020000000003</v>
      </c>
      <c r="U59" s="37">
        <f t="shared" si="10"/>
        <v>1.5707932340113595</v>
      </c>
      <c r="V59" s="9">
        <f t="shared" si="11"/>
        <v>1.57079427382836</v>
      </c>
      <c r="W59" s="38">
        <f t="shared" si="2"/>
        <v>1.5707942093049057</v>
      </c>
      <c r="X59" s="39">
        <f t="shared" si="12"/>
        <v>1.5707953267948966</v>
      </c>
      <c r="Y59" s="46">
        <f t="shared" si="13"/>
        <v>1.5707931993070778</v>
      </c>
    </row>
    <row r="60" spans="2:25" ht="16.5" thickTop="1" thickBot="1" x14ac:dyDescent="0.3">
      <c r="B60" s="7">
        <v>9.3000000000000007</v>
      </c>
      <c r="C60" s="8">
        <v>88.9</v>
      </c>
      <c r="D60" s="8">
        <v>1015.9</v>
      </c>
      <c r="E60" s="37">
        <v>1.0495833299999999</v>
      </c>
      <c r="F60" s="9">
        <v>0.89639999999999997</v>
      </c>
      <c r="G60" s="38">
        <v>1.56804352</v>
      </c>
      <c r="H60" s="39">
        <v>1.97</v>
      </c>
      <c r="I60" s="47">
        <v>1.24608392</v>
      </c>
      <c r="J60" s="41">
        <v>0.8</v>
      </c>
      <c r="K60" s="37">
        <f t="shared" si="3"/>
        <v>31.197916249999984</v>
      </c>
      <c r="L60" s="9">
        <f t="shared" si="0"/>
        <v>12.049999999999992</v>
      </c>
      <c r="M60" s="38">
        <f t="shared" si="1"/>
        <v>96.005439999999993</v>
      </c>
      <c r="N60" s="39">
        <f t="shared" si="4"/>
        <v>146.25</v>
      </c>
      <c r="O60" s="47">
        <f t="shared" si="5"/>
        <v>55.760489999999997</v>
      </c>
      <c r="P60" s="37">
        <f t="shared" si="14"/>
        <v>0.53976320124309263</v>
      </c>
      <c r="Q60" s="9">
        <f t="shared" si="6"/>
        <v>0.22730688092431012</v>
      </c>
      <c r="R60" s="38">
        <f t="shared" si="7"/>
        <v>1.2973489676773509</v>
      </c>
      <c r="S60" s="39">
        <f t="shared" si="8"/>
        <v>1.6895326859205775</v>
      </c>
      <c r="T60" s="49">
        <f t="shared" si="9"/>
        <v>0.87207555600546416</v>
      </c>
      <c r="U60" s="37">
        <f t="shared" si="10"/>
        <v>0.30240994301302565</v>
      </c>
      <c r="V60" s="9">
        <f t="shared" si="11"/>
        <v>0.11992165056503663</v>
      </c>
      <c r="W60" s="38">
        <f t="shared" si="2"/>
        <v>0.76502051720278463</v>
      </c>
      <c r="X60" s="39">
        <f t="shared" si="12"/>
        <v>0.97105199741742176</v>
      </c>
      <c r="Y60" s="46">
        <f t="shared" si="13"/>
        <v>1.4297541720422571E-2</v>
      </c>
    </row>
    <row r="61" spans="2:25" ht="16.5" thickTop="1" thickBot="1" x14ac:dyDescent="0.3">
      <c r="B61" s="7">
        <v>9.6</v>
      </c>
      <c r="C61" s="8">
        <v>81.33</v>
      </c>
      <c r="D61" s="8">
        <v>1018.1</v>
      </c>
      <c r="E61" s="37">
        <v>2.20333333</v>
      </c>
      <c r="F61" s="9">
        <v>1.7035</v>
      </c>
      <c r="G61" s="38">
        <v>1.7221162000000001</v>
      </c>
      <c r="H61" s="39">
        <v>1.52</v>
      </c>
      <c r="I61" s="47">
        <v>1.24608392</v>
      </c>
      <c r="J61" s="41">
        <v>0.2</v>
      </c>
      <c r="K61" s="37">
        <f t="shared" si="3"/>
        <v>1001.6666649999997</v>
      </c>
      <c r="L61" s="9">
        <f t="shared" si="0"/>
        <v>751.75</v>
      </c>
      <c r="M61" s="38">
        <f t="shared" si="1"/>
        <v>761.05810000000008</v>
      </c>
      <c r="N61" s="39">
        <f t="shared" si="4"/>
        <v>660</v>
      </c>
      <c r="O61" s="47">
        <f t="shared" si="5"/>
        <v>523.04196000000002</v>
      </c>
      <c r="P61" s="37">
        <f t="shared" si="14"/>
        <v>3.3342599741113141</v>
      </c>
      <c r="Q61" s="9">
        <f t="shared" si="6"/>
        <v>3.1594451310743366</v>
      </c>
      <c r="R61" s="38">
        <f t="shared" si="7"/>
        <v>3.167586145016831</v>
      </c>
      <c r="S61" s="39">
        <f t="shared" si="8"/>
        <v>3.0697694418604651</v>
      </c>
      <c r="T61" s="49">
        <f t="shared" si="9"/>
        <v>2.893565521541682</v>
      </c>
      <c r="U61" s="37">
        <f t="shared" si="10"/>
        <v>1.4712919245415272</v>
      </c>
      <c r="V61" s="9">
        <f t="shared" si="11"/>
        <v>1.4385491186100063</v>
      </c>
      <c r="W61" s="38">
        <f t="shared" si="2"/>
        <v>1.4401481102674789</v>
      </c>
      <c r="X61" s="39">
        <f t="shared" si="12"/>
        <v>1.4204241582133388</v>
      </c>
      <c r="Y61" s="46">
        <f t="shared" si="13"/>
        <v>1.0443429687769842E-3</v>
      </c>
    </row>
    <row r="62" spans="2:25" ht="16.5" thickTop="1" thickBot="1" x14ac:dyDescent="0.3">
      <c r="B62" s="7">
        <v>10.7</v>
      </c>
      <c r="C62" s="8">
        <v>84.42</v>
      </c>
      <c r="D62" s="8">
        <v>1010.1</v>
      </c>
      <c r="E62" s="37">
        <v>4.1658333299999999</v>
      </c>
      <c r="F62" s="9">
        <v>4.5407999999999999</v>
      </c>
      <c r="G62" s="38">
        <v>4.4408721199999999</v>
      </c>
      <c r="H62" s="39">
        <v>0.2</v>
      </c>
      <c r="I62" s="47">
        <v>3.0393877599999999</v>
      </c>
      <c r="J62" s="41">
        <v>0.62</v>
      </c>
      <c r="K62" s="37">
        <f t="shared" si="3"/>
        <v>571.90860161290323</v>
      </c>
      <c r="L62" s="9">
        <f t="shared" si="0"/>
        <v>632.38709677419354</v>
      </c>
      <c r="M62" s="38">
        <f t="shared" si="1"/>
        <v>616.26969677419345</v>
      </c>
      <c r="N62" s="39">
        <f t="shared" si="4"/>
        <v>67.741935483870961</v>
      </c>
      <c r="O62" s="47">
        <f t="shared" si="5"/>
        <v>390.22383225806448</v>
      </c>
      <c r="P62" s="37">
        <f t="shared" si="14"/>
        <v>2.9636098697291362</v>
      </c>
      <c r="Q62" s="9">
        <f t="shared" si="6"/>
        <v>3.0389106963261505</v>
      </c>
      <c r="R62" s="38">
        <f t="shared" si="7"/>
        <v>3.0199337662268846</v>
      </c>
      <c r="S62" s="39">
        <f t="shared" si="8"/>
        <v>2.0487824878048775</v>
      </c>
      <c r="T62" s="49">
        <f t="shared" si="9"/>
        <v>2.6445840106257332</v>
      </c>
      <c r="U62" s="37">
        <f t="shared" si="10"/>
        <v>1.3976929113838727</v>
      </c>
      <c r="V62" s="9">
        <f t="shared" si="11"/>
        <v>1.4139636993336075</v>
      </c>
      <c r="W62" s="38">
        <f t="shared" si="2"/>
        <v>1.4099315526183043</v>
      </c>
      <c r="X62" s="39">
        <f t="shared" si="12"/>
        <v>0.59540912654946065</v>
      </c>
      <c r="Y62" s="46">
        <f t="shared" si="13"/>
        <v>4.2303495988512373E-3</v>
      </c>
    </row>
    <row r="63" spans="2:25" ht="16.5" thickTop="1" thickBot="1" x14ac:dyDescent="0.3">
      <c r="B63" s="7">
        <v>10.8</v>
      </c>
      <c r="C63" s="8">
        <v>86.47</v>
      </c>
      <c r="D63" s="8">
        <v>998.3</v>
      </c>
      <c r="E63" s="37">
        <v>7.7129166700000003</v>
      </c>
      <c r="F63" s="9">
        <v>13.5077</v>
      </c>
      <c r="G63" s="38">
        <v>9.6765713699999996</v>
      </c>
      <c r="H63" s="39">
        <v>19.78</v>
      </c>
      <c r="I63" s="47">
        <v>5.9285542199999997</v>
      </c>
      <c r="J63" s="41">
        <v>6.71</v>
      </c>
      <c r="K63" s="37">
        <f t="shared" si="3"/>
        <v>14.94659716840537</v>
      </c>
      <c r="L63" s="9">
        <f t="shared" si="0"/>
        <v>101.30700447093889</v>
      </c>
      <c r="M63" s="38">
        <f t="shared" si="1"/>
        <v>44.211197764530546</v>
      </c>
      <c r="N63" s="39">
        <f t="shared" si="4"/>
        <v>194.7839046199702</v>
      </c>
      <c r="O63" s="47">
        <f t="shared" si="5"/>
        <v>11.645987779433685</v>
      </c>
      <c r="P63" s="37">
        <f t="shared" si="14"/>
        <v>0.27814731358586858</v>
      </c>
      <c r="Q63" s="9">
        <f t="shared" si="6"/>
        <v>1.3449027552787904</v>
      </c>
      <c r="R63" s="38">
        <f t="shared" si="7"/>
        <v>0.7241489378838093</v>
      </c>
      <c r="S63" s="39">
        <f t="shared" si="8"/>
        <v>1.9735769339373348</v>
      </c>
      <c r="T63" s="49">
        <f t="shared" si="9"/>
        <v>0.24732325728855728</v>
      </c>
      <c r="U63" s="37">
        <f t="shared" si="10"/>
        <v>0.14836760786782702</v>
      </c>
      <c r="V63" s="9">
        <f t="shared" si="11"/>
        <v>0.79189059077487001</v>
      </c>
      <c r="W63" s="38">
        <f t="shared" si="2"/>
        <v>0.41627485939717057</v>
      </c>
      <c r="X63" s="39">
        <f t="shared" si="12"/>
        <v>1.0964945702678697</v>
      </c>
      <c r="Y63" s="46">
        <f t="shared" si="13"/>
        <v>5.2234958037845086E-2</v>
      </c>
    </row>
    <row r="64" spans="2:25" ht="16.5" thickTop="1" thickBot="1" x14ac:dyDescent="0.3">
      <c r="B64" s="7">
        <v>6.7</v>
      </c>
      <c r="C64" s="8">
        <v>78.459999999999994</v>
      </c>
      <c r="D64" s="8">
        <v>994.4</v>
      </c>
      <c r="E64" s="37">
        <v>3.8029166700000001</v>
      </c>
      <c r="F64" s="9">
        <v>3.7765</v>
      </c>
      <c r="G64" s="38">
        <v>3.8727568300000001</v>
      </c>
      <c r="H64" s="39">
        <v>5.41</v>
      </c>
      <c r="I64" s="47">
        <v>5.9285542199999997</v>
      </c>
      <c r="J64" s="41">
        <v>4.82</v>
      </c>
      <c r="K64" s="37">
        <f t="shared" si="3"/>
        <v>21.10131390041494</v>
      </c>
      <c r="L64" s="9">
        <f t="shared" si="0"/>
        <v>21.649377593361002</v>
      </c>
      <c r="M64" s="38">
        <f t="shared" si="1"/>
        <v>19.652347925311204</v>
      </c>
      <c r="N64" s="39">
        <f t="shared" si="4"/>
        <v>12.240663900414935</v>
      </c>
      <c r="O64" s="47">
        <f t="shared" si="5"/>
        <v>22.999050207468866</v>
      </c>
      <c r="P64" s="37">
        <f t="shared" si="14"/>
        <v>0.47180678203554305</v>
      </c>
      <c r="Q64" s="9">
        <f t="shared" si="6"/>
        <v>0.48554844331995589</v>
      </c>
      <c r="R64" s="38">
        <f t="shared" si="7"/>
        <v>0.4358789897857594</v>
      </c>
      <c r="S64" s="39">
        <f t="shared" si="8"/>
        <v>0.23069603714564998</v>
      </c>
      <c r="T64" s="49">
        <f t="shared" si="9"/>
        <v>0.4125427742512181</v>
      </c>
      <c r="U64" s="37">
        <f t="shared" si="10"/>
        <v>0.20796230102708838</v>
      </c>
      <c r="V64" s="9">
        <f t="shared" si="11"/>
        <v>0.21320345493716875</v>
      </c>
      <c r="W64" s="38">
        <f t="shared" si="2"/>
        <v>0.19405048829046814</v>
      </c>
      <c r="X64" s="39">
        <f t="shared" si="12"/>
        <v>0.12180069666471563</v>
      </c>
      <c r="Y64" s="46">
        <f t="shared" si="13"/>
        <v>5.2486590255461242E-2</v>
      </c>
    </row>
    <row r="65" spans="2:25" ht="16.5" thickTop="1" thickBot="1" x14ac:dyDescent="0.3">
      <c r="B65" s="7">
        <v>7.7</v>
      </c>
      <c r="C65" s="8">
        <v>77.290000000000006</v>
      </c>
      <c r="D65" s="8">
        <v>1002.4</v>
      </c>
      <c r="E65" s="37">
        <v>5.1812500000000004</v>
      </c>
      <c r="F65" s="9">
        <v>3.6472000000000002</v>
      </c>
      <c r="G65" s="38">
        <v>4.3252829100000003</v>
      </c>
      <c r="H65" s="39">
        <v>3.81</v>
      </c>
      <c r="I65" s="47">
        <v>5.9285542199999997</v>
      </c>
      <c r="J65" s="41">
        <v>0.51</v>
      </c>
      <c r="K65" s="37">
        <f t="shared" si="3"/>
        <v>915.93137254901967</v>
      </c>
      <c r="L65" s="9">
        <f t="shared" si="0"/>
        <v>615.13725490196077</v>
      </c>
      <c r="M65" s="38">
        <f t="shared" si="1"/>
        <v>748.09468823529426</v>
      </c>
      <c r="N65" s="39">
        <f t="shared" si="4"/>
        <v>647.05882352941171</v>
      </c>
      <c r="O65" s="47">
        <f t="shared" si="5"/>
        <v>1062.4616117647058</v>
      </c>
      <c r="P65" s="37">
        <f t="shared" si="14"/>
        <v>3.2831120373380189</v>
      </c>
      <c r="Q65" s="9">
        <f t="shared" si="6"/>
        <v>3.0185721914750308</v>
      </c>
      <c r="R65" s="38">
        <f t="shared" si="7"/>
        <v>3.1562044237378077</v>
      </c>
      <c r="S65" s="39">
        <f t="shared" si="8"/>
        <v>3.0555575555555552</v>
      </c>
      <c r="T65" s="49">
        <f t="shared" si="9"/>
        <v>3.3663193655777648</v>
      </c>
      <c r="U65" s="37">
        <f t="shared" si="10"/>
        <v>1.4620483538658049</v>
      </c>
      <c r="V65" s="9">
        <f t="shared" si="11"/>
        <v>1.4096404485954221</v>
      </c>
      <c r="W65" s="38">
        <f t="shared" si="2"/>
        <v>1.4379108986844624</v>
      </c>
      <c r="X65" s="39">
        <f t="shared" si="12"/>
        <v>1.4174636424351161</v>
      </c>
      <c r="Y65" s="46">
        <f t="shared" si="13"/>
        <v>5.9158264093585817E-3</v>
      </c>
    </row>
    <row r="66" spans="2:25" ht="16.5" thickTop="1" thickBot="1" x14ac:dyDescent="0.3">
      <c r="B66" s="7">
        <v>10.5</v>
      </c>
      <c r="C66" s="8">
        <v>86.48</v>
      </c>
      <c r="D66" s="8">
        <v>989.7</v>
      </c>
      <c r="E66" s="37">
        <v>8.6633333300000004</v>
      </c>
      <c r="F66" s="9">
        <v>12.9123</v>
      </c>
      <c r="G66" s="38">
        <v>10.56632506</v>
      </c>
      <c r="H66" s="39">
        <v>16.239999999999998</v>
      </c>
      <c r="I66" s="47">
        <v>5.9285542199999997</v>
      </c>
      <c r="J66" s="41">
        <v>10</v>
      </c>
      <c r="K66" s="37">
        <f t="shared" ref="K66:K129" si="15">IFERROR(ABS(J66-E66)/J66*100, 0)</f>
        <v>13.366666699999996</v>
      </c>
      <c r="L66" s="9">
        <f t="shared" ref="L66:L129" si="16">IFERROR(ABS(J66-F66)/J66*100, 0)</f>
        <v>29.122999999999998</v>
      </c>
      <c r="M66" s="38">
        <f t="shared" ref="M66:M129" si="17">IFERROR(ABS(J66-G66)/J66*100, 0)</f>
        <v>5.6632506000000049</v>
      </c>
      <c r="N66" s="39">
        <f t="shared" si="4"/>
        <v>62.399999999999991</v>
      </c>
      <c r="O66" s="47">
        <f t="shared" si="5"/>
        <v>40.714457800000005</v>
      </c>
      <c r="P66" s="37">
        <f t="shared" si="14"/>
        <v>0.28648172928852994</v>
      </c>
      <c r="Q66" s="9">
        <f t="shared" si="6"/>
        <v>0.50842760546082233</v>
      </c>
      <c r="R66" s="38">
        <f t="shared" si="7"/>
        <v>0.11014808751885603</v>
      </c>
      <c r="S66" s="39">
        <f t="shared" si="8"/>
        <v>0.95122151219512174</v>
      </c>
      <c r="T66" s="49">
        <f t="shared" si="9"/>
        <v>1.0224289506865516</v>
      </c>
      <c r="U66" s="37">
        <f t="shared" si="10"/>
        <v>0.13287901609627795</v>
      </c>
      <c r="V66" s="9">
        <f t="shared" si="11"/>
        <v>0.28339160314260514</v>
      </c>
      <c r="W66" s="38">
        <f t="shared" si="2"/>
        <v>5.657207190404983E-2</v>
      </c>
      <c r="X66" s="39">
        <f t="shared" si="12"/>
        <v>0.55787984609500341</v>
      </c>
      <c r="Y66" s="46">
        <f t="shared" si="13"/>
        <v>0.29566879608139357</v>
      </c>
    </row>
    <row r="67" spans="2:25" ht="16.5" thickTop="1" thickBot="1" x14ac:dyDescent="0.3">
      <c r="B67" s="7">
        <v>8.1999999999999993</v>
      </c>
      <c r="C67" s="8">
        <v>75.45</v>
      </c>
      <c r="D67" s="8">
        <v>992.7</v>
      </c>
      <c r="E67" s="37">
        <v>4.3466666700000003</v>
      </c>
      <c r="F67" s="9">
        <v>5.0612000000000004</v>
      </c>
      <c r="G67" s="38">
        <v>4.5264165099999998</v>
      </c>
      <c r="H67" s="39">
        <v>4.8</v>
      </c>
      <c r="I67" s="47">
        <v>5.9285542199999997</v>
      </c>
      <c r="J67" s="41">
        <v>1.74</v>
      </c>
      <c r="K67" s="37">
        <f t="shared" si="15"/>
        <v>149.80842931034485</v>
      </c>
      <c r="L67" s="9">
        <f t="shared" si="16"/>
        <v>190.87356321839081</v>
      </c>
      <c r="M67" s="38">
        <f t="shared" si="17"/>
        <v>160.13887988505743</v>
      </c>
      <c r="N67" s="39">
        <f t="shared" ref="N67:N130" si="18">IFERROR(ABS(J67-H67)/J67*100, 0)</f>
        <v>175.86206896551721</v>
      </c>
      <c r="O67" s="47">
        <f t="shared" ref="O67:O130" si="19">IFERROR(ABS(J67-I67)/J67*100, 0)</f>
        <v>240.72150689655166</v>
      </c>
      <c r="P67" s="37">
        <f t="shared" ref="P67:P130" si="20">2 * (ABS(E67-J67)/((ABS(J67)+ABS(E67))/2) + 0.000001)</f>
        <v>1.7130359552502552</v>
      </c>
      <c r="Q67" s="9">
        <f t="shared" ref="Q67:Q130" si="21">IFERROR(2 * (ABS(F67-J67)/((ABS(J67)+ABS(F67))/2) + 0.000001),0)</f>
        <v>1.95330435840734</v>
      </c>
      <c r="R67" s="38">
        <f t="shared" ref="R67:R130" si="22">2 * (ABS(G67-J67)/((ABS(J67)+ABS(G67))/2) + 0.000001)</f>
        <v>1.7786367304258583</v>
      </c>
      <c r="S67" s="39">
        <f t="shared" ref="S67:S130" si="23">IFERROR(2 * (ABS(H67-J67)/((ABS(J67)+ABS(H67))/2) + 0.000001),0)</f>
        <v>1.8715616330275227</v>
      </c>
      <c r="T67" s="49">
        <f t="shared" ref="T67:T130" si="24">2 * (ABS(I67-J67)/((ABS(J67)+ABS(I67))/2) + 0.000001)</f>
        <v>2.1847967343586752</v>
      </c>
      <c r="U67" s="37">
        <f t="shared" ref="U67:U130" si="25">ATAN(ABS((J67-E67)/(J67+0.000001)))</f>
        <v>0.98220348802262936</v>
      </c>
      <c r="V67" s="9">
        <f t="shared" ref="V67:V130" si="26">ATAN(ABS((J67-F67)/(J67+0.000001)))</f>
        <v>1.0882062923473808</v>
      </c>
      <c r="W67" s="38">
        <f t="shared" ref="W67:W130" si="27">ATAN(ABS((J67-G67)/(J67+0.000001)))</f>
        <v>1.0125866219207977</v>
      </c>
      <c r="X67" s="39">
        <f t="shared" ref="X67:X130" si="28">ATAN(ABS((J67-H67)/(J67+0.000001)))</f>
        <v>1.0537641273539418</v>
      </c>
      <c r="Y67" s="46">
        <f t="shared" ref="Y67:Y130" si="29">ATAN(ABS((J67-I67)/(K67+0.000001)))</f>
        <v>2.7952120491394904E-2</v>
      </c>
    </row>
    <row r="68" spans="2:25" ht="16.5" thickTop="1" thickBot="1" x14ac:dyDescent="0.3">
      <c r="B68" s="7">
        <v>7.4</v>
      </c>
      <c r="C68" s="8">
        <v>80.98</v>
      </c>
      <c r="D68" s="8">
        <v>1009.9</v>
      </c>
      <c r="E68" s="37">
        <v>3.3754166699999999</v>
      </c>
      <c r="F68" s="9">
        <v>1.6052999999999999</v>
      </c>
      <c r="G68" s="38">
        <v>2.6932849000000001</v>
      </c>
      <c r="H68" s="39">
        <v>0.8</v>
      </c>
      <c r="I68" s="47">
        <v>3.0393877599999999</v>
      </c>
      <c r="J68" s="41">
        <v>0.61</v>
      </c>
      <c r="K68" s="37">
        <f t="shared" si="15"/>
        <v>453.34699508196718</v>
      </c>
      <c r="L68" s="9">
        <f t="shared" si="16"/>
        <v>163.1639344262295</v>
      </c>
      <c r="M68" s="38">
        <f t="shared" si="17"/>
        <v>341.52211475409842</v>
      </c>
      <c r="N68" s="39">
        <f t="shared" si="18"/>
        <v>31.147540983606568</v>
      </c>
      <c r="O68" s="47">
        <f t="shared" si="19"/>
        <v>398.26028852459018</v>
      </c>
      <c r="P68" s="37">
        <f t="shared" si="20"/>
        <v>2.7755378086561122</v>
      </c>
      <c r="Q68" s="9">
        <f t="shared" si="21"/>
        <v>1.7971400851351962</v>
      </c>
      <c r="R68" s="38">
        <f t="shared" si="22"/>
        <v>2.5226846786875092</v>
      </c>
      <c r="S68" s="39">
        <f t="shared" si="23"/>
        <v>0.53900909219858162</v>
      </c>
      <c r="T68" s="49">
        <f t="shared" si="24"/>
        <v>2.6627913989538672</v>
      </c>
      <c r="U68" s="37">
        <f t="shared" si="25"/>
        <v>1.3536910062785465</v>
      </c>
      <c r="V68" s="9">
        <f t="shared" si="26"/>
        <v>1.0209589059449991</v>
      </c>
      <c r="W68" s="38">
        <f t="shared" si="27"/>
        <v>1.2859513443014077</v>
      </c>
      <c r="X68" s="39">
        <f t="shared" si="28"/>
        <v>0.30195069637283617</v>
      </c>
      <c r="Y68" s="46">
        <f t="shared" si="29"/>
        <v>5.3587307886785104E-3</v>
      </c>
    </row>
    <row r="69" spans="2:25" ht="16.5" thickTop="1" thickBot="1" x14ac:dyDescent="0.3">
      <c r="B69" s="7">
        <v>9.4</v>
      </c>
      <c r="C69" s="8">
        <v>70.489999999999995</v>
      </c>
      <c r="D69" s="8">
        <v>1012.3</v>
      </c>
      <c r="E69" s="37">
        <v>1.70333333</v>
      </c>
      <c r="F69" s="9">
        <v>1.2928999999999999</v>
      </c>
      <c r="G69" s="38">
        <v>1.5807734200000001</v>
      </c>
      <c r="H69" s="39">
        <v>2.23</v>
      </c>
      <c r="I69" s="47">
        <v>3.0393877599999999</v>
      </c>
      <c r="J69" s="41">
        <v>0.81</v>
      </c>
      <c r="K69" s="37">
        <f t="shared" si="15"/>
        <v>110.28806543209875</v>
      </c>
      <c r="L69" s="9">
        <f t="shared" si="16"/>
        <v>59.617283950617264</v>
      </c>
      <c r="M69" s="38">
        <f t="shared" si="17"/>
        <v>95.157212345679014</v>
      </c>
      <c r="N69" s="39">
        <f t="shared" si="18"/>
        <v>175.30864197530863</v>
      </c>
      <c r="O69" s="47">
        <f t="shared" si="19"/>
        <v>275.23305679012344</v>
      </c>
      <c r="P69" s="37">
        <f t="shared" si="20"/>
        <v>1.4217526597105445</v>
      </c>
      <c r="Q69" s="9">
        <f t="shared" si="21"/>
        <v>0.91854306234247918</v>
      </c>
      <c r="R69" s="38">
        <f t="shared" si="22"/>
        <v>1.289582038914771</v>
      </c>
      <c r="S69" s="39">
        <f t="shared" si="23"/>
        <v>1.8684230526315788</v>
      </c>
      <c r="T69" s="49">
        <f t="shared" si="24"/>
        <v>2.316617419382951</v>
      </c>
      <c r="U69" s="37">
        <f t="shared" si="25"/>
        <v>0.83428224885441249</v>
      </c>
      <c r="V69" s="9">
        <f t="shared" si="26"/>
        <v>0.53760011662978346</v>
      </c>
      <c r="W69" s="38">
        <f t="shared" si="27"/>
        <v>0.760587836068498</v>
      </c>
      <c r="X69" s="39">
        <f t="shared" si="28"/>
        <v>1.0524084064066721</v>
      </c>
      <c r="Y69" s="46">
        <f t="shared" si="29"/>
        <v>2.0211472128086841E-2</v>
      </c>
    </row>
    <row r="70" spans="2:25" ht="16.5" thickTop="1" thickBot="1" x14ac:dyDescent="0.3">
      <c r="B70" s="7">
        <v>7.3</v>
      </c>
      <c r="C70" s="8">
        <v>75.27</v>
      </c>
      <c r="D70" s="8">
        <v>1009.1</v>
      </c>
      <c r="E70" s="37">
        <v>2.86833333</v>
      </c>
      <c r="F70" s="9">
        <v>2.6118999999999999</v>
      </c>
      <c r="G70" s="38">
        <v>2.50105975</v>
      </c>
      <c r="H70" s="39">
        <v>6.58</v>
      </c>
      <c r="I70" s="47">
        <v>3.0393877599999999</v>
      </c>
      <c r="J70" s="41">
        <v>8.42</v>
      </c>
      <c r="K70" s="37">
        <f t="shared" si="15"/>
        <v>65.934283491686458</v>
      </c>
      <c r="L70" s="9">
        <f t="shared" si="16"/>
        <v>68.979809976247026</v>
      </c>
      <c r="M70" s="38">
        <f t="shared" si="17"/>
        <v>70.29620249406176</v>
      </c>
      <c r="N70" s="39">
        <f t="shared" si="18"/>
        <v>21.852731591448929</v>
      </c>
      <c r="O70" s="47">
        <f t="shared" si="19"/>
        <v>63.902758194774343</v>
      </c>
      <c r="P70" s="37">
        <f t="shared" si="20"/>
        <v>1.9672247981595223</v>
      </c>
      <c r="Q70" s="9">
        <f t="shared" si="21"/>
        <v>2.1059311690461295</v>
      </c>
      <c r="R70" s="38">
        <f t="shared" si="22"/>
        <v>2.1679015941762887</v>
      </c>
      <c r="S70" s="39">
        <f t="shared" si="23"/>
        <v>0.49066866666666664</v>
      </c>
      <c r="T70" s="49">
        <f t="shared" si="24"/>
        <v>1.8781519859116382</v>
      </c>
      <c r="U70" s="37">
        <f t="shared" si="25"/>
        <v>0.5829150507410803</v>
      </c>
      <c r="V70" s="9">
        <f t="shared" si="26"/>
        <v>0.60384613032114753</v>
      </c>
      <c r="W70" s="38">
        <f t="shared" si="27"/>
        <v>0.61271107962825455</v>
      </c>
      <c r="X70" s="39">
        <f t="shared" si="28"/>
        <v>0.2151451501359119</v>
      </c>
      <c r="Y70" s="46">
        <f t="shared" si="29"/>
        <v>8.1425251530691675E-2</v>
      </c>
    </row>
    <row r="71" spans="2:25" ht="16.5" thickTop="1" thickBot="1" x14ac:dyDescent="0.3">
      <c r="B71" s="7">
        <v>6.9</v>
      </c>
      <c r="C71" s="8">
        <v>61.41</v>
      </c>
      <c r="D71" s="8">
        <v>1022.9</v>
      </c>
      <c r="E71" s="37">
        <v>0.10583333</v>
      </c>
      <c r="F71" s="9">
        <v>2E-3</v>
      </c>
      <c r="G71" s="38">
        <v>0.15939975000000001</v>
      </c>
      <c r="H71" s="39">
        <v>0</v>
      </c>
      <c r="I71" s="47">
        <v>0.31974544999999999</v>
      </c>
      <c r="J71" s="41">
        <v>3.81</v>
      </c>
      <c r="K71" s="37">
        <f t="shared" si="15"/>
        <v>97.222222309711299</v>
      </c>
      <c r="L71" s="9">
        <f t="shared" si="16"/>
        <v>99.947506561679802</v>
      </c>
      <c r="M71" s="38">
        <f t="shared" si="17"/>
        <v>95.816279527559061</v>
      </c>
      <c r="N71" s="39">
        <f t="shared" si="18"/>
        <v>100</v>
      </c>
      <c r="O71" s="47">
        <f t="shared" si="19"/>
        <v>91.607730971128603</v>
      </c>
      <c r="P71" s="37">
        <f t="shared" si="20"/>
        <v>3.7837857904096905</v>
      </c>
      <c r="Q71" s="9">
        <f t="shared" si="21"/>
        <v>3.9958047282266529</v>
      </c>
      <c r="R71" s="38">
        <f t="shared" si="22"/>
        <v>3.6787448628220174</v>
      </c>
      <c r="S71" s="39">
        <f t="shared" si="23"/>
        <v>4.0000020000000003</v>
      </c>
      <c r="T71" s="49">
        <f t="shared" si="24"/>
        <v>3.380602177185255</v>
      </c>
      <c r="U71" s="37">
        <f t="shared" si="25"/>
        <v>0.77131445684283151</v>
      </c>
      <c r="V71" s="9">
        <f t="shared" si="26"/>
        <v>0.78513549607120603</v>
      </c>
      <c r="W71" s="38">
        <f t="shared" si="27"/>
        <v>0.76403574282960895</v>
      </c>
      <c r="X71" s="39">
        <f t="shared" si="28"/>
        <v>0.78539803216386972</v>
      </c>
      <c r="Y71" s="46">
        <f t="shared" si="29"/>
        <v>3.5884350147756913E-2</v>
      </c>
    </row>
    <row r="72" spans="2:25" ht="16.5" thickTop="1" thickBot="1" x14ac:dyDescent="0.3">
      <c r="B72" s="7">
        <v>7.1</v>
      </c>
      <c r="C72" s="8">
        <v>85.5</v>
      </c>
      <c r="D72" s="8">
        <v>1007</v>
      </c>
      <c r="E72" s="37">
        <v>5.1912500000000001</v>
      </c>
      <c r="F72" s="9">
        <v>3.9338000000000002</v>
      </c>
      <c r="G72" s="38">
        <v>3.6727261100000002</v>
      </c>
      <c r="H72" s="39">
        <v>8.4700000000000006</v>
      </c>
      <c r="I72" s="47">
        <v>5.9285542199999997</v>
      </c>
      <c r="J72" s="41">
        <v>8.41</v>
      </c>
      <c r="K72" s="37">
        <f t="shared" si="15"/>
        <v>38.272889417360282</v>
      </c>
      <c r="L72" s="9">
        <f t="shared" si="16"/>
        <v>53.224732461355529</v>
      </c>
      <c r="M72" s="38">
        <f t="shared" si="17"/>
        <v>56.329059334126043</v>
      </c>
      <c r="N72" s="39">
        <f t="shared" si="18"/>
        <v>0.713436385255654</v>
      </c>
      <c r="O72" s="47">
        <f t="shared" si="19"/>
        <v>29.505895124851371</v>
      </c>
      <c r="P72" s="37">
        <f t="shared" si="20"/>
        <v>0.94660617241062395</v>
      </c>
      <c r="Q72" s="9">
        <f t="shared" si="21"/>
        <v>1.4505115675561822</v>
      </c>
      <c r="R72" s="38">
        <f t="shared" si="22"/>
        <v>1.5682818225739144</v>
      </c>
      <c r="S72" s="39">
        <f t="shared" si="23"/>
        <v>1.4220009478673102E-2</v>
      </c>
      <c r="T72" s="49">
        <f t="shared" si="24"/>
        <v>0.6922463481892418</v>
      </c>
      <c r="U72" s="37">
        <f t="shared" si="25"/>
        <v>0.36552937020826082</v>
      </c>
      <c r="V72" s="9">
        <f t="shared" si="26"/>
        <v>0.48911138717614761</v>
      </c>
      <c r="W72" s="38">
        <f t="shared" si="27"/>
        <v>0.51298977599946438</v>
      </c>
      <c r="X72" s="39">
        <f t="shared" si="28"/>
        <v>7.1342419636309801E-3</v>
      </c>
      <c r="Y72" s="46">
        <f t="shared" si="29"/>
        <v>6.4744978737377834E-2</v>
      </c>
    </row>
    <row r="73" spans="2:25" ht="16.5" thickTop="1" thickBot="1" x14ac:dyDescent="0.3">
      <c r="B73" s="7">
        <v>8.6</v>
      </c>
      <c r="C73" s="8">
        <v>64.48</v>
      </c>
      <c r="D73" s="8">
        <v>1008</v>
      </c>
      <c r="E73" s="37">
        <v>1.8333333300000001</v>
      </c>
      <c r="F73" s="9">
        <v>1.7267999999999999</v>
      </c>
      <c r="G73" s="38">
        <v>1.8357914500000001</v>
      </c>
      <c r="H73" s="39">
        <v>1.6</v>
      </c>
      <c r="I73" s="47">
        <v>3.0393877599999999</v>
      </c>
      <c r="J73" s="41">
        <v>0.2</v>
      </c>
      <c r="K73" s="37">
        <f t="shared" si="15"/>
        <v>816.66666499999997</v>
      </c>
      <c r="L73" s="9">
        <f t="shared" si="16"/>
        <v>763.4</v>
      </c>
      <c r="M73" s="38">
        <f t="shared" si="17"/>
        <v>817.89572499999997</v>
      </c>
      <c r="N73" s="39">
        <f t="shared" si="18"/>
        <v>700</v>
      </c>
      <c r="O73" s="47">
        <f t="shared" si="19"/>
        <v>1419.6938799999998</v>
      </c>
      <c r="P73" s="37">
        <f t="shared" si="20"/>
        <v>3.2131167528083848</v>
      </c>
      <c r="Q73" s="9">
        <f t="shared" si="21"/>
        <v>3.1696096396097158</v>
      </c>
      <c r="R73" s="38">
        <f t="shared" si="22"/>
        <v>3.2140668787968925</v>
      </c>
      <c r="S73" s="39">
        <f t="shared" si="23"/>
        <v>3.111113111111111</v>
      </c>
      <c r="T73" s="49">
        <f t="shared" si="24"/>
        <v>3.5060815068263138</v>
      </c>
      <c r="U73" s="37">
        <f t="shared" si="25"/>
        <v>1.4489532863281618</v>
      </c>
      <c r="V73" s="9">
        <f t="shared" si="26"/>
        <v>1.440544378265572</v>
      </c>
      <c r="W73" s="38">
        <f t="shared" si="27"/>
        <v>1.4491345783498211</v>
      </c>
      <c r="X73" s="39">
        <f t="shared" si="28"/>
        <v>1.4288985721908027</v>
      </c>
      <c r="Y73" s="46">
        <f t="shared" si="29"/>
        <v>3.4767873323527606E-3</v>
      </c>
    </row>
    <row r="74" spans="2:25" ht="16.5" thickTop="1" thickBot="1" x14ac:dyDescent="0.3">
      <c r="B74" s="7">
        <v>10.199999999999999</v>
      </c>
      <c r="C74" s="8">
        <v>73.989999999999995</v>
      </c>
      <c r="D74" s="8">
        <v>1006.1</v>
      </c>
      <c r="E74" s="37">
        <v>3.30791667</v>
      </c>
      <c r="F74" s="9">
        <v>3.3954</v>
      </c>
      <c r="G74" s="38">
        <v>3.7166929099999999</v>
      </c>
      <c r="H74" s="39">
        <v>0.99</v>
      </c>
      <c r="I74" s="47">
        <v>5.9285542199999997</v>
      </c>
      <c r="J74" s="41">
        <v>8.0299999999999994</v>
      </c>
      <c r="K74" s="37">
        <f t="shared" si="15"/>
        <v>58.805520921544208</v>
      </c>
      <c r="L74" s="9">
        <f t="shared" si="16"/>
        <v>57.716064757160638</v>
      </c>
      <c r="M74" s="38">
        <f t="shared" si="17"/>
        <v>53.714907721046082</v>
      </c>
      <c r="N74" s="39">
        <f t="shared" si="18"/>
        <v>87.671232876712324</v>
      </c>
      <c r="O74" s="47">
        <f t="shared" si="19"/>
        <v>26.169934993773346</v>
      </c>
      <c r="P74" s="37">
        <f t="shared" si="20"/>
        <v>1.6659459180725606</v>
      </c>
      <c r="Q74" s="9">
        <f t="shared" si="21"/>
        <v>1.6225622604722807</v>
      </c>
      <c r="R74" s="38">
        <f t="shared" si="22"/>
        <v>1.4687752532202545</v>
      </c>
      <c r="S74" s="39">
        <f t="shared" si="23"/>
        <v>3.1219532195121946</v>
      </c>
      <c r="T74" s="49">
        <f t="shared" si="24"/>
        <v>0.60219782827253565</v>
      </c>
      <c r="U74" s="37">
        <f t="shared" si="25"/>
        <v>0.5315902117314788</v>
      </c>
      <c r="V74" s="9">
        <f t="shared" si="26"/>
        <v>0.52345649379210657</v>
      </c>
      <c r="W74" s="38">
        <f t="shared" si="27"/>
        <v>0.49292330113171251</v>
      </c>
      <c r="X74" s="39">
        <f t="shared" si="28"/>
        <v>0.7197989298350419</v>
      </c>
      <c r="Y74" s="46">
        <f t="shared" si="29"/>
        <v>3.5720317780440922E-2</v>
      </c>
    </row>
    <row r="75" spans="2:25" ht="16.5" thickTop="1" thickBot="1" x14ac:dyDescent="0.3">
      <c r="B75" s="7">
        <v>12.1</v>
      </c>
      <c r="C75" s="8">
        <v>81.86</v>
      </c>
      <c r="D75" s="8">
        <v>1007.2</v>
      </c>
      <c r="E75" s="37">
        <v>4.1783333300000001</v>
      </c>
      <c r="F75" s="9">
        <v>5.5857999999999999</v>
      </c>
      <c r="G75" s="38">
        <v>4.1902292499999998</v>
      </c>
      <c r="H75" s="39">
        <v>19.600000000000001</v>
      </c>
      <c r="I75" s="47">
        <v>5.9285542199999997</v>
      </c>
      <c r="J75" s="41">
        <v>5.12</v>
      </c>
      <c r="K75" s="37">
        <f t="shared" si="15"/>
        <v>18.3919271484375</v>
      </c>
      <c r="L75" s="9">
        <f t="shared" si="16"/>
        <v>9.0976562499999947</v>
      </c>
      <c r="M75" s="38">
        <f t="shared" si="17"/>
        <v>18.159584960937504</v>
      </c>
      <c r="N75" s="39">
        <f t="shared" si="18"/>
        <v>282.8125</v>
      </c>
      <c r="O75" s="47">
        <f t="shared" si="19"/>
        <v>15.792074609374989</v>
      </c>
      <c r="P75" s="37">
        <f t="shared" si="20"/>
        <v>0.40509251959314951</v>
      </c>
      <c r="Q75" s="9">
        <f t="shared" si="21"/>
        <v>0.17403850357749998</v>
      </c>
      <c r="R75" s="38">
        <f t="shared" si="22"/>
        <v>0.39946402184011759</v>
      </c>
      <c r="S75" s="39">
        <f t="shared" si="23"/>
        <v>2.3430440711974105</v>
      </c>
      <c r="T75" s="49">
        <f t="shared" si="24"/>
        <v>0.29272961083485893</v>
      </c>
      <c r="U75" s="37">
        <f t="shared" si="25"/>
        <v>0.18188656521692409</v>
      </c>
      <c r="V75" s="9">
        <f t="shared" si="26"/>
        <v>9.0726787715634818E-2</v>
      </c>
      <c r="W75" s="38">
        <f t="shared" si="27"/>
        <v>0.17963823946013799</v>
      </c>
      <c r="X75" s="39">
        <f t="shared" si="28"/>
        <v>1.230925783350975</v>
      </c>
      <c r="Y75" s="46">
        <f t="shared" si="29"/>
        <v>4.3934160677167766E-2</v>
      </c>
    </row>
    <row r="76" spans="2:25" ht="16.5" thickTop="1" thickBot="1" x14ac:dyDescent="0.3">
      <c r="B76" s="7">
        <v>10.9</v>
      </c>
      <c r="C76" s="8">
        <v>80.540000000000006</v>
      </c>
      <c r="D76" s="8">
        <v>1002.4</v>
      </c>
      <c r="E76" s="37">
        <v>5.4404166700000003</v>
      </c>
      <c r="F76" s="9">
        <v>4.7319000000000004</v>
      </c>
      <c r="G76" s="38">
        <v>5.1238721299999996</v>
      </c>
      <c r="H76" s="39">
        <v>5.4</v>
      </c>
      <c r="I76" s="47">
        <v>5.9285542199999997</v>
      </c>
      <c r="J76" s="41">
        <v>1.34</v>
      </c>
      <c r="K76" s="37">
        <f t="shared" si="15"/>
        <v>306.00124402985074</v>
      </c>
      <c r="L76" s="9">
        <f t="shared" si="16"/>
        <v>253.12686567164181</v>
      </c>
      <c r="M76" s="38">
        <f t="shared" si="17"/>
        <v>282.37851716417907</v>
      </c>
      <c r="N76" s="39">
        <f t="shared" si="18"/>
        <v>302.9850746268657</v>
      </c>
      <c r="O76" s="47">
        <f t="shared" si="19"/>
        <v>342.42941940298505</v>
      </c>
      <c r="P76" s="37">
        <f t="shared" si="20"/>
        <v>2.4189782190529217</v>
      </c>
      <c r="Q76" s="9">
        <f t="shared" si="21"/>
        <v>2.2344920278331331</v>
      </c>
      <c r="R76" s="38">
        <f t="shared" si="22"/>
        <v>2.3415533512022395</v>
      </c>
      <c r="S76" s="39">
        <f t="shared" si="23"/>
        <v>2.4094975489614243</v>
      </c>
      <c r="T76" s="49">
        <f t="shared" si="24"/>
        <v>2.5251557409595051</v>
      </c>
      <c r="U76" s="37">
        <f t="shared" si="25"/>
        <v>1.254940593812325</v>
      </c>
      <c r="V76" s="9">
        <f t="shared" si="26"/>
        <v>1.1945565798408531</v>
      </c>
      <c r="W76" s="38">
        <f t="shared" si="27"/>
        <v>1.2304426564690476</v>
      </c>
      <c r="X76" s="39">
        <f t="shared" si="28"/>
        <v>1.2520041215372539</v>
      </c>
      <c r="Y76" s="46">
        <f t="shared" si="29"/>
        <v>1.4994090445421267E-2</v>
      </c>
    </row>
    <row r="77" spans="2:25" ht="16.5" thickTop="1" thickBot="1" x14ac:dyDescent="0.3">
      <c r="B77" s="7">
        <v>6.6</v>
      </c>
      <c r="C77" s="8">
        <v>75.73</v>
      </c>
      <c r="D77" s="8">
        <v>1005.3</v>
      </c>
      <c r="E77" s="37">
        <v>3.98416667</v>
      </c>
      <c r="F77" s="9">
        <v>3.5152999999999999</v>
      </c>
      <c r="G77" s="38">
        <v>3.4089583000000001</v>
      </c>
      <c r="H77" s="39">
        <v>1.01</v>
      </c>
      <c r="I77" s="47">
        <v>5.9285542199999997</v>
      </c>
      <c r="J77" s="41">
        <v>6.2</v>
      </c>
      <c r="K77" s="37">
        <f t="shared" si="15"/>
        <v>35.739247258064516</v>
      </c>
      <c r="L77" s="9">
        <f t="shared" si="16"/>
        <v>43.301612903225809</v>
      </c>
      <c r="M77" s="38">
        <f t="shared" si="17"/>
        <v>45.016801612903222</v>
      </c>
      <c r="N77" s="39">
        <f t="shared" si="18"/>
        <v>83.709677419354847</v>
      </c>
      <c r="O77" s="47">
        <f t="shared" si="19"/>
        <v>4.3781577419354925</v>
      </c>
      <c r="P77" s="37">
        <f t="shared" si="20"/>
        <v>0.87030721074533834</v>
      </c>
      <c r="Q77" s="9">
        <f t="shared" si="21"/>
        <v>1.1053512944119073</v>
      </c>
      <c r="R77" s="38">
        <f t="shared" si="22"/>
        <v>1.1618518542136456</v>
      </c>
      <c r="S77" s="39">
        <f t="shared" si="23"/>
        <v>2.8793362579750346</v>
      </c>
      <c r="T77" s="49">
        <f t="shared" si="24"/>
        <v>8.9524881318330959E-2</v>
      </c>
      <c r="U77" s="37">
        <f t="shared" si="25"/>
        <v>0.34324525019774177</v>
      </c>
      <c r="V77" s="9">
        <f t="shared" si="26"/>
        <v>0.40864068229306932</v>
      </c>
      <c r="W77" s="38">
        <f t="shared" si="27"/>
        <v>0.42299357932709913</v>
      </c>
      <c r="X77" s="39">
        <f t="shared" si="28"/>
        <v>0.69695513696257716</v>
      </c>
      <c r="Y77" s="46">
        <f t="shared" si="29"/>
        <v>7.5950271427338394E-3</v>
      </c>
    </row>
    <row r="78" spans="2:25" ht="16.5" thickTop="1" thickBot="1" x14ac:dyDescent="0.3">
      <c r="B78" s="7">
        <v>7.3</v>
      </c>
      <c r="C78" s="8">
        <v>75.75</v>
      </c>
      <c r="D78" s="8">
        <v>1020.5</v>
      </c>
      <c r="E78" s="37">
        <v>0.73750000000000004</v>
      </c>
      <c r="F78" s="9">
        <v>0.78549999999999998</v>
      </c>
      <c r="G78" s="38">
        <v>0.79649371999999996</v>
      </c>
      <c r="H78" s="39">
        <v>1.2</v>
      </c>
      <c r="I78" s="47">
        <v>0.31974544999999999</v>
      </c>
      <c r="J78" s="41">
        <v>1.35</v>
      </c>
      <c r="K78" s="37">
        <f t="shared" si="15"/>
        <v>45.370370370370374</v>
      </c>
      <c r="L78" s="9">
        <f t="shared" si="16"/>
        <v>41.814814814814824</v>
      </c>
      <c r="M78" s="38">
        <f t="shared" si="17"/>
        <v>41.000465185185192</v>
      </c>
      <c r="N78" s="39">
        <f t="shared" si="18"/>
        <v>11.11111111111112</v>
      </c>
      <c r="O78" s="47">
        <f t="shared" si="19"/>
        <v>76.315151851851851</v>
      </c>
      <c r="P78" s="37">
        <f t="shared" si="20"/>
        <v>1.1736546946107784</v>
      </c>
      <c r="Q78" s="9">
        <f t="shared" si="21"/>
        <v>1.0573656150784363</v>
      </c>
      <c r="R78" s="38">
        <f t="shared" si="22"/>
        <v>1.0314632613914383</v>
      </c>
      <c r="S78" s="39">
        <f t="shared" si="23"/>
        <v>0.23529611764705904</v>
      </c>
      <c r="T78" s="49">
        <f t="shared" si="24"/>
        <v>2.4680537620215701</v>
      </c>
      <c r="U78" s="37">
        <f t="shared" si="25"/>
        <v>0.42592937782810536</v>
      </c>
      <c r="V78" s="9">
        <f t="shared" si="26"/>
        <v>0.39605251920754586</v>
      </c>
      <c r="W78" s="38">
        <f t="shared" si="27"/>
        <v>0.38910095345771939</v>
      </c>
      <c r="X78" s="39">
        <f t="shared" si="28"/>
        <v>0.11065713987314223</v>
      </c>
      <c r="Y78" s="46">
        <f t="shared" si="29"/>
        <v>2.2703749041314357E-2</v>
      </c>
    </row>
    <row r="79" spans="2:25" ht="16.5" thickTop="1" thickBot="1" x14ac:dyDescent="0.3">
      <c r="B79" s="7">
        <v>9.4</v>
      </c>
      <c r="C79" s="8">
        <v>85.43</v>
      </c>
      <c r="D79" s="8">
        <v>1027.3</v>
      </c>
      <c r="E79" s="37">
        <v>0.625</v>
      </c>
      <c r="F79" s="9">
        <v>0.56279999999999997</v>
      </c>
      <c r="G79" s="38">
        <v>0.65894792999999996</v>
      </c>
      <c r="H79" s="39">
        <v>0</v>
      </c>
      <c r="I79" s="47">
        <v>1.24608392</v>
      </c>
      <c r="J79" s="41">
        <v>1</v>
      </c>
      <c r="K79" s="37">
        <f t="shared" si="15"/>
        <v>37.5</v>
      </c>
      <c r="L79" s="9">
        <f t="shared" si="16"/>
        <v>43.720000000000006</v>
      </c>
      <c r="M79" s="38">
        <f t="shared" si="17"/>
        <v>34.105207000000007</v>
      </c>
      <c r="N79" s="39">
        <f t="shared" si="18"/>
        <v>100</v>
      </c>
      <c r="O79" s="47">
        <f t="shared" si="19"/>
        <v>24.608392000000002</v>
      </c>
      <c r="P79" s="37">
        <f t="shared" si="20"/>
        <v>0.92307892307692307</v>
      </c>
      <c r="Q79" s="9">
        <f t="shared" si="21"/>
        <v>1.1190191487074483</v>
      </c>
      <c r="R79" s="38">
        <f t="shared" si="22"/>
        <v>0.82233539294742064</v>
      </c>
      <c r="S79" s="39">
        <f t="shared" si="23"/>
        <v>4.0000020000000003</v>
      </c>
      <c r="T79" s="49">
        <f t="shared" si="24"/>
        <v>0.43824728159214993</v>
      </c>
      <c r="U79" s="37">
        <f t="shared" si="25"/>
        <v>0.35877034150373721</v>
      </c>
      <c r="V79" s="9">
        <f t="shared" si="26"/>
        <v>0.41215824353948111</v>
      </c>
      <c r="W79" s="38">
        <f t="shared" si="27"/>
        <v>0.32868095176981504</v>
      </c>
      <c r="X79" s="39">
        <f t="shared" si="28"/>
        <v>0.78539766339769834</v>
      </c>
      <c r="Y79" s="46">
        <f t="shared" si="29"/>
        <v>6.5621434976399686E-3</v>
      </c>
    </row>
    <row r="80" spans="2:25" ht="16.5" thickTop="1" thickBot="1" x14ac:dyDescent="0.3">
      <c r="B80" s="7">
        <v>10.7</v>
      </c>
      <c r="C80" s="8">
        <v>82.44</v>
      </c>
      <c r="D80" s="8">
        <v>1032.3</v>
      </c>
      <c r="E80" s="37">
        <v>0.36166667000000002</v>
      </c>
      <c r="F80" s="9">
        <v>0.2077</v>
      </c>
      <c r="G80" s="38">
        <v>0.97005834999999996</v>
      </c>
      <c r="H80" s="39">
        <v>0</v>
      </c>
      <c r="I80" s="47">
        <v>1.24608392</v>
      </c>
      <c r="J80" s="41">
        <v>0</v>
      </c>
      <c r="K80" s="37">
        <f t="shared" si="15"/>
        <v>0</v>
      </c>
      <c r="L80" s="9">
        <f t="shared" si="16"/>
        <v>0</v>
      </c>
      <c r="M80" s="38">
        <f t="shared" si="17"/>
        <v>0</v>
      </c>
      <c r="N80" s="39">
        <f t="shared" si="18"/>
        <v>0</v>
      </c>
      <c r="O80" s="47">
        <f t="shared" si="19"/>
        <v>0</v>
      </c>
      <c r="P80" s="37">
        <f t="shared" si="20"/>
        <v>4.0000020000000003</v>
      </c>
      <c r="Q80" s="9">
        <f t="shared" si="21"/>
        <v>4.0000020000000003</v>
      </c>
      <c r="R80" s="38">
        <f t="shared" si="22"/>
        <v>4.0000020000000003</v>
      </c>
      <c r="S80" s="39">
        <f t="shared" si="23"/>
        <v>0</v>
      </c>
      <c r="T80" s="49">
        <f t="shared" si="24"/>
        <v>4.0000020000000003</v>
      </c>
      <c r="U80" s="37">
        <f t="shared" si="25"/>
        <v>1.5707935618179636</v>
      </c>
      <c r="V80" s="9">
        <f t="shared" si="26"/>
        <v>1.5707915121584017</v>
      </c>
      <c r="W80" s="38">
        <f t="shared" si="27"/>
        <v>1.570795295929073</v>
      </c>
      <c r="X80" s="39">
        <f t="shared" si="28"/>
        <v>0</v>
      </c>
      <c r="Y80" s="46">
        <f t="shared" si="29"/>
        <v>1.5707955242807288</v>
      </c>
    </row>
    <row r="81" spans="2:25" ht="16.5" thickTop="1" thickBot="1" x14ac:dyDescent="0.3">
      <c r="B81" s="7">
        <v>11.5</v>
      </c>
      <c r="C81" s="8">
        <v>81.03</v>
      </c>
      <c r="D81" s="8">
        <v>1033</v>
      </c>
      <c r="E81" s="37">
        <v>0.21166667</v>
      </c>
      <c r="F81" s="9">
        <v>0.24210000000000001</v>
      </c>
      <c r="G81" s="38">
        <v>0.66932013000000001</v>
      </c>
      <c r="H81" s="39">
        <v>0</v>
      </c>
      <c r="I81" s="47">
        <v>1.24608392</v>
      </c>
      <c r="J81" s="41">
        <v>0</v>
      </c>
      <c r="K81" s="37">
        <f t="shared" si="15"/>
        <v>0</v>
      </c>
      <c r="L81" s="9">
        <f t="shared" si="16"/>
        <v>0</v>
      </c>
      <c r="M81" s="38">
        <f t="shared" si="17"/>
        <v>0</v>
      </c>
      <c r="N81" s="39">
        <f t="shared" si="18"/>
        <v>0</v>
      </c>
      <c r="O81" s="47">
        <f t="shared" si="19"/>
        <v>0</v>
      </c>
      <c r="P81" s="37">
        <f t="shared" si="20"/>
        <v>4.0000020000000003</v>
      </c>
      <c r="Q81" s="9">
        <f t="shared" si="21"/>
        <v>4.0000020000000003</v>
      </c>
      <c r="R81" s="38">
        <f t="shared" si="22"/>
        <v>4.0000020000000003</v>
      </c>
      <c r="S81" s="39">
        <f t="shared" si="23"/>
        <v>0</v>
      </c>
      <c r="T81" s="49">
        <f t="shared" si="24"/>
        <v>4.0000020000000003</v>
      </c>
      <c r="U81" s="37">
        <f t="shared" si="25"/>
        <v>1.5707916023855222</v>
      </c>
      <c r="V81" s="9">
        <f t="shared" si="26"/>
        <v>1.57079219627032</v>
      </c>
      <c r="W81" s="38">
        <f t="shared" si="27"/>
        <v>1.5707948327415204</v>
      </c>
      <c r="X81" s="39">
        <f t="shared" si="28"/>
        <v>0</v>
      </c>
      <c r="Y81" s="46">
        <f t="shared" si="29"/>
        <v>1.5707955242807288</v>
      </c>
    </row>
    <row r="82" spans="2:25" ht="16.5" thickTop="1" thickBot="1" x14ac:dyDescent="0.3">
      <c r="B82" s="7">
        <v>10</v>
      </c>
      <c r="C82" s="8">
        <v>80.75</v>
      </c>
      <c r="D82" s="8">
        <v>1028.8</v>
      </c>
      <c r="E82" s="37">
        <v>0.41499999999999998</v>
      </c>
      <c r="F82" s="9">
        <v>0.40089999999999998</v>
      </c>
      <c r="G82" s="38">
        <v>1.17178501</v>
      </c>
      <c r="H82" s="39">
        <v>0.2</v>
      </c>
      <c r="I82" s="47">
        <v>1.24608392</v>
      </c>
      <c r="J82" s="41">
        <v>0</v>
      </c>
      <c r="K82" s="37">
        <f t="shared" si="15"/>
        <v>0</v>
      </c>
      <c r="L82" s="9">
        <f t="shared" si="16"/>
        <v>0</v>
      </c>
      <c r="M82" s="38">
        <f t="shared" si="17"/>
        <v>0</v>
      </c>
      <c r="N82" s="39">
        <f t="shared" si="18"/>
        <v>0</v>
      </c>
      <c r="O82" s="47">
        <f t="shared" si="19"/>
        <v>0</v>
      </c>
      <c r="P82" s="37">
        <f t="shared" si="20"/>
        <v>4.0000020000000003</v>
      </c>
      <c r="Q82" s="9">
        <f t="shared" si="21"/>
        <v>4.0000020000000003</v>
      </c>
      <c r="R82" s="38">
        <f t="shared" si="22"/>
        <v>4.0000020000000003</v>
      </c>
      <c r="S82" s="39">
        <f t="shared" si="23"/>
        <v>4.0000020000000003</v>
      </c>
      <c r="T82" s="49">
        <f t="shared" si="24"/>
        <v>4.0000020000000003</v>
      </c>
      <c r="U82" s="37">
        <f t="shared" si="25"/>
        <v>1.5707939171563423</v>
      </c>
      <c r="V82" s="9">
        <f t="shared" si="26"/>
        <v>1.5707938324072688</v>
      </c>
      <c r="W82" s="38">
        <f t="shared" si="27"/>
        <v>1.5707954733960294</v>
      </c>
      <c r="X82" s="39">
        <f t="shared" si="28"/>
        <v>1.5707913267948967</v>
      </c>
      <c r="Y82" s="46">
        <f t="shared" si="29"/>
        <v>1.5707955242807288</v>
      </c>
    </row>
    <row r="83" spans="2:25" ht="16.5" thickTop="1" thickBot="1" x14ac:dyDescent="0.3">
      <c r="B83" s="7">
        <v>10</v>
      </c>
      <c r="C83" s="8">
        <v>70.86</v>
      </c>
      <c r="D83" s="8">
        <v>1031.4000000000001</v>
      </c>
      <c r="E83" s="37">
        <v>0.31291667000000001</v>
      </c>
      <c r="F83" s="9">
        <v>0.46360000000000001</v>
      </c>
      <c r="G83" s="38">
        <v>0.70565538999999999</v>
      </c>
      <c r="H83" s="39">
        <v>0.4</v>
      </c>
      <c r="I83" s="47">
        <v>0.31974544999999999</v>
      </c>
      <c r="J83" s="41">
        <v>0.2</v>
      </c>
      <c r="K83" s="37">
        <f t="shared" si="15"/>
        <v>56.458334999999991</v>
      </c>
      <c r="L83" s="9">
        <f t="shared" si="16"/>
        <v>131.79999999999998</v>
      </c>
      <c r="M83" s="38">
        <f t="shared" si="17"/>
        <v>252.82769500000001</v>
      </c>
      <c r="N83" s="39">
        <f t="shared" si="18"/>
        <v>100</v>
      </c>
      <c r="O83" s="47">
        <f t="shared" si="19"/>
        <v>59.872724999999981</v>
      </c>
      <c r="P83" s="37">
        <f t="shared" si="20"/>
        <v>0.88058691060545935</v>
      </c>
      <c r="Q83" s="9">
        <f t="shared" si="21"/>
        <v>1.5889109813140447</v>
      </c>
      <c r="R83" s="38">
        <f t="shared" si="22"/>
        <v>2.2333256044672578</v>
      </c>
      <c r="S83" s="39">
        <f t="shared" si="23"/>
        <v>1.3333353333333333</v>
      </c>
      <c r="T83" s="49">
        <f t="shared" si="24"/>
        <v>0.92157197237782418</v>
      </c>
      <c r="U83" s="37">
        <f t="shared" si="25"/>
        <v>0.51396851495746643</v>
      </c>
      <c r="V83" s="9">
        <f t="shared" si="26"/>
        <v>0.9217319392569604</v>
      </c>
      <c r="W83" s="38">
        <f t="shared" si="27"/>
        <v>1.1941508263329284</v>
      </c>
      <c r="X83" s="39">
        <f t="shared" si="28"/>
        <v>0.78539566340369826</v>
      </c>
      <c r="Y83" s="46">
        <f t="shared" si="29"/>
        <v>2.1209493394313567E-3</v>
      </c>
    </row>
    <row r="84" spans="2:25" ht="16.5" thickTop="1" thickBot="1" x14ac:dyDescent="0.3">
      <c r="B84" s="7">
        <v>8.6999999999999993</v>
      </c>
      <c r="C84" s="8">
        <v>64.42</v>
      </c>
      <c r="D84" s="8">
        <v>1030.5999999999999</v>
      </c>
      <c r="E84" s="37">
        <v>0.13750000000000001</v>
      </c>
      <c r="F84" s="9">
        <v>2.2499999999999999E-2</v>
      </c>
      <c r="G84" s="38">
        <v>0.14673799000000001</v>
      </c>
      <c r="H84" s="39">
        <v>0</v>
      </c>
      <c r="I84" s="47">
        <v>0.31974544999999999</v>
      </c>
      <c r="J84" s="41">
        <v>0</v>
      </c>
      <c r="K84" s="37">
        <f t="shared" si="15"/>
        <v>0</v>
      </c>
      <c r="L84" s="9">
        <f t="shared" si="16"/>
        <v>0</v>
      </c>
      <c r="M84" s="38">
        <f t="shared" si="17"/>
        <v>0</v>
      </c>
      <c r="N84" s="39">
        <f t="shared" si="18"/>
        <v>0</v>
      </c>
      <c r="O84" s="47">
        <f t="shared" si="19"/>
        <v>0</v>
      </c>
      <c r="P84" s="37">
        <f t="shared" si="20"/>
        <v>4.0000020000000003</v>
      </c>
      <c r="Q84" s="9">
        <f t="shared" si="21"/>
        <v>4.0000020000000003</v>
      </c>
      <c r="R84" s="38">
        <f t="shared" si="22"/>
        <v>4.0000020000000003</v>
      </c>
      <c r="S84" s="39">
        <f t="shared" si="23"/>
        <v>0</v>
      </c>
      <c r="T84" s="49">
        <f t="shared" si="24"/>
        <v>4.0000020000000003</v>
      </c>
      <c r="U84" s="37">
        <f t="shared" si="25"/>
        <v>1.5707890540676239</v>
      </c>
      <c r="V84" s="9">
        <f t="shared" si="26"/>
        <v>1.5707518823504814</v>
      </c>
      <c r="W84" s="38">
        <f t="shared" si="27"/>
        <v>1.5707895119271178</v>
      </c>
      <c r="X84" s="39">
        <f t="shared" si="28"/>
        <v>0</v>
      </c>
      <c r="Y84" s="46">
        <f t="shared" si="29"/>
        <v>1.5707931993070778</v>
      </c>
    </row>
    <row r="85" spans="2:25" ht="16.5" thickTop="1" thickBot="1" x14ac:dyDescent="0.3">
      <c r="B85" s="7">
        <v>8.9</v>
      </c>
      <c r="C85" s="8">
        <v>59.28</v>
      </c>
      <c r="D85" s="8">
        <v>1031.8</v>
      </c>
      <c r="E85" s="37">
        <v>2.9166669999999999E-2</v>
      </c>
      <c r="F85" s="9">
        <v>8.9999999999999993E-3</v>
      </c>
      <c r="G85" s="38">
        <v>7.1494000000000002E-2</v>
      </c>
      <c r="H85" s="39">
        <v>0</v>
      </c>
      <c r="I85" s="47">
        <v>0.31974544999999999</v>
      </c>
      <c r="J85" s="41">
        <v>0.2</v>
      </c>
      <c r="K85" s="37">
        <f t="shared" si="15"/>
        <v>85.416665000000009</v>
      </c>
      <c r="L85" s="9">
        <f t="shared" si="16"/>
        <v>95.5</v>
      </c>
      <c r="M85" s="38">
        <f t="shared" si="17"/>
        <v>64.253</v>
      </c>
      <c r="N85" s="39">
        <f t="shared" si="18"/>
        <v>100</v>
      </c>
      <c r="O85" s="47">
        <f t="shared" si="19"/>
        <v>59.872724999999981</v>
      </c>
      <c r="P85" s="37">
        <f t="shared" si="20"/>
        <v>2.9818200802644639</v>
      </c>
      <c r="Q85" s="9">
        <f t="shared" si="21"/>
        <v>3.655504392344497</v>
      </c>
      <c r="R85" s="38">
        <f t="shared" si="22"/>
        <v>1.8933182427162296</v>
      </c>
      <c r="S85" s="39">
        <f t="shared" si="23"/>
        <v>4.0000020000000003</v>
      </c>
      <c r="T85" s="49">
        <f t="shared" si="24"/>
        <v>0.92157197237782418</v>
      </c>
      <c r="U85" s="37">
        <f t="shared" si="25"/>
        <v>0.70690558187140251</v>
      </c>
      <c r="V85" s="9">
        <f t="shared" si="26"/>
        <v>0.76238182709122715</v>
      </c>
      <c r="W85" s="38">
        <f t="shared" si="27"/>
        <v>0.57110369136262173</v>
      </c>
      <c r="X85" s="39">
        <f t="shared" si="28"/>
        <v>0.78539566340369826</v>
      </c>
      <c r="Y85" s="46">
        <f t="shared" si="29"/>
        <v>1.4018970437705194E-3</v>
      </c>
    </row>
    <row r="86" spans="2:25" ht="16.5" thickTop="1" thickBot="1" x14ac:dyDescent="0.3">
      <c r="B86" s="7">
        <v>7.9</v>
      </c>
      <c r="C86" s="8">
        <v>67.48</v>
      </c>
      <c r="D86" s="8">
        <v>1034.2</v>
      </c>
      <c r="E86" s="37">
        <v>0.23250000000000001</v>
      </c>
      <c r="F86" s="9">
        <v>0.50960000000000005</v>
      </c>
      <c r="G86" s="38">
        <v>0.28425897</v>
      </c>
      <c r="H86" s="39">
        <v>1.99</v>
      </c>
      <c r="I86" s="47">
        <v>0.31974544999999999</v>
      </c>
      <c r="J86" s="41">
        <v>0</v>
      </c>
      <c r="K86" s="37">
        <f t="shared" si="15"/>
        <v>0</v>
      </c>
      <c r="L86" s="9">
        <f t="shared" si="16"/>
        <v>0</v>
      </c>
      <c r="M86" s="38">
        <f t="shared" si="17"/>
        <v>0</v>
      </c>
      <c r="N86" s="39">
        <f t="shared" si="18"/>
        <v>0</v>
      </c>
      <c r="O86" s="47">
        <f t="shared" si="19"/>
        <v>0</v>
      </c>
      <c r="P86" s="37">
        <f t="shared" si="20"/>
        <v>4.0000020000000003</v>
      </c>
      <c r="Q86" s="9">
        <f t="shared" si="21"/>
        <v>4.0000020000000003</v>
      </c>
      <c r="R86" s="38">
        <f t="shared" si="22"/>
        <v>4.0000020000000003</v>
      </c>
      <c r="S86" s="39">
        <f t="shared" si="23"/>
        <v>4.0000020000000003</v>
      </c>
      <c r="T86" s="49">
        <f t="shared" si="24"/>
        <v>4.0000020000000003</v>
      </c>
      <c r="U86" s="37">
        <f t="shared" si="25"/>
        <v>1.5707920257196277</v>
      </c>
      <c r="V86" s="9">
        <f t="shared" si="26"/>
        <v>1.5707943644715057</v>
      </c>
      <c r="W86" s="38">
        <f t="shared" si="27"/>
        <v>1.5707928088760075</v>
      </c>
      <c r="X86" s="39">
        <f t="shared" si="28"/>
        <v>1.5707958242823339</v>
      </c>
      <c r="Y86" s="46">
        <f t="shared" si="29"/>
        <v>1.5707931993070778</v>
      </c>
    </row>
    <row r="87" spans="2:25" ht="16.5" thickTop="1" thickBot="1" x14ac:dyDescent="0.3">
      <c r="B87" s="7">
        <v>9.4</v>
      </c>
      <c r="C87" s="8">
        <v>64.13</v>
      </c>
      <c r="D87" s="8">
        <v>1035.2</v>
      </c>
      <c r="E87" s="37">
        <v>0.16583333</v>
      </c>
      <c r="F87" s="9">
        <v>0.50790000000000002</v>
      </c>
      <c r="G87" s="38">
        <v>0.21907649000000001</v>
      </c>
      <c r="H87" s="39">
        <v>0</v>
      </c>
      <c r="I87" s="47">
        <v>0.31974544999999999</v>
      </c>
      <c r="J87" s="41">
        <v>0</v>
      </c>
      <c r="K87" s="37">
        <f t="shared" si="15"/>
        <v>0</v>
      </c>
      <c r="L87" s="9">
        <f t="shared" si="16"/>
        <v>0</v>
      </c>
      <c r="M87" s="38">
        <f t="shared" si="17"/>
        <v>0</v>
      </c>
      <c r="N87" s="39">
        <f t="shared" si="18"/>
        <v>0</v>
      </c>
      <c r="O87" s="47">
        <f t="shared" si="19"/>
        <v>0</v>
      </c>
      <c r="P87" s="37">
        <f t="shared" si="20"/>
        <v>4.0000020000000003</v>
      </c>
      <c r="Q87" s="9">
        <f t="shared" si="21"/>
        <v>4.0000020000000003</v>
      </c>
      <c r="R87" s="38">
        <f t="shared" si="22"/>
        <v>4.0000020000000003</v>
      </c>
      <c r="S87" s="39">
        <f t="shared" si="23"/>
        <v>0</v>
      </c>
      <c r="T87" s="49">
        <f t="shared" si="24"/>
        <v>4.0000020000000003</v>
      </c>
      <c r="U87" s="37">
        <f t="shared" si="25"/>
        <v>1.5707902966440217</v>
      </c>
      <c r="V87" s="9">
        <f t="shared" si="26"/>
        <v>1.5707943579033825</v>
      </c>
      <c r="W87" s="38">
        <f t="shared" si="27"/>
        <v>1.5707917621791316</v>
      </c>
      <c r="X87" s="39">
        <f t="shared" si="28"/>
        <v>0</v>
      </c>
      <c r="Y87" s="46">
        <f t="shared" si="29"/>
        <v>1.5707931993070778</v>
      </c>
    </row>
    <row r="88" spans="2:25" ht="16.5" thickTop="1" thickBot="1" x14ac:dyDescent="0.3">
      <c r="B88" s="7">
        <v>10.9</v>
      </c>
      <c r="C88" s="8">
        <v>64.03</v>
      </c>
      <c r="D88" s="8">
        <v>1035.7</v>
      </c>
      <c r="E88" s="37">
        <v>8.2916669999999998E-2</v>
      </c>
      <c r="F88" s="9">
        <v>0.33829999999999999</v>
      </c>
      <c r="G88" s="38">
        <v>0.15140890000000001</v>
      </c>
      <c r="H88" s="39">
        <v>0</v>
      </c>
      <c r="I88" s="47">
        <v>0.31974544999999999</v>
      </c>
      <c r="J88" s="41">
        <v>0</v>
      </c>
      <c r="K88" s="37">
        <f t="shared" si="15"/>
        <v>0</v>
      </c>
      <c r="L88" s="9">
        <f t="shared" si="16"/>
        <v>0</v>
      </c>
      <c r="M88" s="38">
        <f t="shared" si="17"/>
        <v>0</v>
      </c>
      <c r="N88" s="39">
        <f t="shared" si="18"/>
        <v>0</v>
      </c>
      <c r="O88" s="47">
        <f t="shared" si="19"/>
        <v>0</v>
      </c>
      <c r="P88" s="37">
        <f t="shared" si="20"/>
        <v>4.0000020000000003</v>
      </c>
      <c r="Q88" s="9">
        <f t="shared" si="21"/>
        <v>4.0000020000000003</v>
      </c>
      <c r="R88" s="38">
        <f t="shared" si="22"/>
        <v>4.0000020000000003</v>
      </c>
      <c r="S88" s="39">
        <f t="shared" si="23"/>
        <v>0</v>
      </c>
      <c r="T88" s="49">
        <f t="shared" si="24"/>
        <v>4.0000020000000003</v>
      </c>
      <c r="U88" s="37">
        <f t="shared" si="25"/>
        <v>1.5707842664938745</v>
      </c>
      <c r="V88" s="9">
        <f t="shared" si="26"/>
        <v>1.5707933708386448</v>
      </c>
      <c r="W88" s="38">
        <f t="shared" si="27"/>
        <v>1.5707897221633327</v>
      </c>
      <c r="X88" s="39">
        <f t="shared" si="28"/>
        <v>0</v>
      </c>
      <c r="Y88" s="46">
        <f t="shared" si="29"/>
        <v>1.5707931993070778</v>
      </c>
    </row>
    <row r="89" spans="2:25" ht="16.5" thickTop="1" thickBot="1" x14ac:dyDescent="0.3">
      <c r="B89" s="7">
        <v>10.9</v>
      </c>
      <c r="C89" s="8">
        <v>64.180000000000007</v>
      </c>
      <c r="D89" s="8">
        <v>1029</v>
      </c>
      <c r="E89" s="37">
        <v>4.1666670000000003E-2</v>
      </c>
      <c r="F89" s="9">
        <v>0.45789999999999997</v>
      </c>
      <c r="G89" s="38">
        <v>0.15766179999999999</v>
      </c>
      <c r="H89" s="39">
        <v>0</v>
      </c>
      <c r="I89" s="47">
        <v>0.31974544999999999</v>
      </c>
      <c r="J89" s="41">
        <v>0</v>
      </c>
      <c r="K89" s="37">
        <f t="shared" si="15"/>
        <v>0</v>
      </c>
      <c r="L89" s="9">
        <f t="shared" si="16"/>
        <v>0</v>
      </c>
      <c r="M89" s="38">
        <f t="shared" si="17"/>
        <v>0</v>
      </c>
      <c r="N89" s="39">
        <f t="shared" si="18"/>
        <v>0</v>
      </c>
      <c r="O89" s="47">
        <f t="shared" si="19"/>
        <v>0</v>
      </c>
      <c r="P89" s="37">
        <f t="shared" si="20"/>
        <v>4.0000020000000003</v>
      </c>
      <c r="Q89" s="9">
        <f t="shared" si="21"/>
        <v>4.0000020000000003</v>
      </c>
      <c r="R89" s="38">
        <f t="shared" si="22"/>
        <v>4.0000020000000003</v>
      </c>
      <c r="S89" s="39">
        <f t="shared" si="23"/>
        <v>0</v>
      </c>
      <c r="T89" s="49">
        <f t="shared" si="24"/>
        <v>4.0000020000000003</v>
      </c>
      <c r="U89" s="37">
        <f t="shared" si="25"/>
        <v>1.5707723267968212</v>
      </c>
      <c r="V89" s="9">
        <f t="shared" si="26"/>
        <v>1.5707941429119527</v>
      </c>
      <c r="W89" s="38">
        <f t="shared" si="27"/>
        <v>1.5707899841044035</v>
      </c>
      <c r="X89" s="39">
        <f t="shared" si="28"/>
        <v>0</v>
      </c>
      <c r="Y89" s="46">
        <f t="shared" si="29"/>
        <v>1.5707931993070778</v>
      </c>
    </row>
    <row r="90" spans="2:25" ht="16.5" thickTop="1" thickBot="1" x14ac:dyDescent="0.3">
      <c r="B90" s="7">
        <v>12.3</v>
      </c>
      <c r="C90" s="8">
        <v>66.27</v>
      </c>
      <c r="D90" s="8">
        <v>1021.3</v>
      </c>
      <c r="E90" s="37">
        <v>0.26916667</v>
      </c>
      <c r="F90" s="9">
        <v>2.7400000000000001E-2</v>
      </c>
      <c r="G90" s="38">
        <v>0.28564497999999999</v>
      </c>
      <c r="H90" s="39">
        <v>0</v>
      </c>
      <c r="I90" s="47">
        <v>0.31974544999999999</v>
      </c>
      <c r="J90" s="41">
        <v>0</v>
      </c>
      <c r="K90" s="37">
        <f t="shared" si="15"/>
        <v>0</v>
      </c>
      <c r="L90" s="9">
        <f t="shared" si="16"/>
        <v>0</v>
      </c>
      <c r="M90" s="38">
        <f t="shared" si="17"/>
        <v>0</v>
      </c>
      <c r="N90" s="39">
        <f t="shared" si="18"/>
        <v>0</v>
      </c>
      <c r="O90" s="47">
        <f t="shared" si="19"/>
        <v>0</v>
      </c>
      <c r="P90" s="37">
        <f t="shared" si="20"/>
        <v>4.0000020000000003</v>
      </c>
      <c r="Q90" s="9">
        <f t="shared" si="21"/>
        <v>4.0000020000000003</v>
      </c>
      <c r="R90" s="38">
        <f t="shared" si="22"/>
        <v>4.0000020000000003</v>
      </c>
      <c r="S90" s="39">
        <f t="shared" si="23"/>
        <v>0</v>
      </c>
      <c r="T90" s="49">
        <f t="shared" si="24"/>
        <v>4.0000020000000003</v>
      </c>
      <c r="U90" s="37">
        <f t="shared" si="25"/>
        <v>1.570792611624664</v>
      </c>
      <c r="V90" s="9">
        <f t="shared" si="26"/>
        <v>1.5707598304445478</v>
      </c>
      <c r="W90" s="38">
        <f t="shared" si="27"/>
        <v>1.5707928259456956</v>
      </c>
      <c r="X90" s="39">
        <f t="shared" si="28"/>
        <v>0</v>
      </c>
      <c r="Y90" s="46">
        <f t="shared" si="29"/>
        <v>1.5707931993070778</v>
      </c>
    </row>
    <row r="91" spans="2:25" ht="16.5" thickTop="1" thickBot="1" x14ac:dyDescent="0.3">
      <c r="B91" s="7">
        <v>9.6999999999999993</v>
      </c>
      <c r="C91" s="8">
        <v>69.77</v>
      </c>
      <c r="D91" s="8">
        <v>1024.5</v>
      </c>
      <c r="E91" s="37">
        <v>0.32208333</v>
      </c>
      <c r="F91" s="9">
        <v>0.22550000000000001</v>
      </c>
      <c r="G91" s="38">
        <v>0.32931505999999999</v>
      </c>
      <c r="H91" s="39">
        <v>0</v>
      </c>
      <c r="I91" s="47">
        <v>0.31974544999999999</v>
      </c>
      <c r="J91" s="41">
        <v>0.4</v>
      </c>
      <c r="K91" s="37">
        <f t="shared" si="15"/>
        <v>19.479167500000006</v>
      </c>
      <c r="L91" s="9">
        <f t="shared" si="16"/>
        <v>43.625</v>
      </c>
      <c r="M91" s="38">
        <f t="shared" si="17"/>
        <v>17.671235000000006</v>
      </c>
      <c r="N91" s="39">
        <f t="shared" si="18"/>
        <v>100</v>
      </c>
      <c r="O91" s="47">
        <f t="shared" si="19"/>
        <v>20.063637500000009</v>
      </c>
      <c r="P91" s="37">
        <f t="shared" si="20"/>
        <v>0.43162348612404622</v>
      </c>
      <c r="Q91" s="9">
        <f t="shared" si="21"/>
        <v>1.1159092741806556</v>
      </c>
      <c r="R91" s="38">
        <f t="shared" si="22"/>
        <v>0.38768048836139501</v>
      </c>
      <c r="S91" s="39">
        <f t="shared" si="23"/>
        <v>4.0000020000000003</v>
      </c>
      <c r="T91" s="49">
        <f t="shared" si="24"/>
        <v>0.44601829645592084</v>
      </c>
      <c r="U91" s="37">
        <f t="shared" si="25"/>
        <v>0.19238210680748982</v>
      </c>
      <c r="V91" s="9">
        <f t="shared" si="26"/>
        <v>0.41135986359503363</v>
      </c>
      <c r="W91" s="38">
        <f t="shared" si="27"/>
        <v>0.17490622113638779</v>
      </c>
      <c r="X91" s="39">
        <f t="shared" si="28"/>
        <v>0.78539691339901085</v>
      </c>
      <c r="Y91" s="46">
        <f t="shared" si="29"/>
        <v>4.1199959797784914E-3</v>
      </c>
    </row>
    <row r="92" spans="2:25" ht="16.5" thickTop="1" thickBot="1" x14ac:dyDescent="0.3">
      <c r="B92" s="7">
        <v>8.5</v>
      </c>
      <c r="C92" s="8">
        <v>69.63</v>
      </c>
      <c r="D92" s="8">
        <v>1020.4</v>
      </c>
      <c r="E92" s="37">
        <v>1.0929166699999999</v>
      </c>
      <c r="F92" s="9">
        <v>0.82469999999999999</v>
      </c>
      <c r="G92" s="38">
        <v>0.60637331999999999</v>
      </c>
      <c r="H92" s="39">
        <v>1.45</v>
      </c>
      <c r="I92" s="47">
        <v>0.31974544999999999</v>
      </c>
      <c r="J92" s="41">
        <v>0</v>
      </c>
      <c r="K92" s="37">
        <f t="shared" si="15"/>
        <v>0</v>
      </c>
      <c r="L92" s="9">
        <f t="shared" si="16"/>
        <v>0</v>
      </c>
      <c r="M92" s="38">
        <f t="shared" si="17"/>
        <v>0</v>
      </c>
      <c r="N92" s="39">
        <f t="shared" si="18"/>
        <v>0</v>
      </c>
      <c r="O92" s="47">
        <f t="shared" si="19"/>
        <v>0</v>
      </c>
      <c r="P92" s="37">
        <f t="shared" si="20"/>
        <v>4.0000020000000003</v>
      </c>
      <c r="Q92" s="9">
        <f t="shared" si="21"/>
        <v>4.0000020000000003</v>
      </c>
      <c r="R92" s="38">
        <f t="shared" si="22"/>
        <v>4.0000020000000003</v>
      </c>
      <c r="S92" s="39">
        <f t="shared" si="23"/>
        <v>4.0000020000000003</v>
      </c>
      <c r="T92" s="49">
        <f t="shared" si="24"/>
        <v>4.0000020000000003</v>
      </c>
      <c r="U92" s="37">
        <f t="shared" si="25"/>
        <v>1.5707954118120553</v>
      </c>
      <c r="V92" s="9">
        <f t="shared" si="26"/>
        <v>1.5707951142327528</v>
      </c>
      <c r="W92" s="38">
        <f t="shared" si="27"/>
        <v>1.5707946776458213</v>
      </c>
      <c r="X92" s="39">
        <f t="shared" si="28"/>
        <v>1.5707956371397243</v>
      </c>
      <c r="Y92" s="46">
        <f t="shared" si="29"/>
        <v>1.5707931993070778</v>
      </c>
    </row>
    <row r="93" spans="2:25" ht="16.5" thickTop="1" thickBot="1" x14ac:dyDescent="0.3">
      <c r="B93" s="7">
        <v>6</v>
      </c>
      <c r="C93" s="8">
        <v>85.83</v>
      </c>
      <c r="D93" s="8">
        <v>1004.9</v>
      </c>
      <c r="E93" s="37">
        <v>4.9850000000000003</v>
      </c>
      <c r="F93" s="9">
        <v>3.0510000000000002</v>
      </c>
      <c r="G93" s="38">
        <v>3.78003607</v>
      </c>
      <c r="H93" s="39">
        <v>0.4</v>
      </c>
      <c r="I93" s="47">
        <v>5.9285542199999997</v>
      </c>
      <c r="J93" s="41">
        <v>1.99</v>
      </c>
      <c r="K93" s="37">
        <f t="shared" si="15"/>
        <v>150.50251256281408</v>
      </c>
      <c r="L93" s="9">
        <f t="shared" si="16"/>
        <v>53.316582914572876</v>
      </c>
      <c r="M93" s="38">
        <f t="shared" si="17"/>
        <v>89.951561306532668</v>
      </c>
      <c r="N93" s="39">
        <f t="shared" si="18"/>
        <v>79.899497487437174</v>
      </c>
      <c r="O93" s="47">
        <f t="shared" si="19"/>
        <v>197.91729748743717</v>
      </c>
      <c r="P93" s="37">
        <f t="shared" si="20"/>
        <v>1.7175647240143368</v>
      </c>
      <c r="Q93" s="9">
        <f t="shared" si="21"/>
        <v>0.84189844911723866</v>
      </c>
      <c r="R93" s="38">
        <f t="shared" si="22"/>
        <v>1.2409204610175237</v>
      </c>
      <c r="S93" s="39">
        <f t="shared" si="23"/>
        <v>2.6610898661087861</v>
      </c>
      <c r="T93" s="49">
        <f t="shared" si="24"/>
        <v>1.9895339830240424</v>
      </c>
      <c r="U93" s="37">
        <f t="shared" si="25"/>
        <v>0.98433610512607961</v>
      </c>
      <c r="V93" s="9">
        <f t="shared" si="26"/>
        <v>0.48982669872980689</v>
      </c>
      <c r="W93" s="38">
        <f t="shared" si="27"/>
        <v>0.73254717037547534</v>
      </c>
      <c r="X93" s="39">
        <f t="shared" si="28"/>
        <v>0.67412757645539745</v>
      </c>
      <c r="Y93" s="46">
        <f t="shared" si="29"/>
        <v>2.6163386969605486E-2</v>
      </c>
    </row>
    <row r="94" spans="2:25" ht="16.5" thickTop="1" thickBot="1" x14ac:dyDescent="0.3">
      <c r="B94" s="7">
        <v>4.5999999999999996</v>
      </c>
      <c r="C94" s="8">
        <v>79.14</v>
      </c>
      <c r="D94" s="8">
        <v>999</v>
      </c>
      <c r="E94" s="37">
        <v>4.2158333299999997</v>
      </c>
      <c r="F94" s="9">
        <v>2.4830000000000001</v>
      </c>
      <c r="G94" s="38">
        <v>3.39756108</v>
      </c>
      <c r="H94" s="39">
        <v>0.8</v>
      </c>
      <c r="I94" s="47">
        <v>5.9285542199999997</v>
      </c>
      <c r="J94" s="41">
        <v>2.59</v>
      </c>
      <c r="K94" s="37">
        <f t="shared" si="15"/>
        <v>62.773487644787643</v>
      </c>
      <c r="L94" s="9">
        <f t="shared" si="16"/>
        <v>4.1312741312741226</v>
      </c>
      <c r="M94" s="38">
        <f t="shared" si="17"/>
        <v>31.179964478764489</v>
      </c>
      <c r="N94" s="39">
        <f t="shared" si="18"/>
        <v>69.111969111969103</v>
      </c>
      <c r="O94" s="47">
        <f t="shared" si="19"/>
        <v>128.90170733590733</v>
      </c>
      <c r="P94" s="37">
        <f t="shared" si="20"/>
        <v>0.95555483308708344</v>
      </c>
      <c r="Q94" s="9">
        <f t="shared" si="21"/>
        <v>8.4370223930612859E-2</v>
      </c>
      <c r="R94" s="38">
        <f t="shared" si="22"/>
        <v>0.53949450401634325</v>
      </c>
      <c r="S94" s="39">
        <f t="shared" si="23"/>
        <v>2.1120963952802358</v>
      </c>
      <c r="T94" s="49">
        <f t="shared" si="24"/>
        <v>1.5676643679458135</v>
      </c>
      <c r="U94" s="37">
        <f t="shared" si="25"/>
        <v>0.56056337732555084</v>
      </c>
      <c r="V94" s="9">
        <f t="shared" si="26"/>
        <v>4.1289246023212288E-2</v>
      </c>
      <c r="W94" s="38">
        <f t="shared" si="27"/>
        <v>0.3022465854677347</v>
      </c>
      <c r="X94" s="39">
        <f t="shared" si="28"/>
        <v>0.60474094763596709</v>
      </c>
      <c r="Y94" s="46">
        <f t="shared" si="29"/>
        <v>5.3134083577287071E-2</v>
      </c>
    </row>
    <row r="95" spans="2:25" ht="16.5" thickTop="1" thickBot="1" x14ac:dyDescent="0.3">
      <c r="B95" s="7">
        <v>5.7</v>
      </c>
      <c r="C95" s="8">
        <v>79.849999999999994</v>
      </c>
      <c r="D95" s="8">
        <v>995</v>
      </c>
      <c r="E95" s="37">
        <v>4.0954166699999996</v>
      </c>
      <c r="F95" s="9">
        <v>3.8397999999999999</v>
      </c>
      <c r="G95" s="38">
        <v>4.0505096500000004</v>
      </c>
      <c r="H95" s="39">
        <v>5.41</v>
      </c>
      <c r="I95" s="47">
        <v>5.9285542199999997</v>
      </c>
      <c r="J95" s="41">
        <v>7.2</v>
      </c>
      <c r="K95" s="37">
        <f t="shared" si="15"/>
        <v>43.119212916666669</v>
      </c>
      <c r="L95" s="9">
        <f t="shared" si="16"/>
        <v>46.669444444444444</v>
      </c>
      <c r="M95" s="38">
        <f t="shared" si="17"/>
        <v>43.742921527777774</v>
      </c>
      <c r="N95" s="39">
        <f t="shared" si="18"/>
        <v>24.861111111111111</v>
      </c>
      <c r="O95" s="47">
        <f t="shared" si="19"/>
        <v>17.658969166666676</v>
      </c>
      <c r="P95" s="37">
        <f t="shared" si="20"/>
        <v>1.0994154774135785</v>
      </c>
      <c r="Q95" s="9">
        <f t="shared" si="21"/>
        <v>1.2174878240185514</v>
      </c>
      <c r="R95" s="38">
        <f t="shared" si="22"/>
        <v>1.1197700631294778</v>
      </c>
      <c r="S95" s="39">
        <f t="shared" si="23"/>
        <v>0.56780533068992867</v>
      </c>
      <c r="T95" s="49">
        <f t="shared" si="24"/>
        <v>0.38738533519256335</v>
      </c>
      <c r="U95" s="37">
        <f t="shared" si="25"/>
        <v>0.40710367348259308</v>
      </c>
      <c r="V95" s="9">
        <f t="shared" si="26"/>
        <v>0.43664991656383545</v>
      </c>
      <c r="W95" s="38">
        <f t="shared" si="27"/>
        <v>0.41235097630642675</v>
      </c>
      <c r="X95" s="39">
        <f t="shared" si="28"/>
        <v>0.24367101448451153</v>
      </c>
      <c r="Y95" s="46">
        <f t="shared" si="29"/>
        <v>2.9478215452015042E-2</v>
      </c>
    </row>
    <row r="96" spans="2:25" ht="16.5" thickTop="1" thickBot="1" x14ac:dyDescent="0.3">
      <c r="B96" s="7">
        <v>9.5</v>
      </c>
      <c r="C96" s="8">
        <v>63.76</v>
      </c>
      <c r="D96" s="8">
        <v>1001.6</v>
      </c>
      <c r="E96" s="37">
        <v>2.6237499999999998</v>
      </c>
      <c r="F96" s="9">
        <v>3.1048</v>
      </c>
      <c r="G96" s="38">
        <v>3.40682434</v>
      </c>
      <c r="H96" s="39">
        <v>4.1900000000000004</v>
      </c>
      <c r="I96" s="47">
        <v>5.9285542199999997</v>
      </c>
      <c r="J96" s="41">
        <v>1.0900000000000001</v>
      </c>
      <c r="K96" s="37">
        <f t="shared" si="15"/>
        <v>140.7110091743119</v>
      </c>
      <c r="L96" s="9">
        <f t="shared" si="16"/>
        <v>184.8440366972477</v>
      </c>
      <c r="M96" s="38">
        <f t="shared" si="17"/>
        <v>212.55269174311925</v>
      </c>
      <c r="N96" s="39">
        <f t="shared" si="18"/>
        <v>284.40366972477068</v>
      </c>
      <c r="O96" s="47">
        <f t="shared" si="19"/>
        <v>443.90405688073395</v>
      </c>
      <c r="P96" s="37">
        <f t="shared" si="20"/>
        <v>1.6519710339952876</v>
      </c>
      <c r="Q96" s="9">
        <f t="shared" si="21"/>
        <v>1.9212378157719083</v>
      </c>
      <c r="R96" s="38">
        <f t="shared" si="22"/>
        <v>2.0608557624131434</v>
      </c>
      <c r="S96" s="39">
        <f t="shared" si="23"/>
        <v>2.3484868484848485</v>
      </c>
      <c r="T96" s="49">
        <f t="shared" si="24"/>
        <v>2.7575808792581271</v>
      </c>
      <c r="U96" s="37">
        <f t="shared" si="25"/>
        <v>0.95294041029504051</v>
      </c>
      <c r="V96" s="9">
        <f t="shared" si="26"/>
        <v>1.0748913804562044</v>
      </c>
      <c r="W96" s="38">
        <f t="shared" si="27"/>
        <v>1.1310489029596125</v>
      </c>
      <c r="X96" s="39">
        <f t="shared" si="28"/>
        <v>1.2326850587344427</v>
      </c>
      <c r="Y96" s="46">
        <f t="shared" si="29"/>
        <v>3.4372921377150631E-2</v>
      </c>
    </row>
    <row r="97" spans="2:25" ht="16.5" thickTop="1" thickBot="1" x14ac:dyDescent="0.3">
      <c r="B97" s="7">
        <v>8.6999999999999993</v>
      </c>
      <c r="C97" s="8">
        <v>80.739999999999995</v>
      </c>
      <c r="D97" s="8">
        <v>1005.3</v>
      </c>
      <c r="E97" s="37">
        <v>5.0333333299999996</v>
      </c>
      <c r="F97" s="9">
        <v>5.5183999999999997</v>
      </c>
      <c r="G97" s="38">
        <v>4.6179724899999997</v>
      </c>
      <c r="H97" s="39">
        <v>8.4700000000000006</v>
      </c>
      <c r="I97" s="47">
        <v>5.9285542199999997</v>
      </c>
      <c r="J97" s="41">
        <v>0.2</v>
      </c>
      <c r="K97" s="37">
        <f t="shared" si="15"/>
        <v>2416.6666649999997</v>
      </c>
      <c r="L97" s="9">
        <f t="shared" si="16"/>
        <v>2659.1999999999994</v>
      </c>
      <c r="M97" s="38">
        <f t="shared" si="17"/>
        <v>2208.9862449999996</v>
      </c>
      <c r="N97" s="39">
        <f t="shared" si="18"/>
        <v>4135</v>
      </c>
      <c r="O97" s="47">
        <f t="shared" si="19"/>
        <v>2864.2771099999995</v>
      </c>
      <c r="P97" s="37">
        <f t="shared" si="20"/>
        <v>3.6942695157288323</v>
      </c>
      <c r="Q97" s="9">
        <f t="shared" si="21"/>
        <v>3.7202034549524337</v>
      </c>
      <c r="R97" s="38">
        <f t="shared" si="22"/>
        <v>3.6679121004995565</v>
      </c>
      <c r="S97" s="39">
        <f t="shared" si="23"/>
        <v>3.8154575940023072</v>
      </c>
      <c r="T97" s="49">
        <f t="shared" si="24"/>
        <v>3.7389290058542448</v>
      </c>
      <c r="U97" s="37">
        <f t="shared" si="25"/>
        <v>1.5294404028496982</v>
      </c>
      <c r="V97" s="9">
        <f t="shared" si="26"/>
        <v>1.5332085557946722</v>
      </c>
      <c r="W97" s="38">
        <f t="shared" si="27"/>
        <v>1.525557352695486</v>
      </c>
      <c r="X97" s="39">
        <f t="shared" si="28"/>
        <v>1.5466171221165401</v>
      </c>
      <c r="Y97" s="46">
        <f t="shared" si="29"/>
        <v>2.3704317898326898E-3</v>
      </c>
    </row>
    <row r="98" spans="2:25" ht="16.5" thickTop="1" thickBot="1" x14ac:dyDescent="0.3">
      <c r="B98" s="7">
        <v>9</v>
      </c>
      <c r="C98" s="8">
        <v>88.17</v>
      </c>
      <c r="D98" s="8">
        <v>1008.1</v>
      </c>
      <c r="E98" s="37">
        <v>4.09791667</v>
      </c>
      <c r="F98" s="9">
        <v>2.6686999999999999</v>
      </c>
      <c r="G98" s="38">
        <v>3.0967107</v>
      </c>
      <c r="H98" s="39">
        <v>2.54</v>
      </c>
      <c r="I98" s="47">
        <v>3.0393877599999999</v>
      </c>
      <c r="J98" s="41">
        <v>0.2</v>
      </c>
      <c r="K98" s="37">
        <f t="shared" si="15"/>
        <v>1948.9583349999996</v>
      </c>
      <c r="L98" s="9">
        <f t="shared" si="16"/>
        <v>1234.3499999999997</v>
      </c>
      <c r="M98" s="38">
        <f t="shared" si="17"/>
        <v>1448.3553499999998</v>
      </c>
      <c r="N98" s="39">
        <f t="shared" si="18"/>
        <v>1170</v>
      </c>
      <c r="O98" s="47">
        <f t="shared" si="19"/>
        <v>1419.6938799999998</v>
      </c>
      <c r="P98" s="37">
        <f t="shared" si="20"/>
        <v>3.6277286120192129</v>
      </c>
      <c r="Q98" s="9">
        <f t="shared" si="21"/>
        <v>3.4422580741799416</v>
      </c>
      <c r="R98" s="38">
        <f t="shared" si="22"/>
        <v>3.5146697565611076</v>
      </c>
      <c r="S98" s="39">
        <f t="shared" si="23"/>
        <v>3.4160603941605832</v>
      </c>
      <c r="T98" s="49">
        <f t="shared" si="24"/>
        <v>3.5060815068263138</v>
      </c>
      <c r="U98" s="37">
        <f t="shared" si="25"/>
        <v>1.5195315665924281</v>
      </c>
      <c r="V98" s="9">
        <f t="shared" si="26"/>
        <v>1.4899581714562868</v>
      </c>
      <c r="W98" s="38">
        <f t="shared" si="27"/>
        <v>1.5018615526726029</v>
      </c>
      <c r="X98" s="39">
        <f t="shared" si="28"/>
        <v>1.4855330331031678</v>
      </c>
      <c r="Y98" s="46">
        <f t="shared" si="29"/>
        <v>1.4568734993991338E-3</v>
      </c>
    </row>
    <row r="99" spans="2:25" ht="16.5" thickTop="1" thickBot="1" x14ac:dyDescent="0.3">
      <c r="B99" s="7">
        <v>9.8000000000000007</v>
      </c>
      <c r="C99" s="8">
        <v>87.08</v>
      </c>
      <c r="D99" s="8">
        <v>1010.9</v>
      </c>
      <c r="E99" s="37">
        <v>2.8312499999999998</v>
      </c>
      <c r="F99" s="9">
        <v>4.3141999999999996</v>
      </c>
      <c r="G99" s="38">
        <v>4.5231673499999996</v>
      </c>
      <c r="H99" s="39">
        <v>6.17</v>
      </c>
      <c r="I99" s="47">
        <v>3.0393877599999999</v>
      </c>
      <c r="J99" s="41">
        <v>2.06</v>
      </c>
      <c r="K99" s="37">
        <f t="shared" si="15"/>
        <v>37.4393203883495</v>
      </c>
      <c r="L99" s="9">
        <f t="shared" si="16"/>
        <v>109.4271844660194</v>
      </c>
      <c r="M99" s="38">
        <f t="shared" si="17"/>
        <v>119.57123058252425</v>
      </c>
      <c r="N99" s="39">
        <f t="shared" si="18"/>
        <v>199.51456310679609</v>
      </c>
      <c r="O99" s="47">
        <f t="shared" si="19"/>
        <v>47.543095145631057</v>
      </c>
      <c r="P99" s="37">
        <f t="shared" si="20"/>
        <v>0.63072011909021197</v>
      </c>
      <c r="Q99" s="9">
        <f t="shared" si="21"/>
        <v>1.4145795156098018</v>
      </c>
      <c r="R99" s="38">
        <f t="shared" si="22"/>
        <v>1.4966477445442274</v>
      </c>
      <c r="S99" s="39">
        <f t="shared" si="23"/>
        <v>1.9975718663426485</v>
      </c>
      <c r="T99" s="49">
        <f t="shared" si="24"/>
        <v>0.7682414876360607</v>
      </c>
      <c r="U99" s="37">
        <f t="shared" si="25"/>
        <v>0.35823841913402915</v>
      </c>
      <c r="V99" s="9">
        <f t="shared" si="26"/>
        <v>0.83038169428349362</v>
      </c>
      <c r="W99" s="38">
        <f t="shared" si="27"/>
        <v>0.87429684846475475</v>
      </c>
      <c r="X99" s="39">
        <f t="shared" si="28"/>
        <v>1.1061757609973075</v>
      </c>
      <c r="Y99" s="46">
        <f t="shared" si="29"/>
        <v>2.6153370667261703E-2</v>
      </c>
    </row>
    <row r="100" spans="2:25" ht="16.5" thickTop="1" thickBot="1" x14ac:dyDescent="0.3">
      <c r="B100" s="7">
        <v>9.3000000000000007</v>
      </c>
      <c r="C100" s="8">
        <v>86.27</v>
      </c>
      <c r="D100" s="8">
        <v>1013.9</v>
      </c>
      <c r="E100" s="37">
        <v>2.55833333</v>
      </c>
      <c r="F100" s="9">
        <v>2.0030000000000001</v>
      </c>
      <c r="G100" s="38">
        <v>2.7328675699999998</v>
      </c>
      <c r="H100" s="39">
        <v>2.94</v>
      </c>
      <c r="I100" s="47">
        <v>3.0393877599999999</v>
      </c>
      <c r="J100" s="41">
        <v>2.0099999999999998</v>
      </c>
      <c r="K100" s="37">
        <f t="shared" si="15"/>
        <v>27.280265174129365</v>
      </c>
      <c r="L100" s="9">
        <f t="shared" si="16"/>
        <v>0.34825870646764551</v>
      </c>
      <c r="M100" s="38">
        <f t="shared" si="17"/>
        <v>35.963560696517419</v>
      </c>
      <c r="N100" s="39">
        <f t="shared" si="18"/>
        <v>46.268656716417922</v>
      </c>
      <c r="O100" s="47">
        <f t="shared" si="19"/>
        <v>51.213321393034839</v>
      </c>
      <c r="P100" s="37">
        <f t="shared" si="20"/>
        <v>0.48011874314492303</v>
      </c>
      <c r="Q100" s="9">
        <f t="shared" si="21"/>
        <v>6.9793236979812344E-3</v>
      </c>
      <c r="R100" s="38">
        <f t="shared" si="22"/>
        <v>0.60964800788969531</v>
      </c>
      <c r="S100" s="39">
        <f t="shared" si="23"/>
        <v>0.75151715151515175</v>
      </c>
      <c r="T100" s="49">
        <f t="shared" si="24"/>
        <v>0.81545750385696658</v>
      </c>
      <c r="U100" s="37">
        <f t="shared" si="25"/>
        <v>0.26632208195360363</v>
      </c>
      <c r="V100" s="9">
        <f t="shared" si="26"/>
        <v>3.4825712527527201E-3</v>
      </c>
      <c r="W100" s="38">
        <f t="shared" si="27"/>
        <v>0.34523279879253804</v>
      </c>
      <c r="X100" s="39">
        <f t="shared" si="28"/>
        <v>0.43335365947966231</v>
      </c>
      <c r="Y100" s="46">
        <f t="shared" si="29"/>
        <v>3.7715893594197053E-2</v>
      </c>
    </row>
    <row r="101" spans="2:25" ht="16.5" thickTop="1" thickBot="1" x14ac:dyDescent="0.3">
      <c r="B101" s="7">
        <v>8.5</v>
      </c>
      <c r="C101" s="8">
        <v>63.41</v>
      </c>
      <c r="D101" s="8">
        <v>1019.4</v>
      </c>
      <c r="E101" s="37">
        <v>0.28333332999999999</v>
      </c>
      <c r="F101" s="9">
        <v>0.14219999999999999</v>
      </c>
      <c r="G101" s="38">
        <v>0.47890102000000001</v>
      </c>
      <c r="H101" s="39">
        <v>0</v>
      </c>
      <c r="I101" s="47">
        <v>0.31974544999999999</v>
      </c>
      <c r="J101" s="41">
        <v>0</v>
      </c>
      <c r="K101" s="37">
        <f t="shared" si="15"/>
        <v>0</v>
      </c>
      <c r="L101" s="9">
        <f t="shared" si="16"/>
        <v>0</v>
      </c>
      <c r="M101" s="38">
        <f t="shared" si="17"/>
        <v>0</v>
      </c>
      <c r="N101" s="39">
        <f t="shared" si="18"/>
        <v>0</v>
      </c>
      <c r="O101" s="47">
        <f t="shared" si="19"/>
        <v>0</v>
      </c>
      <c r="P101" s="37">
        <f t="shared" si="20"/>
        <v>4.0000020000000003</v>
      </c>
      <c r="Q101" s="9">
        <f t="shared" si="21"/>
        <v>4.0000020000000003</v>
      </c>
      <c r="R101" s="38">
        <f t="shared" si="22"/>
        <v>4.0000020000000003</v>
      </c>
      <c r="S101" s="39">
        <f t="shared" si="23"/>
        <v>0</v>
      </c>
      <c r="T101" s="49">
        <f t="shared" si="24"/>
        <v>4.0000020000000003</v>
      </c>
      <c r="U101" s="37">
        <f t="shared" si="25"/>
        <v>1.5707927973830904</v>
      </c>
      <c r="V101" s="9">
        <f t="shared" si="26"/>
        <v>1.5707892944460922</v>
      </c>
      <c r="W101" s="38">
        <f t="shared" si="27"/>
        <v>1.570794238680739</v>
      </c>
      <c r="X101" s="39">
        <f t="shared" si="28"/>
        <v>0</v>
      </c>
      <c r="Y101" s="46">
        <f t="shared" si="29"/>
        <v>1.5707931993070778</v>
      </c>
    </row>
    <row r="102" spans="2:25" ht="16.5" thickTop="1" thickBot="1" x14ac:dyDescent="0.3">
      <c r="B102" s="7">
        <v>6.6</v>
      </c>
      <c r="C102" s="8">
        <v>62.37</v>
      </c>
      <c r="D102" s="8">
        <v>1025.7</v>
      </c>
      <c r="E102" s="37">
        <v>0.20125000000000001</v>
      </c>
      <c r="F102" s="9">
        <v>1.7100000000000001E-2</v>
      </c>
      <c r="G102" s="38">
        <v>0.12322695</v>
      </c>
      <c r="H102" s="39">
        <v>0</v>
      </c>
      <c r="I102" s="47">
        <v>0.31974544999999999</v>
      </c>
      <c r="J102" s="41">
        <v>0</v>
      </c>
      <c r="K102" s="37">
        <f t="shared" si="15"/>
        <v>0</v>
      </c>
      <c r="L102" s="9">
        <f t="shared" si="16"/>
        <v>0</v>
      </c>
      <c r="M102" s="38">
        <f t="shared" si="17"/>
        <v>0</v>
      </c>
      <c r="N102" s="39">
        <f t="shared" si="18"/>
        <v>0</v>
      </c>
      <c r="O102" s="47">
        <f t="shared" si="19"/>
        <v>0</v>
      </c>
      <c r="P102" s="37">
        <f t="shared" si="20"/>
        <v>4.0000020000000003</v>
      </c>
      <c r="Q102" s="9">
        <f t="shared" si="21"/>
        <v>4.0000020000000003</v>
      </c>
      <c r="R102" s="38">
        <f t="shared" si="22"/>
        <v>4.0000020000000003</v>
      </c>
      <c r="S102" s="39">
        <f t="shared" si="23"/>
        <v>0</v>
      </c>
      <c r="T102" s="49">
        <f t="shared" si="24"/>
        <v>4.0000020000000003</v>
      </c>
      <c r="U102" s="37">
        <f t="shared" si="25"/>
        <v>1.5707913578507973</v>
      </c>
      <c r="V102" s="9">
        <f t="shared" si="26"/>
        <v>1.5707378472627995</v>
      </c>
      <c r="W102" s="38">
        <f t="shared" si="27"/>
        <v>1.5707882116869598</v>
      </c>
      <c r="X102" s="39">
        <f t="shared" si="28"/>
        <v>0</v>
      </c>
      <c r="Y102" s="46">
        <f t="shared" si="29"/>
        <v>1.5707931993070778</v>
      </c>
    </row>
    <row r="103" spans="2:25" ht="16.5" thickTop="1" thickBot="1" x14ac:dyDescent="0.3">
      <c r="B103" s="7">
        <v>6.5</v>
      </c>
      <c r="C103" s="8">
        <v>61.76</v>
      </c>
      <c r="D103" s="8">
        <v>1027</v>
      </c>
      <c r="E103" s="37">
        <v>0.13708333</v>
      </c>
      <c r="F103" s="9">
        <v>1.11E-2</v>
      </c>
      <c r="G103" s="38">
        <v>0.11961312</v>
      </c>
      <c r="H103" s="39">
        <v>0</v>
      </c>
      <c r="I103" s="47">
        <v>0.31974544999999999</v>
      </c>
      <c r="J103" s="41">
        <v>0</v>
      </c>
      <c r="K103" s="37">
        <f t="shared" si="15"/>
        <v>0</v>
      </c>
      <c r="L103" s="9">
        <f t="shared" si="16"/>
        <v>0</v>
      </c>
      <c r="M103" s="38">
        <f t="shared" si="17"/>
        <v>0</v>
      </c>
      <c r="N103" s="39">
        <f t="shared" si="18"/>
        <v>0</v>
      </c>
      <c r="O103" s="47">
        <f t="shared" si="19"/>
        <v>0</v>
      </c>
      <c r="P103" s="37">
        <f t="shared" si="20"/>
        <v>4.0000020000000003</v>
      </c>
      <c r="Q103" s="9">
        <f t="shared" si="21"/>
        <v>4.0000020000000003</v>
      </c>
      <c r="R103" s="38">
        <f t="shared" si="22"/>
        <v>4.0000020000000003</v>
      </c>
      <c r="S103" s="39">
        <f t="shared" si="23"/>
        <v>0</v>
      </c>
      <c r="T103" s="49">
        <f t="shared" si="24"/>
        <v>4.0000020000000003</v>
      </c>
      <c r="U103" s="37">
        <f t="shared" si="25"/>
        <v>1.5707890319618927</v>
      </c>
      <c r="V103" s="9">
        <f t="shared" si="26"/>
        <v>1.5707062367050502</v>
      </c>
      <c r="W103" s="38">
        <f t="shared" si="27"/>
        <v>1.5707879665079985</v>
      </c>
      <c r="X103" s="39">
        <f t="shared" si="28"/>
        <v>0</v>
      </c>
      <c r="Y103" s="46">
        <f t="shared" si="29"/>
        <v>1.5707931993070778</v>
      </c>
    </row>
    <row r="104" spans="2:25" ht="16.5" thickTop="1" thickBot="1" x14ac:dyDescent="0.3">
      <c r="B104" s="7">
        <v>5.4</v>
      </c>
      <c r="C104" s="8">
        <v>67.78</v>
      </c>
      <c r="D104" s="8">
        <v>1027.3</v>
      </c>
      <c r="E104" s="37">
        <v>0.23749999999999999</v>
      </c>
      <c r="F104" s="9">
        <v>0.46679999999999999</v>
      </c>
      <c r="G104" s="38">
        <v>0.32795970000000002</v>
      </c>
      <c r="H104" s="39">
        <v>0</v>
      </c>
      <c r="I104" s="47">
        <v>0.31974544999999999</v>
      </c>
      <c r="J104" s="41">
        <v>0.71</v>
      </c>
      <c r="K104" s="37">
        <f t="shared" si="15"/>
        <v>66.549295774647888</v>
      </c>
      <c r="L104" s="9">
        <f t="shared" si="16"/>
        <v>34.25352112676056</v>
      </c>
      <c r="M104" s="38">
        <f t="shared" si="17"/>
        <v>53.808492957746481</v>
      </c>
      <c r="N104" s="39">
        <f t="shared" si="18"/>
        <v>100</v>
      </c>
      <c r="O104" s="47">
        <f t="shared" si="19"/>
        <v>54.965429577464789</v>
      </c>
      <c r="P104" s="37">
        <f t="shared" si="20"/>
        <v>1.9947249551451187</v>
      </c>
      <c r="Q104" s="9">
        <f t="shared" si="21"/>
        <v>0.82665053840924518</v>
      </c>
      <c r="R104" s="38">
        <f t="shared" si="22"/>
        <v>1.4722761162301385</v>
      </c>
      <c r="S104" s="39">
        <f t="shared" si="23"/>
        <v>4.0000020000000003</v>
      </c>
      <c r="T104" s="49">
        <f t="shared" si="24"/>
        <v>1.5159282903273812</v>
      </c>
      <c r="U104" s="37">
        <f t="shared" si="25"/>
        <v>0.58718894598435223</v>
      </c>
      <c r="V104" s="9">
        <f t="shared" si="26"/>
        <v>0.33000882579340163</v>
      </c>
      <c r="W104" s="38">
        <f t="shared" si="27"/>
        <v>0.49364877705493532</v>
      </c>
      <c r="X104" s="39">
        <f t="shared" si="28"/>
        <v>0.78539745917259207</v>
      </c>
      <c r="Y104" s="46">
        <f t="shared" si="29"/>
        <v>5.8640751386812937E-3</v>
      </c>
    </row>
    <row r="105" spans="2:25" ht="16.5" thickTop="1" thickBot="1" x14ac:dyDescent="0.3">
      <c r="B105" s="7">
        <v>5.4</v>
      </c>
      <c r="C105" s="8">
        <v>65.05</v>
      </c>
      <c r="D105" s="8">
        <v>1025.5</v>
      </c>
      <c r="E105" s="37">
        <v>0.14541667</v>
      </c>
      <c r="F105" s="9">
        <v>0.1862</v>
      </c>
      <c r="G105" s="38">
        <v>0.19195574000000001</v>
      </c>
      <c r="H105" s="39">
        <v>0.4</v>
      </c>
      <c r="I105" s="47">
        <v>0.31974544999999999</v>
      </c>
      <c r="J105" s="41">
        <v>0.2</v>
      </c>
      <c r="K105" s="37">
        <f t="shared" si="15"/>
        <v>27.291665000000005</v>
      </c>
      <c r="L105" s="9">
        <f t="shared" si="16"/>
        <v>6.900000000000003</v>
      </c>
      <c r="M105" s="38">
        <f t="shared" si="17"/>
        <v>4.0221299999999989</v>
      </c>
      <c r="N105" s="39">
        <f t="shared" si="18"/>
        <v>100</v>
      </c>
      <c r="O105" s="47">
        <f t="shared" si="19"/>
        <v>59.872724999999981</v>
      </c>
      <c r="P105" s="37">
        <f t="shared" si="20"/>
        <v>0.6320888069279923</v>
      </c>
      <c r="Q105" s="9">
        <f t="shared" si="21"/>
        <v>0.14293312377006739</v>
      </c>
      <c r="R105" s="38">
        <f t="shared" si="22"/>
        <v>8.2095554746768065E-2</v>
      </c>
      <c r="S105" s="39">
        <f t="shared" si="23"/>
        <v>1.3333353333333333</v>
      </c>
      <c r="T105" s="49">
        <f t="shared" si="24"/>
        <v>0.92157197237782418</v>
      </c>
      <c r="U105" s="37">
        <f t="shared" si="25"/>
        <v>0.2664270372303158</v>
      </c>
      <c r="V105" s="9">
        <f t="shared" si="26"/>
        <v>6.8890465382899488E-2</v>
      </c>
      <c r="W105" s="38">
        <f t="shared" si="27"/>
        <v>4.0199430871958514E-2</v>
      </c>
      <c r="X105" s="39">
        <f t="shared" si="28"/>
        <v>0.78539566340369826</v>
      </c>
      <c r="Y105" s="46">
        <f t="shared" si="29"/>
        <v>4.3875914938315969E-3</v>
      </c>
    </row>
    <row r="106" spans="2:25" ht="16.5" thickTop="1" thickBot="1" x14ac:dyDescent="0.3">
      <c r="B106" s="7">
        <v>9.1</v>
      </c>
      <c r="C106" s="8">
        <v>64.13</v>
      </c>
      <c r="D106" s="8">
        <v>1020.3</v>
      </c>
      <c r="E106" s="37">
        <v>0.26666666999999999</v>
      </c>
      <c r="F106" s="9">
        <v>1.5887</v>
      </c>
      <c r="G106" s="38">
        <v>0.46557277000000002</v>
      </c>
      <c r="H106" s="39">
        <v>2.41</v>
      </c>
      <c r="I106" s="47">
        <v>0.31974544999999999</v>
      </c>
      <c r="J106" s="41">
        <v>0</v>
      </c>
      <c r="K106" s="37">
        <f t="shared" si="15"/>
        <v>0</v>
      </c>
      <c r="L106" s="9">
        <f t="shared" si="16"/>
        <v>0</v>
      </c>
      <c r="M106" s="38">
        <f t="shared" si="17"/>
        <v>0</v>
      </c>
      <c r="N106" s="39">
        <f t="shared" si="18"/>
        <v>0</v>
      </c>
      <c r="O106" s="47">
        <f t="shared" si="19"/>
        <v>0</v>
      </c>
      <c r="P106" s="37">
        <f t="shared" si="20"/>
        <v>4.0000020000000003</v>
      </c>
      <c r="Q106" s="9">
        <f t="shared" si="21"/>
        <v>4.0000020000000003</v>
      </c>
      <c r="R106" s="38">
        <f t="shared" si="22"/>
        <v>4.0000020000000003</v>
      </c>
      <c r="S106" s="39">
        <f t="shared" si="23"/>
        <v>4.0000020000000003</v>
      </c>
      <c r="T106" s="49">
        <f t="shared" si="24"/>
        <v>4.0000020000000003</v>
      </c>
      <c r="U106" s="37">
        <f t="shared" si="25"/>
        <v>1.5707925767949436</v>
      </c>
      <c r="V106" s="9">
        <f t="shared" si="26"/>
        <v>1.5707956973494381</v>
      </c>
      <c r="W106" s="38">
        <f t="shared" si="27"/>
        <v>1.5707941789029569</v>
      </c>
      <c r="X106" s="39">
        <f t="shared" si="28"/>
        <v>1.5707959118571373</v>
      </c>
      <c r="Y106" s="46">
        <f t="shared" si="29"/>
        <v>1.5707931993070778</v>
      </c>
    </row>
    <row r="107" spans="2:25" ht="16.5" thickTop="1" thickBot="1" x14ac:dyDescent="0.3">
      <c r="B107" s="7">
        <v>10.9</v>
      </c>
      <c r="C107" s="8">
        <v>76.12</v>
      </c>
      <c r="D107" s="8">
        <v>1015.1</v>
      </c>
      <c r="E107" s="37">
        <v>1.55</v>
      </c>
      <c r="F107" s="9">
        <v>0.90559999999999996</v>
      </c>
      <c r="G107" s="38">
        <v>1.1889176100000001</v>
      </c>
      <c r="H107" s="39">
        <v>1.99</v>
      </c>
      <c r="I107" s="47">
        <v>0.31974544999999999</v>
      </c>
      <c r="J107" s="41">
        <v>4.8499999999999996</v>
      </c>
      <c r="K107" s="37">
        <f t="shared" si="15"/>
        <v>68.041237113402062</v>
      </c>
      <c r="L107" s="9">
        <f t="shared" si="16"/>
        <v>81.327835051546387</v>
      </c>
      <c r="M107" s="38">
        <f t="shared" si="17"/>
        <v>75.486234845360826</v>
      </c>
      <c r="N107" s="39">
        <f t="shared" si="18"/>
        <v>58.969072164948443</v>
      </c>
      <c r="O107" s="47">
        <f t="shared" si="19"/>
        <v>93.407310309278344</v>
      </c>
      <c r="P107" s="37">
        <f t="shared" si="20"/>
        <v>2.0625019999999998</v>
      </c>
      <c r="Q107" s="9">
        <f t="shared" si="21"/>
        <v>2.7412626852456738</v>
      </c>
      <c r="R107" s="38">
        <f t="shared" si="22"/>
        <v>2.4249944416504832</v>
      </c>
      <c r="S107" s="39">
        <f t="shared" si="23"/>
        <v>1.6725166198830408</v>
      </c>
      <c r="T107" s="49">
        <f t="shared" si="24"/>
        <v>3.5052071160468641</v>
      </c>
      <c r="U107" s="37">
        <f t="shared" si="25"/>
        <v>0.59745849058002354</v>
      </c>
      <c r="V107" s="9">
        <f t="shared" si="26"/>
        <v>0.68278511710362699</v>
      </c>
      <c r="W107" s="38">
        <f t="shared" si="27"/>
        <v>0.64660565663858915</v>
      </c>
      <c r="X107" s="39">
        <f t="shared" si="28"/>
        <v>0.53280457095025802</v>
      </c>
      <c r="Y107" s="46">
        <f t="shared" si="29"/>
        <v>6.6482888486078945E-2</v>
      </c>
    </row>
    <row r="108" spans="2:25" ht="16.5" thickTop="1" thickBot="1" x14ac:dyDescent="0.3">
      <c r="B108" s="7">
        <v>12.5</v>
      </c>
      <c r="C108" s="8">
        <v>72.06</v>
      </c>
      <c r="D108" s="8">
        <v>1019.3</v>
      </c>
      <c r="E108" s="37">
        <v>1.22</v>
      </c>
      <c r="F108" s="9">
        <v>5.2651000000000003</v>
      </c>
      <c r="G108" s="38">
        <v>1.8211662200000001</v>
      </c>
      <c r="H108" s="39">
        <v>0</v>
      </c>
      <c r="I108" s="47">
        <v>0.31974544999999999</v>
      </c>
      <c r="J108" s="41">
        <v>0</v>
      </c>
      <c r="K108" s="37">
        <f t="shared" si="15"/>
        <v>0</v>
      </c>
      <c r="L108" s="9">
        <f t="shared" si="16"/>
        <v>0</v>
      </c>
      <c r="M108" s="38">
        <f t="shared" si="17"/>
        <v>0</v>
      </c>
      <c r="N108" s="39">
        <f t="shared" si="18"/>
        <v>0</v>
      </c>
      <c r="O108" s="47">
        <f t="shared" si="19"/>
        <v>0</v>
      </c>
      <c r="P108" s="37">
        <f t="shared" si="20"/>
        <v>4.0000020000000003</v>
      </c>
      <c r="Q108" s="9">
        <f t="shared" si="21"/>
        <v>4.0000020000000003</v>
      </c>
      <c r="R108" s="38">
        <f t="shared" si="22"/>
        <v>4.0000020000000003</v>
      </c>
      <c r="S108" s="39">
        <f t="shared" si="23"/>
        <v>0</v>
      </c>
      <c r="T108" s="49">
        <f t="shared" si="24"/>
        <v>4.0000020000000003</v>
      </c>
      <c r="U108" s="37">
        <f t="shared" si="25"/>
        <v>1.5707955071227655</v>
      </c>
      <c r="V108" s="9">
        <f t="shared" si="26"/>
        <v>1.5707961368649808</v>
      </c>
      <c r="W108" s="38">
        <f t="shared" si="27"/>
        <v>1.5707957776961987</v>
      </c>
      <c r="X108" s="39">
        <f t="shared" si="28"/>
        <v>0</v>
      </c>
      <c r="Y108" s="46">
        <f t="shared" si="29"/>
        <v>1.5707931993070778</v>
      </c>
    </row>
    <row r="109" spans="2:25" ht="16.5" thickTop="1" thickBot="1" x14ac:dyDescent="0.3">
      <c r="B109" s="7">
        <v>14.3</v>
      </c>
      <c r="C109" s="8">
        <v>66.55</v>
      </c>
      <c r="D109" s="8">
        <v>1023.1</v>
      </c>
      <c r="E109" s="37">
        <v>0.22208333</v>
      </c>
      <c r="F109" s="9">
        <v>7.7700000000000005E-2</v>
      </c>
      <c r="G109" s="38">
        <v>0.31792121000000001</v>
      </c>
      <c r="H109" s="39">
        <v>0</v>
      </c>
      <c r="I109" s="47">
        <v>0.31974544999999999</v>
      </c>
      <c r="J109" s="41">
        <v>0</v>
      </c>
      <c r="K109" s="37">
        <f t="shared" si="15"/>
        <v>0</v>
      </c>
      <c r="L109" s="9">
        <f t="shared" si="16"/>
        <v>0</v>
      </c>
      <c r="M109" s="38">
        <f t="shared" si="17"/>
        <v>0</v>
      </c>
      <c r="N109" s="39">
        <f t="shared" si="18"/>
        <v>0</v>
      </c>
      <c r="O109" s="47">
        <f t="shared" si="19"/>
        <v>0</v>
      </c>
      <c r="P109" s="37">
        <f t="shared" si="20"/>
        <v>4.0000020000000003</v>
      </c>
      <c r="Q109" s="9">
        <f t="shared" si="21"/>
        <v>4.0000020000000003</v>
      </c>
      <c r="R109" s="38">
        <f t="shared" si="22"/>
        <v>4.0000020000000003</v>
      </c>
      <c r="S109" s="39">
        <f t="shared" si="23"/>
        <v>0</v>
      </c>
      <c r="T109" s="49">
        <f t="shared" si="24"/>
        <v>4.0000020000000003</v>
      </c>
      <c r="U109" s="37">
        <f t="shared" si="25"/>
        <v>1.57079182398057</v>
      </c>
      <c r="V109" s="9">
        <f t="shared" si="26"/>
        <v>1.5707834567820274</v>
      </c>
      <c r="W109" s="38">
        <f t="shared" si="27"/>
        <v>1.5707931813614731</v>
      </c>
      <c r="X109" s="39">
        <f t="shared" si="28"/>
        <v>0</v>
      </c>
      <c r="Y109" s="46">
        <f t="shared" si="29"/>
        <v>1.5707931993070778</v>
      </c>
    </row>
    <row r="110" spans="2:25" ht="16.5" thickTop="1" thickBot="1" x14ac:dyDescent="0.3">
      <c r="B110" s="7">
        <v>16</v>
      </c>
      <c r="C110" s="8">
        <v>52.73</v>
      </c>
      <c r="D110" s="8">
        <v>1028</v>
      </c>
      <c r="E110" s="37">
        <v>9.3333330000000006E-2</v>
      </c>
      <c r="F110" s="9">
        <v>2E-3</v>
      </c>
      <c r="G110" s="38">
        <v>9.2516050000000002E-2</v>
      </c>
      <c r="H110" s="39">
        <v>0</v>
      </c>
      <c r="I110" s="47">
        <v>0.31974544999999999</v>
      </c>
      <c r="J110" s="41">
        <v>0</v>
      </c>
      <c r="K110" s="37">
        <f t="shared" si="15"/>
        <v>0</v>
      </c>
      <c r="L110" s="9">
        <f t="shared" si="16"/>
        <v>0</v>
      </c>
      <c r="M110" s="38">
        <f t="shared" si="17"/>
        <v>0</v>
      </c>
      <c r="N110" s="39">
        <f t="shared" si="18"/>
        <v>0</v>
      </c>
      <c r="O110" s="47">
        <f t="shared" si="19"/>
        <v>0</v>
      </c>
      <c r="P110" s="37">
        <f t="shared" si="20"/>
        <v>4.0000020000000003</v>
      </c>
      <c r="Q110" s="9">
        <f t="shared" si="21"/>
        <v>4.0000020000000003</v>
      </c>
      <c r="R110" s="38">
        <f t="shared" si="22"/>
        <v>4.0000020000000003</v>
      </c>
      <c r="S110" s="39">
        <f t="shared" si="23"/>
        <v>0</v>
      </c>
      <c r="T110" s="49">
        <f t="shared" si="24"/>
        <v>4.0000020000000003</v>
      </c>
      <c r="U110" s="37">
        <f t="shared" si="25"/>
        <v>1.5707856125088</v>
      </c>
      <c r="V110" s="9">
        <f t="shared" si="26"/>
        <v>1.5702963268365633</v>
      </c>
      <c r="W110" s="38">
        <f t="shared" si="27"/>
        <v>1.5707855178595826</v>
      </c>
      <c r="X110" s="39">
        <f t="shared" si="28"/>
        <v>0</v>
      </c>
      <c r="Y110" s="46">
        <f t="shared" si="29"/>
        <v>1.5707931993070778</v>
      </c>
    </row>
    <row r="111" spans="2:25" ht="16.5" thickTop="1" thickBot="1" x14ac:dyDescent="0.3">
      <c r="B111" s="7">
        <v>16.600000000000001</v>
      </c>
      <c r="C111" s="8">
        <v>53.25</v>
      </c>
      <c r="D111" s="8">
        <v>1029.5999999999999</v>
      </c>
      <c r="E111" s="37">
        <v>9.3333330000000006E-2</v>
      </c>
      <c r="F111" s="9">
        <v>0</v>
      </c>
      <c r="G111" s="38">
        <v>0.13579967000000001</v>
      </c>
      <c r="H111" s="39">
        <v>0</v>
      </c>
      <c r="I111" s="47">
        <v>0.31974544999999999</v>
      </c>
      <c r="J111" s="41">
        <v>0</v>
      </c>
      <c r="K111" s="37">
        <f t="shared" si="15"/>
        <v>0</v>
      </c>
      <c r="L111" s="9">
        <f t="shared" si="16"/>
        <v>0</v>
      </c>
      <c r="M111" s="38">
        <f t="shared" si="17"/>
        <v>0</v>
      </c>
      <c r="N111" s="39">
        <f t="shared" si="18"/>
        <v>0</v>
      </c>
      <c r="O111" s="47">
        <f t="shared" si="19"/>
        <v>0</v>
      </c>
      <c r="P111" s="37">
        <f t="shared" si="20"/>
        <v>4.0000020000000003</v>
      </c>
      <c r="Q111" s="9">
        <f t="shared" si="21"/>
        <v>0</v>
      </c>
      <c r="R111" s="38">
        <f t="shared" si="22"/>
        <v>4.0000020000000003</v>
      </c>
      <c r="S111" s="39">
        <f t="shared" si="23"/>
        <v>0</v>
      </c>
      <c r="T111" s="49">
        <f t="shared" si="24"/>
        <v>4.0000020000000003</v>
      </c>
      <c r="U111" s="37">
        <f t="shared" si="25"/>
        <v>1.5707856125088</v>
      </c>
      <c r="V111" s="9">
        <f t="shared" si="26"/>
        <v>0</v>
      </c>
      <c r="W111" s="38">
        <f t="shared" si="27"/>
        <v>1.570788963006752</v>
      </c>
      <c r="X111" s="39">
        <f t="shared" si="28"/>
        <v>0</v>
      </c>
      <c r="Y111" s="46">
        <f t="shared" si="29"/>
        <v>1.5707931993070778</v>
      </c>
    </row>
    <row r="112" spans="2:25" ht="16.5" thickTop="1" thickBot="1" x14ac:dyDescent="0.3">
      <c r="B112" s="7">
        <v>15.9</v>
      </c>
      <c r="C112" s="8">
        <v>50.58</v>
      </c>
      <c r="D112" s="8">
        <v>1020.5</v>
      </c>
      <c r="E112" s="37">
        <v>0.10166667</v>
      </c>
      <c r="F112" s="9">
        <v>0.1298</v>
      </c>
      <c r="G112" s="38">
        <v>0.23804512999999999</v>
      </c>
      <c r="H112" s="39">
        <v>0</v>
      </c>
      <c r="I112" s="47">
        <v>0.31974544999999999</v>
      </c>
      <c r="J112" s="41">
        <v>0</v>
      </c>
      <c r="K112" s="37">
        <f t="shared" si="15"/>
        <v>0</v>
      </c>
      <c r="L112" s="9">
        <f t="shared" si="16"/>
        <v>0</v>
      </c>
      <c r="M112" s="38">
        <f t="shared" si="17"/>
        <v>0</v>
      </c>
      <c r="N112" s="39">
        <f t="shared" si="18"/>
        <v>0</v>
      </c>
      <c r="O112" s="47">
        <f t="shared" si="19"/>
        <v>0</v>
      </c>
      <c r="P112" s="37">
        <f t="shared" si="20"/>
        <v>4.0000020000000003</v>
      </c>
      <c r="Q112" s="9">
        <f t="shared" si="21"/>
        <v>4.0000020000000003</v>
      </c>
      <c r="R112" s="38">
        <f t="shared" si="22"/>
        <v>4.0000020000000003</v>
      </c>
      <c r="S112" s="39">
        <f t="shared" si="23"/>
        <v>0</v>
      </c>
      <c r="T112" s="49">
        <f t="shared" si="24"/>
        <v>4.0000020000000003</v>
      </c>
      <c r="U112" s="37">
        <f t="shared" si="25"/>
        <v>1.5707864907296456</v>
      </c>
      <c r="V112" s="9">
        <f t="shared" si="26"/>
        <v>1.5707886226346501</v>
      </c>
      <c r="W112" s="38">
        <f t="shared" si="27"/>
        <v>1.5707921259108037</v>
      </c>
      <c r="X112" s="39">
        <f t="shared" si="28"/>
        <v>0</v>
      </c>
      <c r="Y112" s="46">
        <f t="shared" si="29"/>
        <v>1.5707931993070778</v>
      </c>
    </row>
    <row r="113" spans="2:25" ht="16.5" thickTop="1" thickBot="1" x14ac:dyDescent="0.3">
      <c r="B113" s="7">
        <v>16.5</v>
      </c>
      <c r="C113" s="8">
        <v>48.82</v>
      </c>
      <c r="D113" s="8">
        <v>1006.4</v>
      </c>
      <c r="E113" s="37">
        <v>0.22583333</v>
      </c>
      <c r="F113" s="9">
        <v>1.6981999999999999</v>
      </c>
      <c r="G113" s="38">
        <v>2.14458175</v>
      </c>
      <c r="H113" s="39">
        <v>3.85</v>
      </c>
      <c r="I113" s="47">
        <v>5.9285542199999997</v>
      </c>
      <c r="J113" s="41">
        <v>0</v>
      </c>
      <c r="K113" s="37">
        <f t="shared" si="15"/>
        <v>0</v>
      </c>
      <c r="L113" s="9">
        <f t="shared" si="16"/>
        <v>0</v>
      </c>
      <c r="M113" s="38">
        <f t="shared" si="17"/>
        <v>0</v>
      </c>
      <c r="N113" s="39">
        <f t="shared" si="18"/>
        <v>0</v>
      </c>
      <c r="O113" s="47">
        <f t="shared" si="19"/>
        <v>0</v>
      </c>
      <c r="P113" s="37">
        <f t="shared" si="20"/>
        <v>4.0000020000000003</v>
      </c>
      <c r="Q113" s="9">
        <f t="shared" si="21"/>
        <v>4.0000020000000003</v>
      </c>
      <c r="R113" s="38">
        <f t="shared" si="22"/>
        <v>4.0000020000000003</v>
      </c>
      <c r="S113" s="39">
        <f t="shared" si="23"/>
        <v>4.0000020000000003</v>
      </c>
      <c r="T113" s="49">
        <f t="shared" si="24"/>
        <v>4.0000020000000003</v>
      </c>
      <c r="U113" s="37">
        <f t="shared" si="25"/>
        <v>1.5707918987505509</v>
      </c>
      <c r="V113" s="9">
        <f t="shared" si="26"/>
        <v>1.5707957379361051</v>
      </c>
      <c r="W113" s="38">
        <f t="shared" si="27"/>
        <v>1.5707958605035091</v>
      </c>
      <c r="X113" s="39">
        <f t="shared" si="28"/>
        <v>1.5707960670546368</v>
      </c>
      <c r="Y113" s="46">
        <f t="shared" si="29"/>
        <v>1.5707961581197083</v>
      </c>
    </row>
    <row r="114" spans="2:25" ht="16.5" thickTop="1" thickBot="1" x14ac:dyDescent="0.3">
      <c r="B114" s="7">
        <v>16.2</v>
      </c>
      <c r="C114" s="8">
        <v>56.81</v>
      </c>
      <c r="D114" s="8">
        <v>997.4</v>
      </c>
      <c r="E114" s="37">
        <v>1.3216666699999999</v>
      </c>
      <c r="F114" s="9">
        <v>2.4601999999999999</v>
      </c>
      <c r="G114" s="38">
        <v>3.0771601799999999</v>
      </c>
      <c r="H114" s="39">
        <v>3.85</v>
      </c>
      <c r="I114" s="47">
        <v>5.9285542199999997</v>
      </c>
      <c r="J114" s="41">
        <v>0</v>
      </c>
      <c r="K114" s="37">
        <f t="shared" si="15"/>
        <v>0</v>
      </c>
      <c r="L114" s="9">
        <f t="shared" si="16"/>
        <v>0</v>
      </c>
      <c r="M114" s="38">
        <f t="shared" si="17"/>
        <v>0</v>
      </c>
      <c r="N114" s="39">
        <f t="shared" si="18"/>
        <v>0</v>
      </c>
      <c r="O114" s="47">
        <f t="shared" si="19"/>
        <v>0</v>
      </c>
      <c r="P114" s="37">
        <f t="shared" si="20"/>
        <v>4.0000020000000003</v>
      </c>
      <c r="Q114" s="9">
        <f t="shared" si="21"/>
        <v>4.0000020000000003</v>
      </c>
      <c r="R114" s="38">
        <f t="shared" si="22"/>
        <v>4.0000020000000003</v>
      </c>
      <c r="S114" s="39">
        <f t="shared" si="23"/>
        <v>4.0000020000000003</v>
      </c>
      <c r="T114" s="49">
        <f t="shared" si="24"/>
        <v>4.0000020000000003</v>
      </c>
      <c r="U114" s="37">
        <f t="shared" si="25"/>
        <v>1.5707955701744698</v>
      </c>
      <c r="V114" s="9">
        <f t="shared" si="26"/>
        <v>1.5707959203238779</v>
      </c>
      <c r="W114" s="38">
        <f t="shared" si="27"/>
        <v>1.5707960018199387</v>
      </c>
      <c r="X114" s="39">
        <f t="shared" si="28"/>
        <v>1.5707960670546368</v>
      </c>
      <c r="Y114" s="46">
        <f t="shared" si="29"/>
        <v>1.5707961581197083</v>
      </c>
    </row>
    <row r="115" spans="2:25" ht="16.5" thickTop="1" thickBot="1" x14ac:dyDescent="0.3">
      <c r="B115" s="7">
        <v>13.4</v>
      </c>
      <c r="C115" s="8">
        <v>71.290000000000006</v>
      </c>
      <c r="D115" s="8">
        <v>994</v>
      </c>
      <c r="E115" s="37">
        <v>3.2987500000000001</v>
      </c>
      <c r="F115" s="9">
        <v>3.7915999999999999</v>
      </c>
      <c r="G115" s="38">
        <v>3.7921672499999999</v>
      </c>
      <c r="H115" s="39">
        <v>1.55</v>
      </c>
      <c r="I115" s="47">
        <v>5.9285542199999997</v>
      </c>
      <c r="J115" s="41">
        <v>0.6</v>
      </c>
      <c r="K115" s="37">
        <f t="shared" si="15"/>
        <v>449.79166666666669</v>
      </c>
      <c r="L115" s="9">
        <f t="shared" si="16"/>
        <v>531.93333333333328</v>
      </c>
      <c r="M115" s="38">
        <f t="shared" si="17"/>
        <v>532.02787499999999</v>
      </c>
      <c r="N115" s="39">
        <f t="shared" si="18"/>
        <v>158.33333333333334</v>
      </c>
      <c r="O115" s="47">
        <f t="shared" si="19"/>
        <v>888.09237000000007</v>
      </c>
      <c r="P115" s="37">
        <f t="shared" si="20"/>
        <v>2.7688381654376402</v>
      </c>
      <c r="Q115" s="9">
        <f t="shared" si="21"/>
        <v>2.9070062808998998</v>
      </c>
      <c r="R115" s="38">
        <f t="shared" si="22"/>
        <v>2.9071474416950989</v>
      </c>
      <c r="S115" s="39">
        <f t="shared" si="23"/>
        <v>1.7674438604651166</v>
      </c>
      <c r="T115" s="49">
        <f t="shared" si="24"/>
        <v>3.2647703027131239</v>
      </c>
      <c r="U115" s="37">
        <f t="shared" si="25"/>
        <v>1.3520289453446701</v>
      </c>
      <c r="V115" s="9">
        <f t="shared" si="26"/>
        <v>1.3849713937202861</v>
      </c>
      <c r="W115" s="38">
        <f t="shared" si="27"/>
        <v>1.3850036601806888</v>
      </c>
      <c r="X115" s="39">
        <f t="shared" si="28"/>
        <v>1.0074793128280386</v>
      </c>
      <c r="Y115" s="46">
        <f t="shared" si="29"/>
        <v>1.1846162003275875E-2</v>
      </c>
    </row>
    <row r="116" spans="2:25" ht="16.5" thickTop="1" thickBot="1" x14ac:dyDescent="0.3">
      <c r="B116" s="7">
        <v>12.2</v>
      </c>
      <c r="C116" s="8">
        <v>69.58</v>
      </c>
      <c r="D116" s="8">
        <v>999</v>
      </c>
      <c r="E116" s="37">
        <v>3.5575000000000001</v>
      </c>
      <c r="F116" s="9">
        <v>1.6085</v>
      </c>
      <c r="G116" s="38">
        <v>2.5577037599999999</v>
      </c>
      <c r="H116" s="39">
        <v>0</v>
      </c>
      <c r="I116" s="47">
        <v>5.9285542199999997</v>
      </c>
      <c r="J116" s="41">
        <v>0.5</v>
      </c>
      <c r="K116" s="37">
        <f t="shared" si="15"/>
        <v>611.5</v>
      </c>
      <c r="L116" s="9">
        <f t="shared" si="16"/>
        <v>221.70000000000002</v>
      </c>
      <c r="M116" s="38">
        <f t="shared" si="17"/>
        <v>411.540752</v>
      </c>
      <c r="N116" s="39">
        <f t="shared" si="18"/>
        <v>100</v>
      </c>
      <c r="O116" s="47">
        <f t="shared" si="19"/>
        <v>1085.710844</v>
      </c>
      <c r="P116" s="37">
        <f t="shared" si="20"/>
        <v>3.014173287738755</v>
      </c>
      <c r="Q116" s="9">
        <f t="shared" si="21"/>
        <v>2.1029187654730848</v>
      </c>
      <c r="R116" s="38">
        <f t="shared" si="22"/>
        <v>2.6918307990070036</v>
      </c>
      <c r="S116" s="39">
        <f t="shared" si="23"/>
        <v>4.0000020000000003</v>
      </c>
      <c r="T116" s="49">
        <f t="shared" si="24"/>
        <v>3.3777781121535657</v>
      </c>
      <c r="U116" s="37">
        <f t="shared" si="25"/>
        <v>1.4086985285825462</v>
      </c>
      <c r="V116" s="9">
        <f t="shared" si="26"/>
        <v>1.1470605114244004</v>
      </c>
      <c r="W116" s="38">
        <f t="shared" si="27"/>
        <v>1.3324263151084974</v>
      </c>
      <c r="X116" s="39">
        <f t="shared" si="28"/>
        <v>0.78539716339844834</v>
      </c>
      <c r="Y116" s="46">
        <f t="shared" si="29"/>
        <v>8.8772062333294065E-3</v>
      </c>
    </row>
    <row r="117" spans="2:25" ht="16.5" thickTop="1" thickBot="1" x14ac:dyDescent="0.3">
      <c r="B117" s="7">
        <v>11</v>
      </c>
      <c r="C117" s="8">
        <v>76.23</v>
      </c>
      <c r="D117" s="8">
        <v>1008.9</v>
      </c>
      <c r="E117" s="37">
        <v>2.8620833299999999</v>
      </c>
      <c r="F117" s="9">
        <v>2.1032999999999999</v>
      </c>
      <c r="G117" s="38">
        <v>2.4192503900000002</v>
      </c>
      <c r="H117" s="39">
        <v>0.87</v>
      </c>
      <c r="I117" s="47">
        <v>3.0393877599999999</v>
      </c>
      <c r="J117" s="41">
        <v>0.2</v>
      </c>
      <c r="K117" s="37">
        <f t="shared" si="15"/>
        <v>1331.041665</v>
      </c>
      <c r="L117" s="9">
        <f t="shared" si="16"/>
        <v>951.64999999999986</v>
      </c>
      <c r="M117" s="38">
        <f t="shared" si="17"/>
        <v>1109.6251949999998</v>
      </c>
      <c r="N117" s="39">
        <f t="shared" si="18"/>
        <v>334.99999999999994</v>
      </c>
      <c r="O117" s="47">
        <f t="shared" si="19"/>
        <v>1419.6938799999998</v>
      </c>
      <c r="P117" s="37">
        <f t="shared" si="20"/>
        <v>3.4774819286732663</v>
      </c>
      <c r="Q117" s="9">
        <f t="shared" si="21"/>
        <v>3.3053465057091995</v>
      </c>
      <c r="R117" s="38">
        <f t="shared" si="22"/>
        <v>3.3891402030108235</v>
      </c>
      <c r="S117" s="39">
        <f t="shared" si="23"/>
        <v>2.5046748971962609</v>
      </c>
      <c r="T117" s="49">
        <f t="shared" si="24"/>
        <v>3.5060815068263138</v>
      </c>
      <c r="U117" s="37">
        <f t="shared" si="25"/>
        <v>1.4958077007847872</v>
      </c>
      <c r="V117" s="9">
        <f t="shared" si="26"/>
        <v>1.4660993802306939</v>
      </c>
      <c r="W117" s="38">
        <f t="shared" si="27"/>
        <v>1.4809181549108517</v>
      </c>
      <c r="X117" s="39">
        <f t="shared" si="28"/>
        <v>1.2807080240510296</v>
      </c>
      <c r="Y117" s="46">
        <f t="shared" si="29"/>
        <v>2.1332040353005894E-3</v>
      </c>
    </row>
    <row r="118" spans="2:25" ht="16.5" thickTop="1" thickBot="1" x14ac:dyDescent="0.3">
      <c r="B118" s="7">
        <v>10</v>
      </c>
      <c r="C118" s="8">
        <v>64.17</v>
      </c>
      <c r="D118" s="8">
        <v>1009.5</v>
      </c>
      <c r="E118" s="37">
        <v>1.0533333300000001</v>
      </c>
      <c r="F118" s="9">
        <v>1.2912999999999999</v>
      </c>
      <c r="G118" s="38">
        <v>1.3572787100000001</v>
      </c>
      <c r="H118" s="39">
        <v>1.6</v>
      </c>
      <c r="I118" s="47">
        <v>3.0393877599999999</v>
      </c>
      <c r="J118" s="41">
        <v>0.6</v>
      </c>
      <c r="K118" s="37">
        <f t="shared" si="15"/>
        <v>75.555555000000012</v>
      </c>
      <c r="L118" s="9">
        <f t="shared" si="16"/>
        <v>115.21666666666665</v>
      </c>
      <c r="M118" s="38">
        <f t="shared" si="17"/>
        <v>126.21311833333336</v>
      </c>
      <c r="N118" s="39">
        <f t="shared" si="18"/>
        <v>166.66666666666669</v>
      </c>
      <c r="O118" s="47">
        <f t="shared" si="19"/>
        <v>406.56462666666664</v>
      </c>
      <c r="P118" s="37">
        <f t="shared" si="20"/>
        <v>1.0967761876951094</v>
      </c>
      <c r="Q118" s="9">
        <f t="shared" si="21"/>
        <v>1.462065131179612</v>
      </c>
      <c r="R118" s="38">
        <f t="shared" si="22"/>
        <v>1.5476174849709678</v>
      </c>
      <c r="S118" s="39">
        <f t="shared" si="23"/>
        <v>1.8181838181818182</v>
      </c>
      <c r="T118" s="49">
        <f t="shared" si="24"/>
        <v>2.6810988447066491</v>
      </c>
      <c r="U118" s="37">
        <f t="shared" si="25"/>
        <v>0.64704638804984549</v>
      </c>
      <c r="V118" s="9">
        <f t="shared" si="26"/>
        <v>0.85598381479553898</v>
      </c>
      <c r="W118" s="38">
        <f t="shared" si="27"/>
        <v>0.90076080883868526</v>
      </c>
      <c r="X118" s="39">
        <f t="shared" si="28"/>
        <v>1.0303760912305193</v>
      </c>
      <c r="Y118" s="46">
        <f t="shared" si="29"/>
        <v>3.2274803120831565E-2</v>
      </c>
    </row>
    <row r="119" spans="2:25" ht="16.5" thickTop="1" thickBot="1" x14ac:dyDescent="0.3">
      <c r="B119" s="7">
        <v>10.7</v>
      </c>
      <c r="C119" s="8">
        <v>62.73</v>
      </c>
      <c r="D119" s="8">
        <v>1019.7</v>
      </c>
      <c r="E119" s="37">
        <v>0.24791667000000001</v>
      </c>
      <c r="F119" s="9">
        <v>2.9000000000000001E-2</v>
      </c>
      <c r="G119" s="38">
        <v>0.41045709000000002</v>
      </c>
      <c r="H119" s="39">
        <v>0</v>
      </c>
      <c r="I119" s="47">
        <v>0.31974544999999999</v>
      </c>
      <c r="J119" s="41">
        <v>0.6</v>
      </c>
      <c r="K119" s="37">
        <f t="shared" si="15"/>
        <v>58.680554999999998</v>
      </c>
      <c r="L119" s="9">
        <f t="shared" si="16"/>
        <v>95.166666666666671</v>
      </c>
      <c r="M119" s="38">
        <f t="shared" si="17"/>
        <v>31.590484999999997</v>
      </c>
      <c r="N119" s="39">
        <f t="shared" si="18"/>
        <v>100</v>
      </c>
      <c r="O119" s="47">
        <f t="shared" si="19"/>
        <v>46.709091666666666</v>
      </c>
      <c r="P119" s="37">
        <f t="shared" si="20"/>
        <v>1.6609356386793761</v>
      </c>
      <c r="Q119" s="9">
        <f t="shared" si="21"/>
        <v>3.6311625723370424</v>
      </c>
      <c r="R119" s="38">
        <f t="shared" si="22"/>
        <v>0.75032741955838989</v>
      </c>
      <c r="S119" s="39">
        <f t="shared" si="23"/>
        <v>4.0000020000000003</v>
      </c>
      <c r="T119" s="49">
        <f t="shared" si="24"/>
        <v>1.2188372766518172</v>
      </c>
      <c r="U119" s="37">
        <f t="shared" si="25"/>
        <v>0.53066047541295736</v>
      </c>
      <c r="V119" s="9">
        <f t="shared" si="26"/>
        <v>0.76063723417102058</v>
      </c>
      <c r="W119" s="38">
        <f t="shared" si="27"/>
        <v>0.30598330317672989</v>
      </c>
      <c r="X119" s="39">
        <f t="shared" si="28"/>
        <v>0.78539733006480938</v>
      </c>
      <c r="Y119" s="46">
        <f t="shared" si="29"/>
        <v>4.775899178622668E-3</v>
      </c>
    </row>
    <row r="120" spans="2:25" ht="16.5" thickTop="1" thickBot="1" x14ac:dyDescent="0.3">
      <c r="B120" s="7">
        <v>10.7</v>
      </c>
      <c r="C120" s="8">
        <v>71.959999999999994</v>
      </c>
      <c r="D120" s="8">
        <v>1025.8</v>
      </c>
      <c r="E120" s="37">
        <v>0.27333332999999999</v>
      </c>
      <c r="F120" s="9">
        <v>1.1543000000000001</v>
      </c>
      <c r="G120" s="38">
        <v>0.80650955000000002</v>
      </c>
      <c r="H120" s="39">
        <v>1</v>
      </c>
      <c r="I120" s="47">
        <v>0.31974544999999999</v>
      </c>
      <c r="J120" s="41">
        <v>0</v>
      </c>
      <c r="K120" s="37">
        <f t="shared" si="15"/>
        <v>0</v>
      </c>
      <c r="L120" s="9">
        <f t="shared" si="16"/>
        <v>0</v>
      </c>
      <c r="M120" s="38">
        <f t="shared" si="17"/>
        <v>0</v>
      </c>
      <c r="N120" s="39">
        <f t="shared" si="18"/>
        <v>0</v>
      </c>
      <c r="O120" s="47">
        <f t="shared" si="19"/>
        <v>0</v>
      </c>
      <c r="P120" s="37">
        <f t="shared" si="20"/>
        <v>4.0000020000000003</v>
      </c>
      <c r="Q120" s="9">
        <f t="shared" si="21"/>
        <v>4.0000020000000003</v>
      </c>
      <c r="R120" s="38">
        <f t="shared" si="22"/>
        <v>4.0000020000000003</v>
      </c>
      <c r="S120" s="39">
        <f t="shared" si="23"/>
        <v>4.0000020000000003</v>
      </c>
      <c r="T120" s="49">
        <f t="shared" si="24"/>
        <v>4.0000020000000003</v>
      </c>
      <c r="U120" s="37">
        <f t="shared" si="25"/>
        <v>1.5707926682582667</v>
      </c>
      <c r="V120" s="9">
        <f t="shared" si="26"/>
        <v>1.5707954604689849</v>
      </c>
      <c r="W120" s="38">
        <f t="shared" si="27"/>
        <v>1.5707950868839744</v>
      </c>
      <c r="X120" s="39">
        <f t="shared" si="28"/>
        <v>1.5707953267948966</v>
      </c>
      <c r="Y120" s="46">
        <f t="shared" si="29"/>
        <v>1.5707931993070778</v>
      </c>
    </row>
    <row r="121" spans="2:25" ht="16.5" thickTop="1" thickBot="1" x14ac:dyDescent="0.3">
      <c r="B121" s="7">
        <v>12.1</v>
      </c>
      <c r="C121" s="8">
        <v>69.95</v>
      </c>
      <c r="D121" s="8">
        <v>1024.5</v>
      </c>
      <c r="E121" s="37">
        <v>0.80625000000000002</v>
      </c>
      <c r="F121" s="9">
        <v>0.32129999999999997</v>
      </c>
      <c r="G121" s="38">
        <v>0.7074762</v>
      </c>
      <c r="H121" s="39">
        <v>0</v>
      </c>
      <c r="I121" s="47">
        <v>0.31974544999999999</v>
      </c>
      <c r="J121" s="41">
        <v>0</v>
      </c>
      <c r="K121" s="37">
        <f t="shared" si="15"/>
        <v>0</v>
      </c>
      <c r="L121" s="9">
        <f t="shared" si="16"/>
        <v>0</v>
      </c>
      <c r="M121" s="38">
        <f t="shared" si="17"/>
        <v>0</v>
      </c>
      <c r="N121" s="39">
        <f t="shared" si="18"/>
        <v>0</v>
      </c>
      <c r="O121" s="47">
        <f t="shared" si="19"/>
        <v>0</v>
      </c>
      <c r="P121" s="37">
        <f t="shared" si="20"/>
        <v>4.0000020000000003</v>
      </c>
      <c r="Q121" s="9">
        <f t="shared" si="21"/>
        <v>4.0000020000000003</v>
      </c>
      <c r="R121" s="38">
        <f t="shared" si="22"/>
        <v>4.0000020000000003</v>
      </c>
      <c r="S121" s="39">
        <f t="shared" si="23"/>
        <v>0</v>
      </c>
      <c r="T121" s="49">
        <f t="shared" si="24"/>
        <v>4.0000020000000003</v>
      </c>
      <c r="U121" s="37">
        <f t="shared" si="25"/>
        <v>1.570795086484819</v>
      </c>
      <c r="V121" s="9">
        <f t="shared" si="26"/>
        <v>1.570793214438843</v>
      </c>
      <c r="W121" s="38">
        <f t="shared" si="27"/>
        <v>1.570794913319786</v>
      </c>
      <c r="X121" s="39">
        <f t="shared" si="28"/>
        <v>0</v>
      </c>
      <c r="Y121" s="46">
        <f t="shared" si="29"/>
        <v>1.5707931993070778</v>
      </c>
    </row>
    <row r="122" spans="2:25" ht="16.5" thickTop="1" thickBot="1" x14ac:dyDescent="0.3">
      <c r="B122" s="7">
        <v>12.3</v>
      </c>
      <c r="C122" s="8">
        <v>71.599999999999994</v>
      </c>
      <c r="D122" s="8">
        <v>1018.5</v>
      </c>
      <c r="E122" s="37">
        <v>1.25333333</v>
      </c>
      <c r="F122" s="9">
        <v>2.0274999999999999</v>
      </c>
      <c r="G122" s="38">
        <v>1.84920065</v>
      </c>
      <c r="H122" s="39">
        <v>0.4</v>
      </c>
      <c r="I122" s="47">
        <v>0.31974544999999999</v>
      </c>
      <c r="J122" s="41">
        <v>0</v>
      </c>
      <c r="K122" s="37">
        <f t="shared" si="15"/>
        <v>0</v>
      </c>
      <c r="L122" s="9">
        <f t="shared" si="16"/>
        <v>0</v>
      </c>
      <c r="M122" s="38">
        <f t="shared" si="17"/>
        <v>0</v>
      </c>
      <c r="N122" s="39">
        <f t="shared" si="18"/>
        <v>0</v>
      </c>
      <c r="O122" s="47">
        <f t="shared" si="19"/>
        <v>0</v>
      </c>
      <c r="P122" s="37">
        <f t="shared" si="20"/>
        <v>4.0000020000000003</v>
      </c>
      <c r="Q122" s="9">
        <f t="shared" si="21"/>
        <v>4.0000020000000003</v>
      </c>
      <c r="R122" s="38">
        <f t="shared" si="22"/>
        <v>4.0000020000000003</v>
      </c>
      <c r="S122" s="39">
        <f t="shared" si="23"/>
        <v>4.0000020000000003</v>
      </c>
      <c r="T122" s="49">
        <f t="shared" si="24"/>
        <v>4.0000020000000003</v>
      </c>
      <c r="U122" s="37">
        <f t="shared" si="25"/>
        <v>1.5707955289225541</v>
      </c>
      <c r="V122" s="9">
        <f t="shared" si="26"/>
        <v>1.5707958335766476</v>
      </c>
      <c r="W122" s="38">
        <f t="shared" si="27"/>
        <v>1.5707957860206978</v>
      </c>
      <c r="X122" s="39">
        <f t="shared" si="28"/>
        <v>1.5707938267948967</v>
      </c>
      <c r="Y122" s="46">
        <f t="shared" si="29"/>
        <v>1.5707931993070778</v>
      </c>
    </row>
    <row r="123" spans="2:25" ht="16.5" thickTop="1" thickBot="1" x14ac:dyDescent="0.3">
      <c r="B123" s="7">
        <v>12</v>
      </c>
      <c r="C123" s="8">
        <v>74.64</v>
      </c>
      <c r="D123" s="8">
        <v>1014.3</v>
      </c>
      <c r="E123" s="37">
        <v>1.3779166700000001</v>
      </c>
      <c r="F123" s="9">
        <v>0.70130000000000003</v>
      </c>
      <c r="G123" s="38">
        <v>1.68886314</v>
      </c>
      <c r="H123" s="39">
        <v>0.2</v>
      </c>
      <c r="I123" s="47">
        <v>3.0393877599999999</v>
      </c>
      <c r="J123" s="41">
        <v>1</v>
      </c>
      <c r="K123" s="37">
        <f t="shared" si="15"/>
        <v>37.791667000000004</v>
      </c>
      <c r="L123" s="9">
        <f t="shared" si="16"/>
        <v>29.869999999999997</v>
      </c>
      <c r="M123" s="38">
        <f t="shared" si="17"/>
        <v>68.886313999999999</v>
      </c>
      <c r="N123" s="39">
        <f t="shared" si="18"/>
        <v>80</v>
      </c>
      <c r="O123" s="47">
        <f t="shared" si="19"/>
        <v>203.93877599999999</v>
      </c>
      <c r="P123" s="37">
        <f t="shared" si="20"/>
        <v>0.63571253564294994</v>
      </c>
      <c r="Q123" s="9">
        <f t="shared" si="21"/>
        <v>0.70228848680420841</v>
      </c>
      <c r="R123" s="38">
        <f t="shared" si="22"/>
        <v>1.0247668974800554</v>
      </c>
      <c r="S123" s="39">
        <f t="shared" si="23"/>
        <v>2.6666686666666668</v>
      </c>
      <c r="T123" s="49">
        <f t="shared" si="24"/>
        <v>2.0195038464877455</v>
      </c>
      <c r="U123" s="37">
        <f t="shared" si="25"/>
        <v>0.36132496492512778</v>
      </c>
      <c r="V123" s="9">
        <f t="shared" si="26"/>
        <v>0.29026343337675592</v>
      </c>
      <c r="W123" s="38">
        <f t="shared" si="27"/>
        <v>0.60321192355170938</v>
      </c>
      <c r="X123" s="39">
        <f t="shared" si="28"/>
        <v>0.67474045441897212</v>
      </c>
      <c r="Y123" s="46">
        <f t="shared" si="29"/>
        <v>5.3911660436791811E-2</v>
      </c>
    </row>
    <row r="124" spans="2:25" ht="16.5" thickTop="1" thickBot="1" x14ac:dyDescent="0.3">
      <c r="B124" s="7">
        <v>9.9</v>
      </c>
      <c r="C124" s="8">
        <v>83.94</v>
      </c>
      <c r="D124" s="8">
        <v>1014.7</v>
      </c>
      <c r="E124" s="37">
        <v>2.92625</v>
      </c>
      <c r="F124" s="9">
        <v>2.0771999999999999</v>
      </c>
      <c r="G124" s="38">
        <v>3.4952850199999999</v>
      </c>
      <c r="H124" s="39">
        <v>0.8</v>
      </c>
      <c r="I124" s="47">
        <v>3.0393877599999999</v>
      </c>
      <c r="J124" s="41">
        <v>2.0499999999999998</v>
      </c>
      <c r="K124" s="37">
        <f t="shared" si="15"/>
        <v>42.743902439024403</v>
      </c>
      <c r="L124" s="9">
        <f t="shared" si="16"/>
        <v>1.3268292682926885</v>
      </c>
      <c r="M124" s="38">
        <f t="shared" si="17"/>
        <v>70.501708292682935</v>
      </c>
      <c r="N124" s="39">
        <f t="shared" si="18"/>
        <v>60.975609756097562</v>
      </c>
      <c r="O124" s="47">
        <f t="shared" si="19"/>
        <v>48.26281756097562</v>
      </c>
      <c r="P124" s="37">
        <f t="shared" si="20"/>
        <v>0.70434764179854314</v>
      </c>
      <c r="Q124" s="9">
        <f t="shared" si="21"/>
        <v>2.6363698003489155E-2</v>
      </c>
      <c r="R124" s="38">
        <f t="shared" si="22"/>
        <v>1.0425345405546063</v>
      </c>
      <c r="S124" s="39">
        <f t="shared" si="23"/>
        <v>1.7543879649122807</v>
      </c>
      <c r="T124" s="49">
        <f t="shared" si="24"/>
        <v>0.77761047210431467</v>
      </c>
      <c r="U124" s="37">
        <f t="shared" si="25"/>
        <v>0.40393453157935955</v>
      </c>
      <c r="V124" s="9">
        <f t="shared" si="26"/>
        <v>1.3267507676978634E-2</v>
      </c>
      <c r="W124" s="38">
        <f t="shared" si="27"/>
        <v>0.61408497395719375</v>
      </c>
      <c r="X124" s="39">
        <f t="shared" si="28"/>
        <v>0.54756201911440239</v>
      </c>
      <c r="Y124" s="46">
        <f t="shared" si="29"/>
        <v>2.314274176813523E-2</v>
      </c>
    </row>
    <row r="125" spans="2:25" ht="16.5" thickTop="1" thickBot="1" x14ac:dyDescent="0.3">
      <c r="B125" s="7">
        <v>7.7</v>
      </c>
      <c r="C125" s="8">
        <v>64.650000000000006</v>
      </c>
      <c r="D125" s="8">
        <v>1019.2</v>
      </c>
      <c r="E125" s="37">
        <v>0.32500000000000001</v>
      </c>
      <c r="F125" s="9">
        <v>0.14180000000000001</v>
      </c>
      <c r="G125" s="38">
        <v>0.53714603999999999</v>
      </c>
      <c r="H125" s="39">
        <v>0</v>
      </c>
      <c r="I125" s="47">
        <v>0.31974544999999999</v>
      </c>
      <c r="J125" s="41">
        <v>0.61</v>
      </c>
      <c r="K125" s="37">
        <f t="shared" si="15"/>
        <v>46.721311475409834</v>
      </c>
      <c r="L125" s="9">
        <f t="shared" si="16"/>
        <v>76.754098360655732</v>
      </c>
      <c r="M125" s="38">
        <f t="shared" si="17"/>
        <v>11.943272131147541</v>
      </c>
      <c r="N125" s="39">
        <f t="shared" si="18"/>
        <v>100</v>
      </c>
      <c r="O125" s="47">
        <f t="shared" si="19"/>
        <v>47.5827131147541</v>
      </c>
      <c r="P125" s="37">
        <f t="shared" si="20"/>
        <v>1.2192533368983955</v>
      </c>
      <c r="Q125" s="9">
        <f t="shared" si="21"/>
        <v>2.4910900553338648</v>
      </c>
      <c r="R125" s="38">
        <f t="shared" si="22"/>
        <v>0.25403751931365248</v>
      </c>
      <c r="S125" s="39">
        <f t="shared" si="23"/>
        <v>4.0000020000000003</v>
      </c>
      <c r="T125" s="49">
        <f t="shared" si="24"/>
        <v>1.2487504612051612</v>
      </c>
      <c r="U125" s="37">
        <f t="shared" si="25"/>
        <v>0.4370751627696573</v>
      </c>
      <c r="V125" s="9">
        <f t="shared" si="26"/>
        <v>0.65463235466494829</v>
      </c>
      <c r="W125" s="38">
        <f t="shared" si="27"/>
        <v>0.11886946967211504</v>
      </c>
      <c r="X125" s="39">
        <f t="shared" si="28"/>
        <v>0.78539734372598902</v>
      </c>
      <c r="Y125" s="46">
        <f t="shared" si="29"/>
        <v>6.2123857530884301E-3</v>
      </c>
    </row>
    <row r="126" spans="2:25" ht="16.5" thickTop="1" thickBot="1" x14ac:dyDescent="0.3">
      <c r="B126" s="7">
        <v>8.1</v>
      </c>
      <c r="C126" s="8">
        <v>60.53</v>
      </c>
      <c r="D126" s="8">
        <v>1025.8</v>
      </c>
      <c r="E126" s="37">
        <v>7.2499999999999995E-2</v>
      </c>
      <c r="F126" s="9">
        <v>0</v>
      </c>
      <c r="G126" s="38">
        <v>5.8417829999999997E-2</v>
      </c>
      <c r="H126" s="39">
        <v>0</v>
      </c>
      <c r="I126" s="47">
        <v>0.31974544999999999</v>
      </c>
      <c r="J126" s="41">
        <v>0.8</v>
      </c>
      <c r="K126" s="37">
        <f t="shared" si="15"/>
        <v>90.9375</v>
      </c>
      <c r="L126" s="9">
        <f t="shared" si="16"/>
        <v>100</v>
      </c>
      <c r="M126" s="38">
        <f t="shared" si="17"/>
        <v>92.697771250000002</v>
      </c>
      <c r="N126" s="39">
        <f t="shared" si="18"/>
        <v>100</v>
      </c>
      <c r="O126" s="47">
        <f t="shared" si="19"/>
        <v>60.031818749999999</v>
      </c>
      <c r="P126" s="37">
        <f t="shared" si="20"/>
        <v>3.3352455530085958</v>
      </c>
      <c r="Q126" s="9">
        <f t="shared" si="21"/>
        <v>4.0000020000000003</v>
      </c>
      <c r="R126" s="38">
        <f t="shared" si="22"/>
        <v>3.4555787323705287</v>
      </c>
      <c r="S126" s="39">
        <f t="shared" si="23"/>
        <v>4.0000020000000003</v>
      </c>
      <c r="T126" s="49">
        <f t="shared" si="24"/>
        <v>1.7155867340125386</v>
      </c>
      <c r="U126" s="37">
        <f t="shared" si="25"/>
        <v>0.73796995892458306</v>
      </c>
      <c r="V126" s="9">
        <f t="shared" si="26"/>
        <v>0.78539753839783888</v>
      </c>
      <c r="W126" s="38">
        <f t="shared" si="27"/>
        <v>0.74752094020061099</v>
      </c>
      <c r="X126" s="39">
        <f t="shared" si="28"/>
        <v>0.78539753839783888</v>
      </c>
      <c r="Y126" s="46">
        <f t="shared" si="29"/>
        <v>5.2811005354278613E-3</v>
      </c>
    </row>
    <row r="127" spans="2:25" ht="16.5" thickTop="1" thickBot="1" x14ac:dyDescent="0.3">
      <c r="B127" s="7">
        <v>9.5</v>
      </c>
      <c r="C127" s="8">
        <v>55.5</v>
      </c>
      <c r="D127" s="8">
        <v>1022.1</v>
      </c>
      <c r="E127" s="37">
        <v>0.10166667</v>
      </c>
      <c r="F127" s="9">
        <v>0.50790000000000002</v>
      </c>
      <c r="G127" s="38">
        <v>0.20553489999999999</v>
      </c>
      <c r="H127" s="39">
        <v>0</v>
      </c>
      <c r="I127" s="47">
        <v>0.31974544999999999</v>
      </c>
      <c r="J127" s="41">
        <v>0</v>
      </c>
      <c r="K127" s="37">
        <f t="shared" si="15"/>
        <v>0</v>
      </c>
      <c r="L127" s="9">
        <f t="shared" si="16"/>
        <v>0</v>
      </c>
      <c r="M127" s="38">
        <f t="shared" si="17"/>
        <v>0</v>
      </c>
      <c r="N127" s="39">
        <f t="shared" si="18"/>
        <v>0</v>
      </c>
      <c r="O127" s="47">
        <f t="shared" si="19"/>
        <v>0</v>
      </c>
      <c r="P127" s="37">
        <f t="shared" si="20"/>
        <v>4.0000020000000003</v>
      </c>
      <c r="Q127" s="9">
        <f t="shared" si="21"/>
        <v>4.0000020000000003</v>
      </c>
      <c r="R127" s="38">
        <f t="shared" si="22"/>
        <v>4.0000020000000003</v>
      </c>
      <c r="S127" s="39">
        <f t="shared" si="23"/>
        <v>0</v>
      </c>
      <c r="T127" s="49">
        <f t="shared" si="24"/>
        <v>4.0000020000000003</v>
      </c>
      <c r="U127" s="37">
        <f t="shared" si="25"/>
        <v>1.5707864907296456</v>
      </c>
      <c r="V127" s="9">
        <f t="shared" si="26"/>
        <v>1.5707943579033825</v>
      </c>
      <c r="W127" s="38">
        <f t="shared" si="27"/>
        <v>1.5707914614411296</v>
      </c>
      <c r="X127" s="39">
        <f t="shared" si="28"/>
        <v>0</v>
      </c>
      <c r="Y127" s="46">
        <f t="shared" si="29"/>
        <v>1.5707931993070778</v>
      </c>
    </row>
    <row r="128" spans="2:25" ht="16.5" thickTop="1" thickBot="1" x14ac:dyDescent="0.3">
      <c r="B128" s="7">
        <v>11.3</v>
      </c>
      <c r="C128" s="8">
        <v>58.22</v>
      </c>
      <c r="D128" s="8">
        <v>1014.5</v>
      </c>
      <c r="E128" s="37">
        <v>0.34875</v>
      </c>
      <c r="F128" s="9">
        <v>1.3116000000000001</v>
      </c>
      <c r="G128" s="38">
        <v>0.62033289999999996</v>
      </c>
      <c r="H128" s="39">
        <v>2</v>
      </c>
      <c r="I128" s="47">
        <v>3.0393877599999999</v>
      </c>
      <c r="J128" s="41">
        <v>0</v>
      </c>
      <c r="K128" s="37">
        <f t="shared" si="15"/>
        <v>0</v>
      </c>
      <c r="L128" s="9">
        <f t="shared" si="16"/>
        <v>0</v>
      </c>
      <c r="M128" s="38">
        <f t="shared" si="17"/>
        <v>0</v>
      </c>
      <c r="N128" s="39">
        <f t="shared" si="18"/>
        <v>0</v>
      </c>
      <c r="O128" s="47">
        <f t="shared" si="19"/>
        <v>0</v>
      </c>
      <c r="P128" s="37">
        <f t="shared" si="20"/>
        <v>4.0000020000000003</v>
      </c>
      <c r="Q128" s="9">
        <f t="shared" si="21"/>
        <v>4.0000020000000003</v>
      </c>
      <c r="R128" s="38">
        <f t="shared" si="22"/>
        <v>4.0000020000000003</v>
      </c>
      <c r="S128" s="39">
        <f t="shared" si="23"/>
        <v>4.0000020000000003</v>
      </c>
      <c r="T128" s="49">
        <f t="shared" si="24"/>
        <v>4.0000020000000003</v>
      </c>
      <c r="U128" s="37">
        <f t="shared" si="25"/>
        <v>1.5707934594113842</v>
      </c>
      <c r="V128" s="9">
        <f t="shared" si="26"/>
        <v>1.5707955643673273</v>
      </c>
      <c r="W128" s="38">
        <f t="shared" si="27"/>
        <v>1.570794714757231</v>
      </c>
      <c r="X128" s="39">
        <f t="shared" si="28"/>
        <v>1.5707958267948967</v>
      </c>
      <c r="Y128" s="46">
        <f t="shared" si="29"/>
        <v>1.5707959977812667</v>
      </c>
    </row>
    <row r="129" spans="2:25" ht="16.5" thickTop="1" thickBot="1" x14ac:dyDescent="0.3">
      <c r="B129" s="7">
        <v>10.7</v>
      </c>
      <c r="C129" s="8">
        <v>83.98</v>
      </c>
      <c r="D129" s="8">
        <v>994.8</v>
      </c>
      <c r="E129" s="37">
        <v>7.7879166700000004</v>
      </c>
      <c r="F129" s="9">
        <v>9.6037999999999997</v>
      </c>
      <c r="G129" s="38">
        <v>9.6787316099999998</v>
      </c>
      <c r="H129" s="39">
        <v>18.79</v>
      </c>
      <c r="I129" s="47">
        <v>5.9285542199999997</v>
      </c>
      <c r="J129" s="41">
        <v>18.38</v>
      </c>
      <c r="K129" s="37">
        <f t="shared" si="15"/>
        <v>57.628309738846561</v>
      </c>
      <c r="L129" s="9">
        <f t="shared" si="16"/>
        <v>47.748639825897712</v>
      </c>
      <c r="M129" s="38">
        <f t="shared" si="17"/>
        <v>47.340959684439603</v>
      </c>
      <c r="N129" s="39">
        <f t="shared" si="18"/>
        <v>2.2306855277475526</v>
      </c>
      <c r="O129" s="47">
        <f t="shared" si="19"/>
        <v>67.744536343852019</v>
      </c>
      <c r="P129" s="37">
        <f t="shared" si="20"/>
        <v>1.6190966285216823</v>
      </c>
      <c r="Q129" s="9">
        <f t="shared" si="21"/>
        <v>1.254470656865758</v>
      </c>
      <c r="R129" s="38">
        <f t="shared" si="22"/>
        <v>1.2404384546398681</v>
      </c>
      <c r="S129" s="39">
        <f t="shared" si="23"/>
        <v>4.412360344363736E-2</v>
      </c>
      <c r="T129" s="49">
        <f t="shared" si="24"/>
        <v>2.0489014396475467</v>
      </c>
      <c r="U129" s="37">
        <f t="shared" si="25"/>
        <v>0.52279800335627202</v>
      </c>
      <c r="V129" s="9">
        <f t="shared" si="26"/>
        <v>0.44547503731762889</v>
      </c>
      <c r="W129" s="38">
        <f t="shared" si="27"/>
        <v>0.44214988955784429</v>
      </c>
      <c r="X129" s="39">
        <f t="shared" si="28"/>
        <v>2.2303155236238582E-2</v>
      </c>
      <c r="Y129" s="46">
        <f t="shared" si="29"/>
        <v>0.21279363074217816</v>
      </c>
    </row>
    <row r="130" spans="2:25" ht="16.5" thickTop="1" thickBot="1" x14ac:dyDescent="0.3">
      <c r="B130" s="7">
        <v>10.4</v>
      </c>
      <c r="C130" s="8">
        <v>89.25</v>
      </c>
      <c r="D130" s="8">
        <v>997.1</v>
      </c>
      <c r="E130" s="37">
        <v>9.3229166699999997</v>
      </c>
      <c r="F130" s="9">
        <v>10.226599999999999</v>
      </c>
      <c r="G130" s="38">
        <v>9.5010685699999993</v>
      </c>
      <c r="H130" s="39">
        <v>8.0299999999999994</v>
      </c>
      <c r="I130" s="47">
        <v>5.9285542199999997</v>
      </c>
      <c r="J130" s="41">
        <v>7.46</v>
      </c>
      <c r="K130" s="37">
        <f t="shared" ref="K130:K193" si="30">IFERROR(ABS(J130-E130)/J130*100, 0)</f>
        <v>24.972073324396778</v>
      </c>
      <c r="L130" s="9">
        <f t="shared" ref="L130:L193" si="31">IFERROR(ABS(J130-F130)/J130*100, 0)</f>
        <v>37.085790884718492</v>
      </c>
      <c r="M130" s="38">
        <f t="shared" ref="M130:M193" si="32">IFERROR(ABS(J130-G130)/J130*100, 0)</f>
        <v>27.360168498659508</v>
      </c>
      <c r="N130" s="39">
        <f t="shared" si="18"/>
        <v>7.6407506702412791</v>
      </c>
      <c r="O130" s="47">
        <f t="shared" si="19"/>
        <v>20.528763806970513</v>
      </c>
      <c r="P130" s="37">
        <f t="shared" si="20"/>
        <v>0.44400507923354537</v>
      </c>
      <c r="Q130" s="9">
        <f t="shared" si="21"/>
        <v>0.62569602824737358</v>
      </c>
      <c r="R130" s="38">
        <f t="shared" si="22"/>
        <v>0.48135576885632142</v>
      </c>
      <c r="S130" s="39">
        <f t="shared" si="23"/>
        <v>0.14719373660426066</v>
      </c>
      <c r="T130" s="49">
        <f t="shared" si="24"/>
        <v>0.45754080660611024</v>
      </c>
      <c r="U130" s="37">
        <f t="shared" si="25"/>
        <v>0.24471577505119571</v>
      </c>
      <c r="V130" s="9">
        <f t="shared" si="26"/>
        <v>0.35513426826166911</v>
      </c>
      <c r="W130" s="38">
        <f t="shared" si="27"/>
        <v>0.2670657102629006</v>
      </c>
      <c r="X130" s="39">
        <f t="shared" si="28"/>
        <v>7.6259323469083248E-2</v>
      </c>
      <c r="Y130" s="46">
        <f t="shared" si="29"/>
        <v>6.1249626263073328E-2</v>
      </c>
    </row>
    <row r="131" spans="2:25" ht="16.5" thickTop="1" thickBot="1" x14ac:dyDescent="0.3">
      <c r="B131" s="7">
        <v>10.6</v>
      </c>
      <c r="C131" s="8">
        <v>78.63</v>
      </c>
      <c r="D131" s="8">
        <v>1008.6</v>
      </c>
      <c r="E131" s="37">
        <v>2.5416666700000001</v>
      </c>
      <c r="F131" s="9">
        <v>1.6883999999999999</v>
      </c>
      <c r="G131" s="38">
        <v>2.97641921</v>
      </c>
      <c r="H131" s="39">
        <v>0.2</v>
      </c>
      <c r="I131" s="47">
        <v>3.0393877599999999</v>
      </c>
      <c r="J131" s="41">
        <v>3.98</v>
      </c>
      <c r="K131" s="37">
        <f t="shared" si="30"/>
        <v>36.139028391959791</v>
      </c>
      <c r="L131" s="9">
        <f t="shared" si="31"/>
        <v>57.577889447236174</v>
      </c>
      <c r="M131" s="38">
        <f t="shared" si="32"/>
        <v>25.215597738693468</v>
      </c>
      <c r="N131" s="39">
        <f t="shared" ref="N131:N194" si="33">IFERROR(ABS(J131-H131)/J131*100, 0)</f>
        <v>94.9748743718593</v>
      </c>
      <c r="O131" s="47">
        <f t="shared" ref="O131:O194" si="34">IFERROR(ABS(J131-I131)/J131*100, 0)</f>
        <v>23.633473366834174</v>
      </c>
      <c r="P131" s="37">
        <f t="shared" ref="P131:P194" si="35">2 * (ABS(E131-J131)/((ABS(J131)+ABS(E131))/2) + 0.000001)</f>
        <v>0.88218957736663028</v>
      </c>
      <c r="Q131" s="9">
        <f t="shared" ref="Q131:Q194" si="36">IFERROR(2 * (ABS(F131-J131)/((ABS(J131)+ABS(F131))/2) + 0.000001),0)</f>
        <v>1.6171073560087501</v>
      </c>
      <c r="R131" s="38">
        <f t="shared" ref="R131:R194" si="37">2 * (ABS(G131-J131)/((ABS(J131)+ABS(G131))/2) + 0.000001)</f>
        <v>0.57706945939481691</v>
      </c>
      <c r="S131" s="39">
        <f t="shared" ref="S131:S194" si="38">IFERROR(2 * (ABS(H131-J131)/((ABS(J131)+ABS(H131))/2) + 0.000001),0)</f>
        <v>3.6172268803827752</v>
      </c>
      <c r="T131" s="49">
        <f t="shared" ref="T131:T194" si="39">2 * (ABS(I131-J131)/((ABS(J131)+ABS(I131))/2) + 0.000001)</f>
        <v>0.53601013755301075</v>
      </c>
      <c r="U131" s="37">
        <f t="shared" ref="U131:U194" si="40">ATAN(ABS((J131-E131)/(J131+0.000001)))</f>
        <v>0.34678572998372459</v>
      </c>
      <c r="V131" s="9">
        <f t="shared" ref="V131:V194" si="41">ATAN(ABS((J131-F131)/(J131+0.000001)))</f>
        <v>0.52241933401018203</v>
      </c>
      <c r="W131" s="38">
        <f t="shared" ref="W131:W194" si="42">ATAN(ABS((J131-G131)/(J131+0.000001)))</f>
        <v>0.24700672711978885</v>
      </c>
      <c r="X131" s="39">
        <f t="shared" ref="X131:X194" si="43">ATAN(ABS((J131-H131)/(J131+0.000001)))</f>
        <v>0.75963054646711148</v>
      </c>
      <c r="Y131" s="46">
        <f t="shared" ref="Y131:Y194" si="44">ATAN(ABS((J131-I131)/(K131+0.000001)))</f>
        <v>2.6021726110993921E-2</v>
      </c>
    </row>
    <row r="132" spans="2:25" ht="16.5" thickTop="1" thickBot="1" x14ac:dyDescent="0.3">
      <c r="B132" s="7">
        <v>11.6</v>
      </c>
      <c r="C132" s="8">
        <v>73.44</v>
      </c>
      <c r="D132" s="8">
        <v>1019.1</v>
      </c>
      <c r="E132" s="37">
        <v>1.1570833300000001</v>
      </c>
      <c r="F132" s="9">
        <v>3.7069999999999999</v>
      </c>
      <c r="G132" s="38">
        <v>1.5620410199999999</v>
      </c>
      <c r="H132" s="39">
        <v>13.03</v>
      </c>
      <c r="I132" s="47">
        <v>0.31974544999999999</v>
      </c>
      <c r="J132" s="41">
        <v>3.71</v>
      </c>
      <c r="K132" s="37">
        <f t="shared" si="30"/>
        <v>68.81177008086253</v>
      </c>
      <c r="L132" s="9">
        <f t="shared" si="31"/>
        <v>8.0862533692725447E-2</v>
      </c>
      <c r="M132" s="38">
        <f t="shared" si="32"/>
        <v>57.896468463611875</v>
      </c>
      <c r="N132" s="39">
        <f t="shared" si="33"/>
        <v>251.21293800539087</v>
      </c>
      <c r="O132" s="47">
        <f t="shared" si="34"/>
        <v>91.381524258760109</v>
      </c>
      <c r="P132" s="37">
        <f t="shared" si="35"/>
        <v>2.0981100428717459</v>
      </c>
      <c r="Q132" s="9">
        <f t="shared" si="36"/>
        <v>1.6199048132668808E-3</v>
      </c>
      <c r="R132" s="38">
        <f t="shared" si="37"/>
        <v>1.6297002302311452</v>
      </c>
      <c r="S132" s="39">
        <f t="shared" si="38"/>
        <v>2.2270031947431304</v>
      </c>
      <c r="T132" s="49">
        <f t="shared" si="39"/>
        <v>3.3652314836637878</v>
      </c>
      <c r="U132" s="37">
        <f t="shared" si="40"/>
        <v>0.60270654601828066</v>
      </c>
      <c r="V132" s="9">
        <f t="shared" si="41"/>
        <v>8.086249427225995E-4</v>
      </c>
      <c r="W132" s="38">
        <f t="shared" si="42"/>
        <v>0.52480862387343263</v>
      </c>
      <c r="X132" s="39">
        <f t="shared" si="43"/>
        <v>1.191955905132559</v>
      </c>
      <c r="Y132" s="46">
        <f t="shared" si="44"/>
        <v>4.9228719607913127E-2</v>
      </c>
    </row>
    <row r="133" spans="2:25" ht="16.5" thickTop="1" thickBot="1" x14ac:dyDescent="0.3">
      <c r="B133" s="7">
        <v>11.4</v>
      </c>
      <c r="C133" s="8">
        <v>65.099999999999994</v>
      </c>
      <c r="D133" s="8">
        <v>1035.5</v>
      </c>
      <c r="E133" s="37">
        <v>8.2916669999999998E-2</v>
      </c>
      <c r="F133" s="9">
        <v>5.6000000000000001E-2</v>
      </c>
      <c r="G133" s="38">
        <v>0.14908477000000001</v>
      </c>
      <c r="H133" s="39">
        <v>0</v>
      </c>
      <c r="I133" s="47">
        <v>0.31974544999999999</v>
      </c>
      <c r="J133" s="41">
        <v>2.19</v>
      </c>
      <c r="K133" s="37">
        <f t="shared" si="30"/>
        <v>96.213850684931515</v>
      </c>
      <c r="L133" s="9">
        <f t="shared" si="31"/>
        <v>97.442922374429216</v>
      </c>
      <c r="M133" s="38">
        <f t="shared" si="32"/>
        <v>93.192476255707774</v>
      </c>
      <c r="N133" s="39">
        <f t="shared" si="33"/>
        <v>100</v>
      </c>
      <c r="O133" s="47">
        <f t="shared" si="34"/>
        <v>85.3997511415525</v>
      </c>
      <c r="P133" s="37">
        <f t="shared" si="35"/>
        <v>3.7081596422245169</v>
      </c>
      <c r="Q133" s="9">
        <f t="shared" si="36"/>
        <v>3.80053628317008</v>
      </c>
      <c r="R133" s="38">
        <f t="shared" si="37"/>
        <v>3.4901110480786635</v>
      </c>
      <c r="S133" s="39">
        <f t="shared" si="38"/>
        <v>4.0000020000000003</v>
      </c>
      <c r="T133" s="49">
        <f t="shared" si="39"/>
        <v>2.9807896332637633</v>
      </c>
      <c r="U133" s="37">
        <f t="shared" si="40"/>
        <v>0.76610429467539376</v>
      </c>
      <c r="V133" s="9">
        <f t="shared" si="41"/>
        <v>0.77244768784656237</v>
      </c>
      <c r="W133" s="38">
        <f t="shared" si="42"/>
        <v>0.75017550638985175</v>
      </c>
      <c r="X133" s="39">
        <f t="shared" si="43"/>
        <v>0.78539793508699807</v>
      </c>
      <c r="Y133" s="46">
        <f t="shared" si="44"/>
        <v>1.9436068802850506E-2</v>
      </c>
    </row>
    <row r="134" spans="2:25" ht="16.5" thickTop="1" thickBot="1" x14ac:dyDescent="0.3">
      <c r="B134" s="7">
        <v>11.8</v>
      </c>
      <c r="C134" s="8">
        <v>57.53</v>
      </c>
      <c r="D134" s="8">
        <v>1039.4000000000001</v>
      </c>
      <c r="E134" s="37">
        <v>5.1666669999999998E-2</v>
      </c>
      <c r="F134" s="9">
        <v>0.1366</v>
      </c>
      <c r="G134" s="38">
        <v>0.12152887</v>
      </c>
      <c r="H134" s="39">
        <v>0</v>
      </c>
      <c r="I134" s="47">
        <v>0.31974544999999999</v>
      </c>
      <c r="J134" s="41">
        <v>0</v>
      </c>
      <c r="K134" s="37">
        <f t="shared" si="30"/>
        <v>0</v>
      </c>
      <c r="L134" s="9">
        <f t="shared" si="31"/>
        <v>0</v>
      </c>
      <c r="M134" s="38">
        <f t="shared" si="32"/>
        <v>0</v>
      </c>
      <c r="N134" s="39">
        <f t="shared" si="33"/>
        <v>0</v>
      </c>
      <c r="O134" s="47">
        <f t="shared" si="34"/>
        <v>0</v>
      </c>
      <c r="P134" s="37">
        <f t="shared" si="35"/>
        <v>4.0000020000000003</v>
      </c>
      <c r="Q134" s="9">
        <f t="shared" si="36"/>
        <v>4.0000020000000003</v>
      </c>
      <c r="R134" s="38">
        <f t="shared" si="37"/>
        <v>4.0000020000000003</v>
      </c>
      <c r="S134" s="39">
        <f t="shared" si="38"/>
        <v>0</v>
      </c>
      <c r="T134" s="49">
        <f t="shared" si="39"/>
        <v>4.0000020000000003</v>
      </c>
      <c r="U134" s="37">
        <f t="shared" si="40"/>
        <v>1.570776971957438</v>
      </c>
      <c r="V134" s="9">
        <f t="shared" si="41"/>
        <v>1.57078900615068</v>
      </c>
      <c r="W134" s="38">
        <f t="shared" si="42"/>
        <v>1.5707880982974212</v>
      </c>
      <c r="X134" s="39">
        <f t="shared" si="43"/>
        <v>0</v>
      </c>
      <c r="Y134" s="46">
        <f t="shared" si="44"/>
        <v>1.5707931993070778</v>
      </c>
    </row>
    <row r="135" spans="2:25" ht="16.5" thickTop="1" thickBot="1" x14ac:dyDescent="0.3">
      <c r="B135" s="7">
        <v>13.2</v>
      </c>
      <c r="C135" s="8">
        <v>55.37</v>
      </c>
      <c r="D135" s="8">
        <v>1034.0999999999999</v>
      </c>
      <c r="E135" s="37">
        <v>1.4166669999999999E-2</v>
      </c>
      <c r="F135" s="9">
        <v>4.0800000000000003E-2</v>
      </c>
      <c r="G135" s="38">
        <v>0.10833160999999999</v>
      </c>
      <c r="H135" s="39">
        <v>0</v>
      </c>
      <c r="I135" s="47">
        <v>0.31974544999999999</v>
      </c>
      <c r="J135" s="41">
        <v>0</v>
      </c>
      <c r="K135" s="37">
        <f t="shared" si="30"/>
        <v>0</v>
      </c>
      <c r="L135" s="9">
        <f t="shared" si="31"/>
        <v>0</v>
      </c>
      <c r="M135" s="38">
        <f t="shared" si="32"/>
        <v>0</v>
      </c>
      <c r="N135" s="39">
        <f t="shared" si="33"/>
        <v>0</v>
      </c>
      <c r="O135" s="47">
        <f t="shared" si="34"/>
        <v>0</v>
      </c>
      <c r="P135" s="37">
        <f t="shared" si="35"/>
        <v>4.0000020000000003</v>
      </c>
      <c r="Q135" s="9">
        <f t="shared" si="36"/>
        <v>4.0000020000000003</v>
      </c>
      <c r="R135" s="38">
        <f t="shared" si="37"/>
        <v>4.0000020000000003</v>
      </c>
      <c r="S135" s="39">
        <f t="shared" si="38"/>
        <v>0</v>
      </c>
      <c r="T135" s="49">
        <f t="shared" si="39"/>
        <v>4.0000020000000003</v>
      </c>
      <c r="U135" s="37">
        <f t="shared" si="40"/>
        <v>1.5707257385763287</v>
      </c>
      <c r="V135" s="9">
        <f t="shared" si="41"/>
        <v>1.5707718169909799</v>
      </c>
      <c r="W135" s="38">
        <f t="shared" si="42"/>
        <v>1.5707870958788235</v>
      </c>
      <c r="X135" s="39">
        <f t="shared" si="43"/>
        <v>0</v>
      </c>
      <c r="Y135" s="46">
        <f t="shared" si="44"/>
        <v>1.5707931993070778</v>
      </c>
    </row>
    <row r="136" spans="2:25" ht="16.5" thickTop="1" thickBot="1" x14ac:dyDescent="0.3">
      <c r="B136" s="7">
        <v>13.7</v>
      </c>
      <c r="C136" s="8">
        <v>59.16</v>
      </c>
      <c r="D136" s="8">
        <v>1026.5999999999999</v>
      </c>
      <c r="E136" s="37">
        <v>0.10166667</v>
      </c>
      <c r="F136" s="9">
        <v>8.0000000000000002E-3</v>
      </c>
      <c r="G136" s="38">
        <v>0.11495034</v>
      </c>
      <c r="H136" s="39">
        <v>0</v>
      </c>
      <c r="I136" s="47">
        <v>0.31974544999999999</v>
      </c>
      <c r="J136" s="41">
        <v>0</v>
      </c>
      <c r="K136" s="37">
        <f t="shared" si="30"/>
        <v>0</v>
      </c>
      <c r="L136" s="9">
        <f t="shared" si="31"/>
        <v>0</v>
      </c>
      <c r="M136" s="38">
        <f t="shared" si="32"/>
        <v>0</v>
      </c>
      <c r="N136" s="39">
        <f t="shared" si="33"/>
        <v>0</v>
      </c>
      <c r="O136" s="47">
        <f t="shared" si="34"/>
        <v>0</v>
      </c>
      <c r="P136" s="37">
        <f t="shared" si="35"/>
        <v>4.0000020000000003</v>
      </c>
      <c r="Q136" s="9">
        <f t="shared" si="36"/>
        <v>4.0000020000000003</v>
      </c>
      <c r="R136" s="38">
        <f t="shared" si="37"/>
        <v>4.0000020000000003</v>
      </c>
      <c r="S136" s="39">
        <f t="shared" si="38"/>
        <v>0</v>
      </c>
      <c r="T136" s="49">
        <f t="shared" si="39"/>
        <v>4.0000020000000003</v>
      </c>
      <c r="U136" s="37">
        <f t="shared" si="40"/>
        <v>1.5707864907296456</v>
      </c>
      <c r="V136" s="9">
        <f t="shared" si="41"/>
        <v>1.5706713267955477</v>
      </c>
      <c r="W136" s="38">
        <f t="shared" si="42"/>
        <v>1.5707876273860912</v>
      </c>
      <c r="X136" s="39">
        <f t="shared" si="43"/>
        <v>0</v>
      </c>
      <c r="Y136" s="46">
        <f t="shared" si="44"/>
        <v>1.5707931993070778</v>
      </c>
    </row>
    <row r="137" spans="2:25" ht="16.5" thickTop="1" thickBot="1" x14ac:dyDescent="0.3">
      <c r="B137" s="7">
        <v>13.2</v>
      </c>
      <c r="C137" s="8">
        <v>57.04</v>
      </c>
      <c r="D137" s="8">
        <v>1019.2</v>
      </c>
      <c r="E137" s="37">
        <v>0.25750000000000001</v>
      </c>
      <c r="F137" s="9">
        <v>4.8000000000000001E-2</v>
      </c>
      <c r="G137" s="38">
        <v>0.44171785000000002</v>
      </c>
      <c r="H137" s="39">
        <v>0</v>
      </c>
      <c r="I137" s="47">
        <v>0.31974544999999999</v>
      </c>
      <c r="J137" s="41">
        <v>0</v>
      </c>
      <c r="K137" s="37">
        <f t="shared" si="30"/>
        <v>0</v>
      </c>
      <c r="L137" s="9">
        <f t="shared" si="31"/>
        <v>0</v>
      </c>
      <c r="M137" s="38">
        <f t="shared" si="32"/>
        <v>0</v>
      </c>
      <c r="N137" s="39">
        <f t="shared" si="33"/>
        <v>0</v>
      </c>
      <c r="O137" s="47">
        <f t="shared" si="34"/>
        <v>0</v>
      </c>
      <c r="P137" s="37">
        <f t="shared" si="35"/>
        <v>4.0000020000000003</v>
      </c>
      <c r="Q137" s="9">
        <f t="shared" si="36"/>
        <v>4.0000020000000003</v>
      </c>
      <c r="R137" s="38">
        <f t="shared" si="37"/>
        <v>4.0000020000000003</v>
      </c>
      <c r="S137" s="39">
        <f t="shared" si="38"/>
        <v>0</v>
      </c>
      <c r="T137" s="49">
        <f t="shared" si="39"/>
        <v>4.0000020000000003</v>
      </c>
      <c r="U137" s="37">
        <f t="shared" si="40"/>
        <v>1.5707924432997511</v>
      </c>
      <c r="V137" s="9">
        <f t="shared" si="41"/>
        <v>1.5707754934615663</v>
      </c>
      <c r="W137" s="38">
        <f t="shared" si="42"/>
        <v>1.570794062906308</v>
      </c>
      <c r="X137" s="39">
        <f t="shared" si="43"/>
        <v>0</v>
      </c>
      <c r="Y137" s="46">
        <f t="shared" si="44"/>
        <v>1.5707931993070778</v>
      </c>
    </row>
    <row r="138" spans="2:25" ht="16.5" thickTop="1" thickBot="1" x14ac:dyDescent="0.3">
      <c r="B138" s="7">
        <v>11.8</v>
      </c>
      <c r="C138" s="8">
        <v>78.180000000000007</v>
      </c>
      <c r="D138" s="8">
        <v>1009.4</v>
      </c>
      <c r="E138" s="37">
        <v>2.7704166699999999</v>
      </c>
      <c r="F138" s="9">
        <v>3.4845999999999999</v>
      </c>
      <c r="G138" s="38">
        <v>2.8533743500000002</v>
      </c>
      <c r="H138" s="39">
        <v>1.21</v>
      </c>
      <c r="I138" s="47">
        <v>3.0393877599999999</v>
      </c>
      <c r="J138" s="41">
        <v>0.4</v>
      </c>
      <c r="K138" s="37">
        <f t="shared" si="30"/>
        <v>592.6041674999999</v>
      </c>
      <c r="L138" s="9">
        <f t="shared" si="31"/>
        <v>771.15</v>
      </c>
      <c r="M138" s="38">
        <f t="shared" si="32"/>
        <v>613.34358750000001</v>
      </c>
      <c r="N138" s="39">
        <f t="shared" si="33"/>
        <v>202.5</v>
      </c>
      <c r="O138" s="47">
        <f t="shared" si="34"/>
        <v>659.84694000000002</v>
      </c>
      <c r="P138" s="37">
        <f t="shared" si="35"/>
        <v>2.9906709457319818</v>
      </c>
      <c r="Q138" s="9">
        <f t="shared" si="36"/>
        <v>3.1762363613242033</v>
      </c>
      <c r="R138" s="38">
        <f t="shared" si="37"/>
        <v>3.016407843366903</v>
      </c>
      <c r="S138" s="39">
        <f t="shared" si="38"/>
        <v>2.0124243602484468</v>
      </c>
      <c r="T138" s="49">
        <f t="shared" si="39"/>
        <v>3.0696038526273992</v>
      </c>
      <c r="U138" s="37">
        <f t="shared" si="40"/>
        <v>1.4036241043264721</v>
      </c>
      <c r="V138" s="9">
        <f t="shared" si="41"/>
        <v>1.441839182826171</v>
      </c>
      <c r="W138" s="38">
        <f t="shared" si="42"/>
        <v>1.4091772298181418</v>
      </c>
      <c r="X138" s="39">
        <f t="shared" si="43"/>
        <v>1.1120981798779945</v>
      </c>
      <c r="Y138" s="46">
        <f t="shared" si="44"/>
        <v>4.4538503911247824E-3</v>
      </c>
    </row>
    <row r="139" spans="2:25" ht="16.5" thickTop="1" thickBot="1" x14ac:dyDescent="0.3">
      <c r="B139" s="7">
        <v>13.5</v>
      </c>
      <c r="C139" s="8">
        <v>74.69</v>
      </c>
      <c r="D139" s="8">
        <v>1006.7</v>
      </c>
      <c r="E139" s="37">
        <v>4.3375000000000004</v>
      </c>
      <c r="F139" s="9">
        <v>4.2808999999999999</v>
      </c>
      <c r="G139" s="38">
        <v>3.71980975</v>
      </c>
      <c r="H139" s="39">
        <v>0.48</v>
      </c>
      <c r="I139" s="47">
        <v>5.9285542199999997</v>
      </c>
      <c r="J139" s="41">
        <v>9.74</v>
      </c>
      <c r="K139" s="37">
        <f t="shared" si="30"/>
        <v>55.467145790554419</v>
      </c>
      <c r="L139" s="9">
        <f t="shared" si="31"/>
        <v>56.048254620123203</v>
      </c>
      <c r="M139" s="38">
        <f t="shared" si="32"/>
        <v>61.808934804928143</v>
      </c>
      <c r="N139" s="39">
        <f t="shared" si="33"/>
        <v>95.071868583162214</v>
      </c>
      <c r="O139" s="47">
        <f t="shared" si="34"/>
        <v>39.131886858316228</v>
      </c>
      <c r="P139" s="37">
        <f t="shared" si="35"/>
        <v>1.5350756991653347</v>
      </c>
      <c r="Q139" s="9">
        <f t="shared" si="36"/>
        <v>1.5574198547739446</v>
      </c>
      <c r="R139" s="38">
        <f t="shared" si="37"/>
        <v>1.7890882833332398</v>
      </c>
      <c r="S139" s="39">
        <f t="shared" si="38"/>
        <v>3.6242681448140894</v>
      </c>
      <c r="T139" s="49">
        <f t="shared" si="39"/>
        <v>0.97301986150375275</v>
      </c>
      <c r="U139" s="37">
        <f t="shared" si="40"/>
        <v>0.50642262323412335</v>
      </c>
      <c r="V139" s="9">
        <f t="shared" si="41"/>
        <v>0.51085554893621243</v>
      </c>
      <c r="W139" s="38">
        <f t="shared" si="42"/>
        <v>0.55361437035367178</v>
      </c>
      <c r="X139" s="39">
        <f t="shared" si="43"/>
        <v>0.76014032672072052</v>
      </c>
      <c r="Y139" s="46">
        <f t="shared" si="44"/>
        <v>6.860752668211953E-2</v>
      </c>
    </row>
    <row r="140" spans="2:25" ht="16.5" thickTop="1" thickBot="1" x14ac:dyDescent="0.3">
      <c r="B140" s="7">
        <v>13.8</v>
      </c>
      <c r="C140" s="8">
        <v>75.05</v>
      </c>
      <c r="D140" s="8">
        <v>1009.6</v>
      </c>
      <c r="E140" s="37">
        <v>3.40166667</v>
      </c>
      <c r="F140" s="9">
        <v>3.3763000000000001</v>
      </c>
      <c r="G140" s="38">
        <v>2.80765427</v>
      </c>
      <c r="H140" s="39">
        <v>5.81</v>
      </c>
      <c r="I140" s="47">
        <v>3.0393877599999999</v>
      </c>
      <c r="J140" s="41">
        <v>0.2</v>
      </c>
      <c r="K140" s="37">
        <f t="shared" si="30"/>
        <v>1600.8333349999998</v>
      </c>
      <c r="L140" s="9">
        <f t="shared" si="31"/>
        <v>1588.1499999999999</v>
      </c>
      <c r="M140" s="38">
        <f t="shared" si="32"/>
        <v>1303.8271349999998</v>
      </c>
      <c r="N140" s="39">
        <f t="shared" si="33"/>
        <v>2804.9999999999995</v>
      </c>
      <c r="O140" s="47">
        <f t="shared" si="34"/>
        <v>1419.6938799999998</v>
      </c>
      <c r="P140" s="37">
        <f t="shared" si="35"/>
        <v>3.5557632220677817</v>
      </c>
      <c r="Q140" s="9">
        <f t="shared" si="36"/>
        <v>3.5526122396331399</v>
      </c>
      <c r="R140" s="38">
        <f t="shared" si="37"/>
        <v>3.4680259627409029</v>
      </c>
      <c r="S140" s="39">
        <f t="shared" si="38"/>
        <v>3.7337790382695504</v>
      </c>
      <c r="T140" s="49">
        <f t="shared" si="39"/>
        <v>3.5060815068263138</v>
      </c>
      <c r="U140" s="37">
        <f t="shared" si="40"/>
        <v>1.50840961434818</v>
      </c>
      <c r="V140" s="9">
        <f t="shared" si="41"/>
        <v>1.5079126868114225</v>
      </c>
      <c r="W140" s="38">
        <f t="shared" si="42"/>
        <v>1.4942485229285494</v>
      </c>
      <c r="X140" s="39">
        <f t="shared" si="43"/>
        <v>1.5351606169635077</v>
      </c>
      <c r="Y140" s="46">
        <f t="shared" si="44"/>
        <v>1.77369168831759E-3</v>
      </c>
    </row>
    <row r="141" spans="2:25" ht="16.5" thickTop="1" thickBot="1" x14ac:dyDescent="0.3">
      <c r="B141" s="7">
        <v>15.8</v>
      </c>
      <c r="C141" s="8">
        <v>65.62</v>
      </c>
      <c r="D141" s="8">
        <v>1012.5</v>
      </c>
      <c r="E141" s="37">
        <v>0.76583332999999998</v>
      </c>
      <c r="F141" s="9">
        <v>0.2777</v>
      </c>
      <c r="G141" s="38">
        <v>1.20133478</v>
      </c>
      <c r="H141" s="39">
        <v>0</v>
      </c>
      <c r="I141" s="47">
        <v>3.0393877599999999</v>
      </c>
      <c r="J141" s="41">
        <v>3.2</v>
      </c>
      <c r="K141" s="37">
        <f t="shared" si="30"/>
        <v>76.067708437500002</v>
      </c>
      <c r="L141" s="9">
        <f t="shared" si="31"/>
        <v>91.321875000000006</v>
      </c>
      <c r="M141" s="38">
        <f t="shared" si="32"/>
        <v>62.458288125000003</v>
      </c>
      <c r="N141" s="39">
        <f t="shared" si="33"/>
        <v>100</v>
      </c>
      <c r="O141" s="47">
        <f t="shared" si="34"/>
        <v>5.0191325000000093</v>
      </c>
      <c r="P141" s="37">
        <f t="shared" si="35"/>
        <v>2.4551396393823386</v>
      </c>
      <c r="Q141" s="9">
        <f t="shared" si="36"/>
        <v>3.361188991402364</v>
      </c>
      <c r="R141" s="38">
        <f t="shared" si="37"/>
        <v>1.8164193551006271</v>
      </c>
      <c r="S141" s="39">
        <f t="shared" si="38"/>
        <v>4.0000020000000003</v>
      </c>
      <c r="T141" s="49">
        <f t="shared" si="39"/>
        <v>0.10296866671667176</v>
      </c>
      <c r="U141" s="37">
        <f t="shared" si="40"/>
        <v>0.65029934520080634</v>
      </c>
      <c r="V141" s="9">
        <f t="shared" si="41"/>
        <v>0.74007030636591542</v>
      </c>
      <c r="W141" s="38">
        <f t="shared" si="42"/>
        <v>0.55829916814046043</v>
      </c>
      <c r="X141" s="39">
        <f t="shared" si="43"/>
        <v>0.78539800714747265</v>
      </c>
      <c r="Y141" s="46">
        <f t="shared" si="44"/>
        <v>2.1114347008664297E-3</v>
      </c>
    </row>
    <row r="142" spans="2:25" ht="16.5" thickTop="1" thickBot="1" x14ac:dyDescent="0.3">
      <c r="B142" s="7">
        <v>15.6</v>
      </c>
      <c r="C142" s="8">
        <v>56.33</v>
      </c>
      <c r="D142" s="8">
        <v>1018</v>
      </c>
      <c r="E142" s="37">
        <v>0.185</v>
      </c>
      <c r="F142" s="9">
        <v>0.10879999999999999</v>
      </c>
      <c r="G142" s="38">
        <v>0.35471478000000001</v>
      </c>
      <c r="H142" s="39">
        <v>0</v>
      </c>
      <c r="I142" s="47">
        <v>0.31974544999999999</v>
      </c>
      <c r="J142" s="41">
        <v>0</v>
      </c>
      <c r="K142" s="37">
        <f t="shared" si="30"/>
        <v>0</v>
      </c>
      <c r="L142" s="9">
        <f t="shared" si="31"/>
        <v>0</v>
      </c>
      <c r="M142" s="38">
        <f t="shared" si="32"/>
        <v>0</v>
      </c>
      <c r="N142" s="39">
        <f t="shared" si="33"/>
        <v>0</v>
      </c>
      <c r="O142" s="47">
        <f t="shared" si="34"/>
        <v>0</v>
      </c>
      <c r="P142" s="37">
        <f t="shared" si="35"/>
        <v>4.0000020000000003</v>
      </c>
      <c r="Q142" s="9">
        <f t="shared" si="36"/>
        <v>4.0000020000000003</v>
      </c>
      <c r="R142" s="38">
        <f t="shared" si="37"/>
        <v>4.0000020000000003</v>
      </c>
      <c r="S142" s="39">
        <f t="shared" si="38"/>
        <v>0</v>
      </c>
      <c r="T142" s="49">
        <f t="shared" si="39"/>
        <v>4.0000020000000003</v>
      </c>
      <c r="U142" s="37">
        <f t="shared" si="40"/>
        <v>1.5707909213894913</v>
      </c>
      <c r="V142" s="9">
        <f t="shared" si="41"/>
        <v>1.5707871356184262</v>
      </c>
      <c r="W142" s="38">
        <f t="shared" si="42"/>
        <v>1.5707935076284667</v>
      </c>
      <c r="X142" s="39">
        <f t="shared" si="43"/>
        <v>0</v>
      </c>
      <c r="Y142" s="46">
        <f t="shared" si="44"/>
        <v>1.5707931993070778</v>
      </c>
    </row>
    <row r="143" spans="2:25" ht="16.5" thickTop="1" thickBot="1" x14ac:dyDescent="0.3">
      <c r="B143" s="7">
        <v>15.9</v>
      </c>
      <c r="C143" s="8">
        <v>48.28</v>
      </c>
      <c r="D143" s="8">
        <v>1019.7</v>
      </c>
      <c r="E143" s="37">
        <v>8.3333299999999999E-3</v>
      </c>
      <c r="F143" s="9">
        <v>2.8400000000000002E-2</v>
      </c>
      <c r="G143" s="38">
        <v>0.22658837000000001</v>
      </c>
      <c r="H143" s="39">
        <v>0</v>
      </c>
      <c r="I143" s="47">
        <v>0.31974544999999999</v>
      </c>
      <c r="J143" s="41">
        <v>0</v>
      </c>
      <c r="K143" s="37">
        <f t="shared" si="30"/>
        <v>0</v>
      </c>
      <c r="L143" s="9">
        <f t="shared" si="31"/>
        <v>0</v>
      </c>
      <c r="M143" s="38">
        <f t="shared" si="32"/>
        <v>0</v>
      </c>
      <c r="N143" s="39">
        <f t="shared" si="33"/>
        <v>0</v>
      </c>
      <c r="O143" s="47">
        <f t="shared" si="34"/>
        <v>0</v>
      </c>
      <c r="P143" s="37">
        <f t="shared" si="35"/>
        <v>4.0000020000000003</v>
      </c>
      <c r="Q143" s="9">
        <f t="shared" si="36"/>
        <v>4.0000020000000003</v>
      </c>
      <c r="R143" s="38">
        <f t="shared" si="37"/>
        <v>4.0000020000000003</v>
      </c>
      <c r="S143" s="39">
        <f t="shared" si="38"/>
        <v>0</v>
      </c>
      <c r="T143" s="49">
        <f t="shared" si="39"/>
        <v>4.0000020000000003</v>
      </c>
      <c r="U143" s="37">
        <f t="shared" si="40"/>
        <v>1.5706763267474726</v>
      </c>
      <c r="V143" s="9">
        <f t="shared" si="41"/>
        <v>1.5707611155273056</v>
      </c>
      <c r="W143" s="38">
        <f t="shared" si="42"/>
        <v>1.5707919135057238</v>
      </c>
      <c r="X143" s="39">
        <f t="shared" si="43"/>
        <v>0</v>
      </c>
      <c r="Y143" s="46">
        <f t="shared" si="44"/>
        <v>1.5707931993070778</v>
      </c>
    </row>
    <row r="144" spans="2:25" ht="16.5" thickTop="1" thickBot="1" x14ac:dyDescent="0.3">
      <c r="B144" s="7">
        <v>17</v>
      </c>
      <c r="C144" s="8">
        <v>50.19</v>
      </c>
      <c r="D144" s="8">
        <v>1016.4</v>
      </c>
      <c r="E144" s="37">
        <v>0.10833333000000001</v>
      </c>
      <c r="F144" s="9">
        <v>6.2E-2</v>
      </c>
      <c r="G144" s="38">
        <v>0.37344482000000001</v>
      </c>
      <c r="H144" s="39">
        <v>0</v>
      </c>
      <c r="I144" s="47">
        <v>0.31974544999999999</v>
      </c>
      <c r="J144" s="41">
        <v>0</v>
      </c>
      <c r="K144" s="37">
        <f t="shared" si="30"/>
        <v>0</v>
      </c>
      <c r="L144" s="9">
        <f t="shared" si="31"/>
        <v>0</v>
      </c>
      <c r="M144" s="38">
        <f t="shared" si="32"/>
        <v>0</v>
      </c>
      <c r="N144" s="39">
        <f t="shared" si="33"/>
        <v>0</v>
      </c>
      <c r="O144" s="47">
        <f t="shared" si="34"/>
        <v>0</v>
      </c>
      <c r="P144" s="37">
        <f t="shared" si="35"/>
        <v>4.0000020000000003</v>
      </c>
      <c r="Q144" s="9">
        <f t="shared" si="36"/>
        <v>4.0000020000000003</v>
      </c>
      <c r="R144" s="38">
        <f t="shared" si="37"/>
        <v>4.0000020000000003</v>
      </c>
      <c r="S144" s="39">
        <f t="shared" si="38"/>
        <v>0</v>
      </c>
      <c r="T144" s="49">
        <f t="shared" si="39"/>
        <v>4.0000020000000003</v>
      </c>
      <c r="U144" s="37">
        <f t="shared" si="40"/>
        <v>1.570787096025382</v>
      </c>
      <c r="V144" s="9">
        <f t="shared" si="41"/>
        <v>1.5707801977626399</v>
      </c>
      <c r="W144" s="38">
        <f t="shared" si="42"/>
        <v>1.5707936490231176</v>
      </c>
      <c r="X144" s="39">
        <f t="shared" si="43"/>
        <v>0</v>
      </c>
      <c r="Y144" s="46">
        <f t="shared" si="44"/>
        <v>1.5707931993070778</v>
      </c>
    </row>
    <row r="145" spans="2:25" ht="16.5" thickTop="1" thickBot="1" x14ac:dyDescent="0.3">
      <c r="B145" s="7">
        <v>16.7</v>
      </c>
      <c r="C145" s="8">
        <v>60.31</v>
      </c>
      <c r="D145" s="8">
        <v>1017.1</v>
      </c>
      <c r="E145" s="37">
        <v>0.16666666999999999</v>
      </c>
      <c r="F145" s="9">
        <v>7.8E-2</v>
      </c>
      <c r="G145" s="38">
        <v>0.49658353</v>
      </c>
      <c r="H145" s="39">
        <v>0</v>
      </c>
      <c r="I145" s="47">
        <v>0.31974544999999999</v>
      </c>
      <c r="J145" s="41">
        <v>0</v>
      </c>
      <c r="K145" s="37">
        <f t="shared" si="30"/>
        <v>0</v>
      </c>
      <c r="L145" s="9">
        <f t="shared" si="31"/>
        <v>0</v>
      </c>
      <c r="M145" s="38">
        <f t="shared" si="32"/>
        <v>0</v>
      </c>
      <c r="N145" s="39">
        <f t="shared" si="33"/>
        <v>0</v>
      </c>
      <c r="O145" s="47">
        <f t="shared" si="34"/>
        <v>0</v>
      </c>
      <c r="P145" s="37">
        <f t="shared" si="35"/>
        <v>4.0000020000000003</v>
      </c>
      <c r="Q145" s="9">
        <f t="shared" si="36"/>
        <v>4.0000020000000003</v>
      </c>
      <c r="R145" s="38">
        <f t="shared" si="37"/>
        <v>4.0000020000000003</v>
      </c>
      <c r="S145" s="39">
        <f t="shared" si="38"/>
        <v>0</v>
      </c>
      <c r="T145" s="49">
        <f t="shared" si="39"/>
        <v>4.0000020000000003</v>
      </c>
      <c r="U145" s="37">
        <f t="shared" si="40"/>
        <v>1.5707903267950167</v>
      </c>
      <c r="V145" s="9">
        <f t="shared" si="41"/>
        <v>1.5707835062820767</v>
      </c>
      <c r="W145" s="38">
        <f t="shared" si="42"/>
        <v>1.5707943130349959</v>
      </c>
      <c r="X145" s="39">
        <f t="shared" si="43"/>
        <v>0</v>
      </c>
      <c r="Y145" s="46">
        <f t="shared" si="44"/>
        <v>1.5707931993070778</v>
      </c>
    </row>
    <row r="146" spans="2:25" ht="16.5" thickTop="1" thickBot="1" x14ac:dyDescent="0.3">
      <c r="B146" s="7">
        <v>18.399999999999999</v>
      </c>
      <c r="C146" s="8">
        <v>59.16</v>
      </c>
      <c r="D146" s="8">
        <v>1018.2</v>
      </c>
      <c r="E146" s="37">
        <v>0.1</v>
      </c>
      <c r="F146" s="9">
        <v>0</v>
      </c>
      <c r="G146" s="38">
        <v>0.19545137000000001</v>
      </c>
      <c r="H146" s="39">
        <v>0</v>
      </c>
      <c r="I146" s="47">
        <v>0.31974544999999999</v>
      </c>
      <c r="J146" s="41">
        <v>0.79</v>
      </c>
      <c r="K146" s="37">
        <f t="shared" si="30"/>
        <v>87.341772151898738</v>
      </c>
      <c r="L146" s="9">
        <f t="shared" si="31"/>
        <v>100</v>
      </c>
      <c r="M146" s="38">
        <f t="shared" si="32"/>
        <v>75.259320253164546</v>
      </c>
      <c r="N146" s="39">
        <f t="shared" si="33"/>
        <v>100</v>
      </c>
      <c r="O146" s="47">
        <f t="shared" si="34"/>
        <v>59.525892405063296</v>
      </c>
      <c r="P146" s="37">
        <f t="shared" si="35"/>
        <v>3.1011255955056178</v>
      </c>
      <c r="Q146" s="9">
        <f t="shared" si="36"/>
        <v>4.0000020000000003</v>
      </c>
      <c r="R146" s="38">
        <f t="shared" si="37"/>
        <v>2.4133067985919383</v>
      </c>
      <c r="S146" s="39">
        <f t="shared" si="38"/>
        <v>4.0000020000000003</v>
      </c>
      <c r="T146" s="49">
        <f t="shared" si="39"/>
        <v>1.6950016956509262</v>
      </c>
      <c r="U146" s="37">
        <f t="shared" si="40"/>
        <v>0.71793251171729544</v>
      </c>
      <c r="V146" s="9">
        <f t="shared" si="41"/>
        <v>0.78539753048645644</v>
      </c>
      <c r="W146" s="38">
        <f t="shared" si="42"/>
        <v>0.64515808545738162</v>
      </c>
      <c r="X146" s="39">
        <f t="shared" si="43"/>
        <v>0.78539753048645644</v>
      </c>
      <c r="Y146" s="46">
        <f t="shared" si="44"/>
        <v>5.384021747634922E-3</v>
      </c>
    </row>
    <row r="147" spans="2:25" ht="16.5" thickTop="1" thickBot="1" x14ac:dyDescent="0.3">
      <c r="B147" s="7">
        <v>17.399999999999999</v>
      </c>
      <c r="C147" s="8">
        <v>71.900000000000006</v>
      </c>
      <c r="D147" s="8">
        <v>1013.7</v>
      </c>
      <c r="E147" s="37">
        <v>1.18958333</v>
      </c>
      <c r="F147" s="9">
        <v>1.1202000000000001</v>
      </c>
      <c r="G147" s="38">
        <v>1.3407785400000001</v>
      </c>
      <c r="H147" s="39">
        <v>2.23</v>
      </c>
      <c r="I147" s="47">
        <v>3.0393877599999999</v>
      </c>
      <c r="J147" s="41">
        <v>0.2</v>
      </c>
      <c r="K147" s="37">
        <f t="shared" si="30"/>
        <v>494.79166499999997</v>
      </c>
      <c r="L147" s="9">
        <f t="shared" si="31"/>
        <v>460.1</v>
      </c>
      <c r="M147" s="38">
        <f t="shared" si="32"/>
        <v>570.38927000000001</v>
      </c>
      <c r="N147" s="39">
        <f t="shared" si="33"/>
        <v>1014.9999999999999</v>
      </c>
      <c r="O147" s="47">
        <f t="shared" si="34"/>
        <v>1419.6938799999998</v>
      </c>
      <c r="P147" s="37">
        <f t="shared" si="35"/>
        <v>2.8485777093818907</v>
      </c>
      <c r="Q147" s="9">
        <f t="shared" si="36"/>
        <v>2.7880644147856386</v>
      </c>
      <c r="R147" s="38">
        <f t="shared" si="37"/>
        <v>2.961565937670108</v>
      </c>
      <c r="S147" s="39">
        <f t="shared" si="38"/>
        <v>3.3415657860082297</v>
      </c>
      <c r="T147" s="49">
        <f t="shared" si="39"/>
        <v>3.5060815068263138</v>
      </c>
      <c r="U147" s="37">
        <f t="shared" si="40"/>
        <v>1.3713763259047169</v>
      </c>
      <c r="V147" s="9">
        <f t="shared" si="41"/>
        <v>1.3567797225187217</v>
      </c>
      <c r="W147" s="38">
        <f t="shared" si="42"/>
        <v>1.3972404357367914</v>
      </c>
      <c r="X147" s="39">
        <f t="shared" si="43"/>
        <v>1.472590600018012</v>
      </c>
      <c r="Y147" s="46">
        <f t="shared" si="44"/>
        <v>5.7384891213486649E-3</v>
      </c>
    </row>
    <row r="148" spans="2:25" ht="16.5" thickTop="1" thickBot="1" x14ac:dyDescent="0.3">
      <c r="B148" s="7">
        <v>14.5</v>
      </c>
      <c r="C148" s="8">
        <v>64.099999999999994</v>
      </c>
      <c r="D148" s="8">
        <v>1010.6</v>
      </c>
      <c r="E148" s="37">
        <v>0.59708333000000002</v>
      </c>
      <c r="F148" s="9">
        <v>0.68969999999999998</v>
      </c>
      <c r="G148" s="38">
        <v>1.50596116</v>
      </c>
      <c r="H148" s="39">
        <v>0</v>
      </c>
      <c r="I148" s="47">
        <v>3.0393877599999999</v>
      </c>
      <c r="J148" s="41">
        <v>0.53</v>
      </c>
      <c r="K148" s="37">
        <f t="shared" si="30"/>
        <v>12.657232075471697</v>
      </c>
      <c r="L148" s="9">
        <f t="shared" si="31"/>
        <v>30.132075471698105</v>
      </c>
      <c r="M148" s="38">
        <f t="shared" si="32"/>
        <v>184.14361509433959</v>
      </c>
      <c r="N148" s="39">
        <f t="shared" si="33"/>
        <v>100</v>
      </c>
      <c r="O148" s="47">
        <f t="shared" si="34"/>
        <v>473.4693886792453</v>
      </c>
      <c r="P148" s="37">
        <f t="shared" si="35"/>
        <v>0.23807962288525727</v>
      </c>
      <c r="Q148" s="9">
        <f t="shared" si="36"/>
        <v>0.52373734475690725</v>
      </c>
      <c r="R148" s="38">
        <f t="shared" si="37"/>
        <v>1.9174475371240971</v>
      </c>
      <c r="S148" s="39">
        <f t="shared" si="38"/>
        <v>4.0000020000000003</v>
      </c>
      <c r="T148" s="49">
        <f t="shared" si="39"/>
        <v>2.8121232137512346</v>
      </c>
      <c r="U148" s="37">
        <f t="shared" si="40"/>
        <v>0.12590258993487269</v>
      </c>
      <c r="V148" s="9">
        <f t="shared" si="41"/>
        <v>0.29266753394831407</v>
      </c>
      <c r="W148" s="38">
        <f t="shared" si="42"/>
        <v>1.0733004753540354</v>
      </c>
      <c r="X148" s="39">
        <f t="shared" si="43"/>
        <v>0.78539722000211187</v>
      </c>
      <c r="Y148" s="46">
        <f t="shared" si="44"/>
        <v>0.19571924333756135</v>
      </c>
    </row>
    <row r="149" spans="2:25" ht="16.5" thickTop="1" thickBot="1" x14ac:dyDescent="0.3">
      <c r="B149" s="7">
        <v>13.1</v>
      </c>
      <c r="C149" s="8">
        <v>67.91</v>
      </c>
      <c r="D149" s="8">
        <v>1012.3</v>
      </c>
      <c r="E149" s="37">
        <v>0.90541667000000003</v>
      </c>
      <c r="F149" s="9">
        <v>0.26129999999999998</v>
      </c>
      <c r="G149" s="38">
        <v>0.99122913999999995</v>
      </c>
      <c r="H149" s="39">
        <v>0</v>
      </c>
      <c r="I149" s="47">
        <v>3.0393877599999999</v>
      </c>
      <c r="J149" s="41">
        <v>1.89</v>
      </c>
      <c r="K149" s="37">
        <f t="shared" si="30"/>
        <v>52.094356084656077</v>
      </c>
      <c r="L149" s="9">
        <f t="shared" si="31"/>
        <v>86.174603174603163</v>
      </c>
      <c r="M149" s="38">
        <f t="shared" si="32"/>
        <v>47.554013756613756</v>
      </c>
      <c r="N149" s="39">
        <f t="shared" si="33"/>
        <v>100</v>
      </c>
      <c r="O149" s="47">
        <f t="shared" si="34"/>
        <v>60.814167195767197</v>
      </c>
      <c r="P149" s="37">
        <f t="shared" si="35"/>
        <v>1.4088557720568147</v>
      </c>
      <c r="Q149" s="9">
        <f t="shared" si="36"/>
        <v>3.0283104646492816</v>
      </c>
      <c r="R149" s="38">
        <f t="shared" si="37"/>
        <v>1.2477623360626848</v>
      </c>
      <c r="S149" s="39">
        <f t="shared" si="38"/>
        <v>4.0000020000000003</v>
      </c>
      <c r="T149" s="49">
        <f t="shared" si="39"/>
        <v>0.932683960487523</v>
      </c>
      <c r="U149" s="37">
        <f t="shared" si="40"/>
        <v>0.4802615156820535</v>
      </c>
      <c r="V149" s="9">
        <f t="shared" si="41"/>
        <v>0.71127357713396844</v>
      </c>
      <c r="W149" s="38">
        <f t="shared" si="42"/>
        <v>0.44388874272873635</v>
      </c>
      <c r="X149" s="39">
        <f t="shared" si="43"/>
        <v>0.78539789884725375</v>
      </c>
      <c r="Y149" s="46">
        <f t="shared" si="44"/>
        <v>2.2059995956041193E-2</v>
      </c>
    </row>
    <row r="150" spans="2:25" ht="16.5" thickTop="1" thickBot="1" x14ac:dyDescent="0.3">
      <c r="B150" s="7">
        <v>12.5</v>
      </c>
      <c r="C150" s="8">
        <v>82.61</v>
      </c>
      <c r="D150" s="8">
        <v>1018.6</v>
      </c>
      <c r="E150" s="37">
        <v>2.57791667</v>
      </c>
      <c r="F150" s="9">
        <v>1.6073</v>
      </c>
      <c r="G150" s="38">
        <v>2.0916884100000002</v>
      </c>
      <c r="H150" s="39">
        <v>0.6</v>
      </c>
      <c r="I150" s="47">
        <v>1.24608392</v>
      </c>
      <c r="J150" s="41">
        <v>3.5</v>
      </c>
      <c r="K150" s="37">
        <f t="shared" si="30"/>
        <v>26.345237999999998</v>
      </c>
      <c r="L150" s="9">
        <f t="shared" si="31"/>
        <v>54.07714285714286</v>
      </c>
      <c r="M150" s="38">
        <f t="shared" si="32"/>
        <v>40.237473999999992</v>
      </c>
      <c r="N150" s="39">
        <f t="shared" si="33"/>
        <v>82.857142857142847</v>
      </c>
      <c r="O150" s="47">
        <f t="shared" si="34"/>
        <v>64.397602285714285</v>
      </c>
      <c r="P150" s="37">
        <f t="shared" si="35"/>
        <v>0.60684370584392022</v>
      </c>
      <c r="Q150" s="9">
        <f t="shared" si="36"/>
        <v>1.4823507948622561</v>
      </c>
      <c r="R150" s="38">
        <f t="shared" si="37"/>
        <v>1.0074340933057857</v>
      </c>
      <c r="S150" s="39">
        <f t="shared" si="38"/>
        <v>2.829270292682927</v>
      </c>
      <c r="T150" s="49">
        <f t="shared" si="39"/>
        <v>1.8996026964832595</v>
      </c>
      <c r="U150" s="37">
        <f t="shared" si="40"/>
        <v>0.25759903700120063</v>
      </c>
      <c r="V150" s="9">
        <f t="shared" si="41"/>
        <v>0.49573021713029708</v>
      </c>
      <c r="W150" s="38">
        <f t="shared" si="42"/>
        <v>0.38255178994755956</v>
      </c>
      <c r="X150" s="39">
        <f t="shared" si="43"/>
        <v>0.691921241871022</v>
      </c>
      <c r="Y150" s="46">
        <f t="shared" si="44"/>
        <v>8.5345251711452741E-2</v>
      </c>
    </row>
    <row r="151" spans="2:25" ht="16.5" thickTop="1" thickBot="1" x14ac:dyDescent="0.3">
      <c r="B151" s="7">
        <v>18.8</v>
      </c>
      <c r="C151" s="8">
        <v>70.319999999999993</v>
      </c>
      <c r="D151" s="8">
        <v>1020.7</v>
      </c>
      <c r="E151" s="37">
        <v>0.23333333000000001</v>
      </c>
      <c r="F151" s="9">
        <v>0.42499999999999999</v>
      </c>
      <c r="G151" s="38">
        <v>0.38992370999999998</v>
      </c>
      <c r="H151" s="39">
        <v>0</v>
      </c>
      <c r="I151" s="47">
        <v>0.31974544999999999</v>
      </c>
      <c r="J151" s="41">
        <v>0.2</v>
      </c>
      <c r="K151" s="37">
        <f t="shared" si="30"/>
        <v>16.666664999999998</v>
      </c>
      <c r="L151" s="9">
        <f t="shared" si="31"/>
        <v>112.49999999999997</v>
      </c>
      <c r="M151" s="38">
        <f t="shared" si="32"/>
        <v>94.961854999999986</v>
      </c>
      <c r="N151" s="39">
        <f t="shared" si="33"/>
        <v>100</v>
      </c>
      <c r="O151" s="47">
        <f t="shared" si="34"/>
        <v>59.872724999999981</v>
      </c>
      <c r="P151" s="37">
        <f t="shared" si="35"/>
        <v>0.30769427928994053</v>
      </c>
      <c r="Q151" s="9">
        <f t="shared" si="36"/>
        <v>1.440002</v>
      </c>
      <c r="R151" s="38">
        <f t="shared" si="37"/>
        <v>1.2877868900156937</v>
      </c>
      <c r="S151" s="39">
        <f t="shared" si="38"/>
        <v>4.0000020000000003</v>
      </c>
      <c r="T151" s="49">
        <f t="shared" si="39"/>
        <v>0.92157197237782418</v>
      </c>
      <c r="U151" s="37">
        <f t="shared" si="40"/>
        <v>0.16514785039162089</v>
      </c>
      <c r="V151" s="9">
        <f t="shared" si="41"/>
        <v>0.84415150336002942</v>
      </c>
      <c r="W151" s="38">
        <f t="shared" si="42"/>
        <v>0.75955972068152844</v>
      </c>
      <c r="X151" s="39">
        <f t="shared" si="43"/>
        <v>0.78539566340369826</v>
      </c>
      <c r="Y151" s="46">
        <f t="shared" si="44"/>
        <v>7.184603665277082E-3</v>
      </c>
    </row>
    <row r="152" spans="2:25" ht="16.5" thickTop="1" thickBot="1" x14ac:dyDescent="0.3">
      <c r="B152" s="7">
        <v>17.100000000000001</v>
      </c>
      <c r="C152" s="8">
        <v>68.17</v>
      </c>
      <c r="D152" s="8">
        <v>1023.6</v>
      </c>
      <c r="E152" s="37">
        <v>0.18</v>
      </c>
      <c r="F152" s="9">
        <v>8.5999999999999993E-2</v>
      </c>
      <c r="G152" s="38">
        <v>0.22075673000000001</v>
      </c>
      <c r="H152" s="39">
        <v>0</v>
      </c>
      <c r="I152" s="47">
        <v>0.31974544999999999</v>
      </c>
      <c r="J152" s="41">
        <v>0</v>
      </c>
      <c r="K152" s="37">
        <f t="shared" si="30"/>
        <v>0</v>
      </c>
      <c r="L152" s="9">
        <f t="shared" si="31"/>
        <v>0</v>
      </c>
      <c r="M152" s="38">
        <f t="shared" si="32"/>
        <v>0</v>
      </c>
      <c r="N152" s="39">
        <f t="shared" si="33"/>
        <v>0</v>
      </c>
      <c r="O152" s="47">
        <f t="shared" si="34"/>
        <v>0</v>
      </c>
      <c r="P152" s="37">
        <f t="shared" si="35"/>
        <v>4.0000020000000003</v>
      </c>
      <c r="Q152" s="9">
        <f t="shared" si="36"/>
        <v>4.0000020000000003</v>
      </c>
      <c r="R152" s="38">
        <f t="shared" si="37"/>
        <v>4.0000020000000003</v>
      </c>
      <c r="S152" s="39">
        <f t="shared" si="38"/>
        <v>0</v>
      </c>
      <c r="T152" s="49">
        <f t="shared" si="39"/>
        <v>4.0000020000000003</v>
      </c>
      <c r="U152" s="37">
        <f t="shared" si="40"/>
        <v>1.5707907712393412</v>
      </c>
      <c r="V152" s="9">
        <f t="shared" si="41"/>
        <v>1.5707846988879204</v>
      </c>
      <c r="W152" s="38">
        <f t="shared" si="42"/>
        <v>1.5707917969216738</v>
      </c>
      <c r="X152" s="39">
        <f t="shared" si="43"/>
        <v>0</v>
      </c>
      <c r="Y152" s="46">
        <f t="shared" si="44"/>
        <v>1.5707931993070778</v>
      </c>
    </row>
    <row r="153" spans="2:25" ht="16.5" thickTop="1" thickBot="1" x14ac:dyDescent="0.3">
      <c r="B153" s="7">
        <v>19.399999999999999</v>
      </c>
      <c r="C153" s="8">
        <v>61.69</v>
      </c>
      <c r="D153" s="8">
        <v>1019.6</v>
      </c>
      <c r="E153" s="37">
        <v>4.1666670000000003E-2</v>
      </c>
      <c r="F153" s="9">
        <v>9.4299999999999995E-2</v>
      </c>
      <c r="G153" s="38">
        <v>0.1202727</v>
      </c>
      <c r="H153" s="39">
        <v>0</v>
      </c>
      <c r="I153" s="47">
        <v>0.31974544999999999</v>
      </c>
      <c r="J153" s="41">
        <v>0</v>
      </c>
      <c r="K153" s="37">
        <f t="shared" si="30"/>
        <v>0</v>
      </c>
      <c r="L153" s="9">
        <f t="shared" si="31"/>
        <v>0</v>
      </c>
      <c r="M153" s="38">
        <f t="shared" si="32"/>
        <v>0</v>
      </c>
      <c r="N153" s="39">
        <f t="shared" si="33"/>
        <v>0</v>
      </c>
      <c r="O153" s="47">
        <f t="shared" si="34"/>
        <v>0</v>
      </c>
      <c r="P153" s="37">
        <f t="shared" si="35"/>
        <v>4.0000020000000003</v>
      </c>
      <c r="Q153" s="9">
        <f t="shared" si="36"/>
        <v>4.0000020000000003</v>
      </c>
      <c r="R153" s="38">
        <f t="shared" si="37"/>
        <v>4.0000020000000003</v>
      </c>
      <c r="S153" s="39">
        <f t="shared" si="38"/>
        <v>0</v>
      </c>
      <c r="T153" s="49">
        <f t="shared" si="39"/>
        <v>4.0000020000000003</v>
      </c>
      <c r="U153" s="37">
        <f t="shared" si="40"/>
        <v>1.5707723267968212</v>
      </c>
      <c r="V153" s="9">
        <f t="shared" si="41"/>
        <v>1.5707857223410264</v>
      </c>
      <c r="W153" s="38">
        <f t="shared" si="42"/>
        <v>1.5707880123561255</v>
      </c>
      <c r="X153" s="39">
        <f t="shared" si="43"/>
        <v>0</v>
      </c>
      <c r="Y153" s="46">
        <f t="shared" si="44"/>
        <v>1.5707931993070778</v>
      </c>
    </row>
    <row r="154" spans="2:25" ht="16.5" thickTop="1" thickBot="1" x14ac:dyDescent="0.3">
      <c r="B154" s="7">
        <v>20.100000000000001</v>
      </c>
      <c r="C154" s="8">
        <v>63.93</v>
      </c>
      <c r="D154" s="8">
        <v>1010.3</v>
      </c>
      <c r="E154" s="37">
        <v>0.61416667000000003</v>
      </c>
      <c r="F154" s="9">
        <v>1.1674</v>
      </c>
      <c r="G154" s="38">
        <v>1.4495940300000001</v>
      </c>
      <c r="H154" s="39">
        <v>1.05</v>
      </c>
      <c r="I154" s="47">
        <v>3.0393877599999999</v>
      </c>
      <c r="J154" s="41">
        <v>0</v>
      </c>
      <c r="K154" s="37">
        <f t="shared" si="30"/>
        <v>0</v>
      </c>
      <c r="L154" s="9">
        <f t="shared" si="31"/>
        <v>0</v>
      </c>
      <c r="M154" s="38">
        <f t="shared" si="32"/>
        <v>0</v>
      </c>
      <c r="N154" s="39">
        <f t="shared" si="33"/>
        <v>0</v>
      </c>
      <c r="O154" s="47">
        <f t="shared" si="34"/>
        <v>0</v>
      </c>
      <c r="P154" s="37">
        <f t="shared" si="35"/>
        <v>4.0000020000000003</v>
      </c>
      <c r="Q154" s="9">
        <f t="shared" si="36"/>
        <v>4.0000020000000003</v>
      </c>
      <c r="R154" s="38">
        <f t="shared" si="37"/>
        <v>4.0000020000000003</v>
      </c>
      <c r="S154" s="39">
        <f t="shared" si="38"/>
        <v>4.0000020000000003</v>
      </c>
      <c r="T154" s="49">
        <f t="shared" si="39"/>
        <v>4.0000020000000003</v>
      </c>
      <c r="U154" s="37">
        <f t="shared" si="40"/>
        <v>1.5707946985723817</v>
      </c>
      <c r="V154" s="9">
        <f t="shared" si="41"/>
        <v>1.5707954701904765</v>
      </c>
      <c r="W154" s="38">
        <f t="shared" si="42"/>
        <v>1.570795636946581</v>
      </c>
      <c r="X154" s="39">
        <f t="shared" si="43"/>
        <v>1.5707953744139442</v>
      </c>
      <c r="Y154" s="46">
        <f t="shared" si="44"/>
        <v>1.5707959977812667</v>
      </c>
    </row>
    <row r="155" spans="2:25" ht="16.5" thickTop="1" thickBot="1" x14ac:dyDescent="0.3">
      <c r="B155" s="7">
        <v>15.8</v>
      </c>
      <c r="C155" s="8">
        <v>61.44</v>
      </c>
      <c r="D155" s="8">
        <v>1012.3</v>
      </c>
      <c r="E155" s="37">
        <v>0.54833332999999995</v>
      </c>
      <c r="F155" s="9">
        <v>0.35649999999999998</v>
      </c>
      <c r="G155" s="38">
        <v>1.2063590500000001</v>
      </c>
      <c r="H155" s="39">
        <v>0</v>
      </c>
      <c r="I155" s="47">
        <v>3.0393877599999999</v>
      </c>
      <c r="J155" s="41">
        <v>0</v>
      </c>
      <c r="K155" s="37">
        <f t="shared" si="30"/>
        <v>0</v>
      </c>
      <c r="L155" s="9">
        <f t="shared" si="31"/>
        <v>0</v>
      </c>
      <c r="M155" s="38">
        <f t="shared" si="32"/>
        <v>0</v>
      </c>
      <c r="N155" s="39">
        <f t="shared" si="33"/>
        <v>0</v>
      </c>
      <c r="O155" s="47">
        <f t="shared" si="34"/>
        <v>0</v>
      </c>
      <c r="P155" s="37">
        <f t="shared" si="35"/>
        <v>4.0000020000000003</v>
      </c>
      <c r="Q155" s="9">
        <f t="shared" si="36"/>
        <v>4.0000020000000003</v>
      </c>
      <c r="R155" s="38">
        <f t="shared" si="37"/>
        <v>4.0000020000000003</v>
      </c>
      <c r="S155" s="39">
        <f t="shared" si="38"/>
        <v>0</v>
      </c>
      <c r="T155" s="49">
        <f t="shared" si="39"/>
        <v>4.0000020000000003</v>
      </c>
      <c r="U155" s="37">
        <f t="shared" si="40"/>
        <v>1.5707945030866788</v>
      </c>
      <c r="V155" s="9">
        <f t="shared" si="41"/>
        <v>1.5707935217458082</v>
      </c>
      <c r="W155" s="38">
        <f t="shared" si="42"/>
        <v>1.5707954978542922</v>
      </c>
      <c r="X155" s="39">
        <f t="shared" si="43"/>
        <v>0</v>
      </c>
      <c r="Y155" s="46">
        <f t="shared" si="44"/>
        <v>1.5707959977812667</v>
      </c>
    </row>
    <row r="156" spans="2:25" ht="16.5" thickTop="1" thickBot="1" x14ac:dyDescent="0.3">
      <c r="B156" s="7">
        <v>14.2</v>
      </c>
      <c r="C156" s="8">
        <v>80.180000000000007</v>
      </c>
      <c r="D156" s="8">
        <v>1006.5</v>
      </c>
      <c r="E156" s="37">
        <v>4.8141666699999996</v>
      </c>
      <c r="F156" s="9">
        <v>5.0624000000000002</v>
      </c>
      <c r="G156" s="38">
        <v>4.53289177</v>
      </c>
      <c r="H156" s="39">
        <v>11.98</v>
      </c>
      <c r="I156" s="47">
        <v>5.9285542199999997</v>
      </c>
      <c r="J156" s="41">
        <v>2.2999999999999998</v>
      </c>
      <c r="K156" s="37">
        <f t="shared" si="30"/>
        <v>109.31159434782609</v>
      </c>
      <c r="L156" s="9">
        <f t="shared" si="31"/>
        <v>120.10434782608699</v>
      </c>
      <c r="M156" s="38">
        <f t="shared" si="32"/>
        <v>97.082250869565229</v>
      </c>
      <c r="N156" s="39">
        <f t="shared" si="33"/>
        <v>420.86956521739137</v>
      </c>
      <c r="O156" s="47">
        <f t="shared" si="34"/>
        <v>157.76322695652175</v>
      </c>
      <c r="P156" s="37">
        <f t="shared" si="35"/>
        <v>1.4136133400896749</v>
      </c>
      <c r="Q156" s="9">
        <f t="shared" si="36"/>
        <v>1.5008169516462027</v>
      </c>
      <c r="R156" s="38">
        <f t="shared" si="37"/>
        <v>1.3071450633826651</v>
      </c>
      <c r="S156" s="39">
        <f t="shared" si="38"/>
        <v>2.7114865938375345</v>
      </c>
      <c r="T156" s="49">
        <f t="shared" si="39"/>
        <v>1.7638862124564625</v>
      </c>
      <c r="U156" s="37">
        <f t="shared" si="40"/>
        <v>0.82985539266398345</v>
      </c>
      <c r="V156" s="9">
        <f t="shared" si="41"/>
        <v>0.87648527244921015</v>
      </c>
      <c r="W156" s="38">
        <f t="shared" si="42"/>
        <v>0.77059429952819125</v>
      </c>
      <c r="X156" s="39">
        <f t="shared" si="43"/>
        <v>1.3375186408065762</v>
      </c>
      <c r="Y156" s="46">
        <f t="shared" si="44"/>
        <v>3.3182411652395764E-2</v>
      </c>
    </row>
    <row r="157" spans="2:25" ht="16.5" thickTop="1" thickBot="1" x14ac:dyDescent="0.3">
      <c r="B157" s="7">
        <v>15.4</v>
      </c>
      <c r="C157" s="8">
        <v>64.95</v>
      </c>
      <c r="D157" s="8">
        <v>1005.7</v>
      </c>
      <c r="E157" s="37">
        <v>1.0137499999999999</v>
      </c>
      <c r="F157" s="9">
        <v>1.4064000000000001</v>
      </c>
      <c r="G157" s="38">
        <v>2.2746235700000002</v>
      </c>
      <c r="H157" s="39">
        <v>0.6</v>
      </c>
      <c r="I157" s="47">
        <v>5.9285542199999997</v>
      </c>
      <c r="J157" s="41">
        <v>0</v>
      </c>
      <c r="K157" s="37">
        <f t="shared" si="30"/>
        <v>0</v>
      </c>
      <c r="L157" s="9">
        <f t="shared" si="31"/>
        <v>0</v>
      </c>
      <c r="M157" s="38">
        <f t="shared" si="32"/>
        <v>0</v>
      </c>
      <c r="N157" s="39">
        <f t="shared" si="33"/>
        <v>0</v>
      </c>
      <c r="O157" s="47">
        <f t="shared" si="34"/>
        <v>0</v>
      </c>
      <c r="P157" s="37">
        <f t="shared" si="35"/>
        <v>4.0000020000000003</v>
      </c>
      <c r="Q157" s="9">
        <f t="shared" si="36"/>
        <v>4.0000020000000003</v>
      </c>
      <c r="R157" s="38">
        <f t="shared" si="37"/>
        <v>4.0000020000000003</v>
      </c>
      <c r="S157" s="39">
        <f t="shared" si="38"/>
        <v>4.0000020000000003</v>
      </c>
      <c r="T157" s="49">
        <f t="shared" si="39"/>
        <v>4.0000020000000003</v>
      </c>
      <c r="U157" s="37">
        <f t="shared" si="40"/>
        <v>1.5707953403583985</v>
      </c>
      <c r="V157" s="9">
        <f t="shared" si="41"/>
        <v>1.5707956157596292</v>
      </c>
      <c r="W157" s="38">
        <f t="shared" si="42"/>
        <v>1.5707958871617138</v>
      </c>
      <c r="X157" s="39">
        <f t="shared" si="43"/>
        <v>1.5707946601282299</v>
      </c>
      <c r="Y157" s="46">
        <f t="shared" si="44"/>
        <v>1.5707961581197083</v>
      </c>
    </row>
    <row r="158" spans="2:25" ht="16.5" thickTop="1" thickBot="1" x14ac:dyDescent="0.3">
      <c r="B158" s="7">
        <v>14.9</v>
      </c>
      <c r="C158" s="8">
        <v>56.55</v>
      </c>
      <c r="D158" s="8">
        <v>1010</v>
      </c>
      <c r="E158" s="37">
        <v>0.48791667</v>
      </c>
      <c r="F158" s="9">
        <v>0.99639999999999995</v>
      </c>
      <c r="G158" s="38">
        <v>1.43321192</v>
      </c>
      <c r="H158" s="39">
        <v>0</v>
      </c>
      <c r="I158" s="47">
        <v>3.0393877599999999</v>
      </c>
      <c r="J158" s="41">
        <v>1.08</v>
      </c>
      <c r="K158" s="37">
        <f t="shared" si="30"/>
        <v>54.822530555555559</v>
      </c>
      <c r="L158" s="9">
        <f t="shared" si="31"/>
        <v>7.7407407407407511</v>
      </c>
      <c r="M158" s="38">
        <f t="shared" si="32"/>
        <v>32.704807407407394</v>
      </c>
      <c r="N158" s="39">
        <f t="shared" si="33"/>
        <v>100</v>
      </c>
      <c r="O158" s="47">
        <f t="shared" si="34"/>
        <v>181.42479259259255</v>
      </c>
      <c r="P158" s="37">
        <f t="shared" si="35"/>
        <v>1.5104989322126032</v>
      </c>
      <c r="Q158" s="9">
        <f t="shared" si="36"/>
        <v>0.16104996763629381</v>
      </c>
      <c r="R158" s="38">
        <f t="shared" si="37"/>
        <v>0.56217014378311547</v>
      </c>
      <c r="S158" s="39">
        <f t="shared" si="38"/>
        <v>4.0000020000000003</v>
      </c>
      <c r="T158" s="49">
        <f t="shared" si="39"/>
        <v>1.9026029437868501</v>
      </c>
      <c r="U158" s="37">
        <f t="shared" si="40"/>
        <v>0.50147927030768102</v>
      </c>
      <c r="V158" s="9">
        <f t="shared" si="41"/>
        <v>7.7253283635513675E-2</v>
      </c>
      <c r="W158" s="38">
        <f t="shared" si="42"/>
        <v>0.31608292181826042</v>
      </c>
      <c r="X158" s="39">
        <f t="shared" si="43"/>
        <v>0.7853977004346997</v>
      </c>
      <c r="Y158" s="46">
        <f t="shared" si="44"/>
        <v>3.5725349491090297E-2</v>
      </c>
    </row>
    <row r="159" spans="2:25" ht="16.5" thickTop="1" thickBot="1" x14ac:dyDescent="0.3">
      <c r="B159" s="7">
        <v>14.2</v>
      </c>
      <c r="C159" s="8">
        <v>76.819999999999993</v>
      </c>
      <c r="D159" s="8">
        <v>1002.9</v>
      </c>
      <c r="E159" s="37">
        <v>4.0250000000000004</v>
      </c>
      <c r="F159" s="9">
        <v>4.9843000000000002</v>
      </c>
      <c r="G159" s="38">
        <v>3.93331439</v>
      </c>
      <c r="H159" s="39">
        <v>1.55</v>
      </c>
      <c r="I159" s="47">
        <v>5.9285542199999997</v>
      </c>
      <c r="J159" s="41">
        <v>8.01</v>
      </c>
      <c r="K159" s="37">
        <f t="shared" si="30"/>
        <v>49.750312109862662</v>
      </c>
      <c r="L159" s="9">
        <f t="shared" si="31"/>
        <v>37.774032459425719</v>
      </c>
      <c r="M159" s="38">
        <f t="shared" si="32"/>
        <v>50.894951435705373</v>
      </c>
      <c r="N159" s="39">
        <f t="shared" si="33"/>
        <v>80.64918851435705</v>
      </c>
      <c r="O159" s="47">
        <f t="shared" si="34"/>
        <v>25.985590262172288</v>
      </c>
      <c r="P159" s="37">
        <f t="shared" si="35"/>
        <v>1.3244722949729952</v>
      </c>
      <c r="Q159" s="9">
        <f t="shared" si="36"/>
        <v>0.93139499539028636</v>
      </c>
      <c r="R159" s="38">
        <f t="shared" si="37"/>
        <v>1.3653468203334118</v>
      </c>
      <c r="S159" s="39">
        <f t="shared" si="38"/>
        <v>2.7029308702928869</v>
      </c>
      <c r="T159" s="49">
        <f t="shared" si="39"/>
        <v>0.59732242424124526</v>
      </c>
      <c r="U159" s="37">
        <f t="shared" si="40"/>
        <v>0.46164806175309958</v>
      </c>
      <c r="V159" s="9">
        <f t="shared" si="41"/>
        <v>0.36117093823603552</v>
      </c>
      <c r="W159" s="38">
        <f t="shared" si="42"/>
        <v>0.47078151039865412</v>
      </c>
      <c r="X159" s="39">
        <f t="shared" si="43"/>
        <v>0.67868683129452556</v>
      </c>
      <c r="Y159" s="46">
        <f t="shared" si="44"/>
        <v>4.1813457365098658E-2</v>
      </c>
    </row>
    <row r="160" spans="2:25" ht="16.5" thickTop="1" thickBot="1" x14ac:dyDescent="0.3">
      <c r="B160" s="7">
        <v>14.8</v>
      </c>
      <c r="C160" s="8">
        <v>68.34</v>
      </c>
      <c r="D160" s="8">
        <v>1010.5</v>
      </c>
      <c r="E160" s="37">
        <v>0.88708332999999995</v>
      </c>
      <c r="F160" s="9">
        <v>0.60560000000000003</v>
      </c>
      <c r="G160" s="38">
        <v>1.6040041599999999</v>
      </c>
      <c r="H160" s="39">
        <v>0</v>
      </c>
      <c r="I160" s="47">
        <v>3.0393877599999999</v>
      </c>
      <c r="J160" s="41">
        <v>6.73</v>
      </c>
      <c r="K160" s="37">
        <f t="shared" si="30"/>
        <v>86.818969836552753</v>
      </c>
      <c r="L160" s="9">
        <f t="shared" si="31"/>
        <v>91.001485884101044</v>
      </c>
      <c r="M160" s="38">
        <f t="shared" si="32"/>
        <v>76.166357206537896</v>
      </c>
      <c r="N160" s="39">
        <f t="shared" si="33"/>
        <v>100</v>
      </c>
      <c r="O160" s="47">
        <f t="shared" si="34"/>
        <v>54.838220505200596</v>
      </c>
      <c r="P160" s="37">
        <f t="shared" si="35"/>
        <v>3.068324304936632</v>
      </c>
      <c r="Q160" s="9">
        <f t="shared" si="36"/>
        <v>3.3395515937619282</v>
      </c>
      <c r="R160" s="38">
        <f t="shared" si="37"/>
        <v>2.460281952632037</v>
      </c>
      <c r="S160" s="39">
        <f t="shared" si="38"/>
        <v>4.0000020000000003</v>
      </c>
      <c r="T160" s="49">
        <f t="shared" si="39"/>
        <v>1.5110945395390387</v>
      </c>
      <c r="U160" s="37">
        <f t="shared" si="40"/>
        <v>0.71495972132817309</v>
      </c>
      <c r="V160" s="9">
        <f t="shared" si="41"/>
        <v>0.73832062651616548</v>
      </c>
      <c r="W160" s="38">
        <f t="shared" si="42"/>
        <v>0.65092402846277586</v>
      </c>
      <c r="X160" s="39">
        <f t="shared" si="43"/>
        <v>0.78539808910324882</v>
      </c>
      <c r="Y160" s="46">
        <f t="shared" si="44"/>
        <v>4.2483705861063321E-2</v>
      </c>
    </row>
    <row r="161" spans="2:25" ht="16.5" thickTop="1" thickBot="1" x14ac:dyDescent="0.3">
      <c r="B161" s="7">
        <v>14</v>
      </c>
      <c r="C161" s="8">
        <v>67.760000000000005</v>
      </c>
      <c r="D161" s="8">
        <v>1020.4</v>
      </c>
      <c r="E161" s="37">
        <v>0.65083332999999999</v>
      </c>
      <c r="F161" s="9">
        <v>0.87490000000000001</v>
      </c>
      <c r="G161" s="38">
        <v>0.58321131000000004</v>
      </c>
      <c r="H161" s="39">
        <v>0.6</v>
      </c>
      <c r="I161" s="47">
        <v>0.31974544999999999</v>
      </c>
      <c r="J161" s="41">
        <v>0.8</v>
      </c>
      <c r="K161" s="37">
        <f t="shared" si="30"/>
        <v>18.645833750000008</v>
      </c>
      <c r="L161" s="9">
        <f t="shared" si="31"/>
        <v>9.3624999999999954</v>
      </c>
      <c r="M161" s="38">
        <f t="shared" si="32"/>
        <v>27.09858625</v>
      </c>
      <c r="N161" s="39">
        <f t="shared" si="33"/>
        <v>25.000000000000007</v>
      </c>
      <c r="O161" s="47">
        <f t="shared" si="34"/>
        <v>60.031818749999999</v>
      </c>
      <c r="P161" s="37">
        <f t="shared" si="35"/>
        <v>0.4112599078949063</v>
      </c>
      <c r="Q161" s="9">
        <f t="shared" si="36"/>
        <v>0.17887835082691494</v>
      </c>
      <c r="R161" s="38">
        <f t="shared" si="37"/>
        <v>0.62691616252228299</v>
      </c>
      <c r="S161" s="39">
        <f t="shared" si="38"/>
        <v>0.57143057142857157</v>
      </c>
      <c r="T161" s="49">
        <f t="shared" si="39"/>
        <v>1.7155867340125386</v>
      </c>
      <c r="U161" s="37">
        <f t="shared" si="40"/>
        <v>0.18434124991058173</v>
      </c>
      <c r="V161" s="9">
        <f t="shared" si="41"/>
        <v>9.3352752766597727E-2</v>
      </c>
      <c r="W161" s="38">
        <f t="shared" si="42"/>
        <v>0.26463016714062293</v>
      </c>
      <c r="X161" s="39">
        <f t="shared" si="43"/>
        <v>0.24497836900956316</v>
      </c>
      <c r="Y161" s="46">
        <f t="shared" si="44"/>
        <v>2.5750973204480679E-2</v>
      </c>
    </row>
    <row r="162" spans="2:25" ht="16.5" thickTop="1" thickBot="1" x14ac:dyDescent="0.3">
      <c r="B162" s="7">
        <v>11.5</v>
      </c>
      <c r="C162" s="8">
        <v>89.18</v>
      </c>
      <c r="D162" s="8">
        <v>1015</v>
      </c>
      <c r="E162" s="37">
        <v>1.8641666699999999</v>
      </c>
      <c r="F162" s="9">
        <v>1.4038999999999999</v>
      </c>
      <c r="G162" s="38">
        <v>2.22943326</v>
      </c>
      <c r="H162" s="39">
        <v>1.97</v>
      </c>
      <c r="I162" s="47">
        <v>1.24608392</v>
      </c>
      <c r="J162" s="41">
        <v>24.33</v>
      </c>
      <c r="K162" s="37">
        <f t="shared" si="30"/>
        <v>92.337991491985207</v>
      </c>
      <c r="L162" s="9">
        <f t="shared" si="31"/>
        <v>94.229757501027535</v>
      </c>
      <c r="M162" s="38">
        <f t="shared" si="32"/>
        <v>90.836690258939583</v>
      </c>
      <c r="N162" s="39">
        <f t="shared" si="33"/>
        <v>91.903000411015213</v>
      </c>
      <c r="O162" s="47">
        <f t="shared" si="34"/>
        <v>94.878405589806817</v>
      </c>
      <c r="P162" s="37">
        <f t="shared" si="35"/>
        <v>3.4306640421301609</v>
      </c>
      <c r="Q162" s="9">
        <f t="shared" si="36"/>
        <v>3.5635660147820576</v>
      </c>
      <c r="R162" s="38">
        <f t="shared" si="37"/>
        <v>3.32847162864749</v>
      </c>
      <c r="S162" s="39">
        <f t="shared" si="38"/>
        <v>3.4007624562737644</v>
      </c>
      <c r="T162" s="49">
        <f t="shared" si="39"/>
        <v>3.6102366476817469</v>
      </c>
      <c r="U162" s="37">
        <f t="shared" si="40"/>
        <v>0.74558302732049198</v>
      </c>
      <c r="V162" s="9">
        <f t="shared" si="41"/>
        <v>0.75569854435136774</v>
      </c>
      <c r="W162" s="38">
        <f t="shared" si="42"/>
        <v>0.73741849503443491</v>
      </c>
      <c r="X162" s="39">
        <f t="shared" si="43"/>
        <v>0.74322996544455455</v>
      </c>
      <c r="Y162" s="46">
        <f t="shared" si="44"/>
        <v>0.24497273050941515</v>
      </c>
    </row>
    <row r="163" spans="2:25" ht="16.5" thickTop="1" thickBot="1" x14ac:dyDescent="0.3">
      <c r="B163" s="7">
        <v>13.2</v>
      </c>
      <c r="C163" s="8">
        <v>85.08</v>
      </c>
      <c r="D163" s="8">
        <v>1011.4</v>
      </c>
      <c r="E163" s="37">
        <v>4.5333333299999996</v>
      </c>
      <c r="F163" s="9">
        <v>6.0881999999999996</v>
      </c>
      <c r="G163" s="38">
        <v>4.77941123</v>
      </c>
      <c r="H163" s="39">
        <v>1.64</v>
      </c>
      <c r="I163" s="47">
        <v>3.0393877599999999</v>
      </c>
      <c r="J163" s="41">
        <v>36.369999999999997</v>
      </c>
      <c r="K163" s="37">
        <f t="shared" si="30"/>
        <v>87.535514627440207</v>
      </c>
      <c r="L163" s="9">
        <f t="shared" si="31"/>
        <v>83.260379433599113</v>
      </c>
      <c r="M163" s="38">
        <f t="shared" si="32"/>
        <v>86.858918806708814</v>
      </c>
      <c r="N163" s="39">
        <f t="shared" si="33"/>
        <v>95.490789111905414</v>
      </c>
      <c r="O163" s="47">
        <f t="shared" si="34"/>
        <v>91.643146109430859</v>
      </c>
      <c r="P163" s="37">
        <f t="shared" si="35"/>
        <v>3.1133586952256018</v>
      </c>
      <c r="Q163" s="9">
        <f t="shared" si="36"/>
        <v>2.8528596340965935</v>
      </c>
      <c r="R163" s="38">
        <f t="shared" si="37"/>
        <v>3.0708200579720044</v>
      </c>
      <c r="S163" s="39">
        <f t="shared" si="38"/>
        <v>3.654829676927124</v>
      </c>
      <c r="T163" s="49">
        <f t="shared" si="39"/>
        <v>3.3830144378466116</v>
      </c>
      <c r="U163" s="37">
        <f t="shared" si="40"/>
        <v>0.71903109538923371</v>
      </c>
      <c r="V163" s="9">
        <f t="shared" si="41"/>
        <v>0.694307560566786</v>
      </c>
      <c r="W163" s="38">
        <f t="shared" si="42"/>
        <v>0.71518752749862791</v>
      </c>
      <c r="X163" s="39">
        <f t="shared" si="43"/>
        <v>0.76233613501665998</v>
      </c>
      <c r="Y163" s="46">
        <f t="shared" si="44"/>
        <v>0.36381682553899541</v>
      </c>
    </row>
    <row r="164" spans="2:25" ht="16.5" thickTop="1" thickBot="1" x14ac:dyDescent="0.3">
      <c r="B164" s="7">
        <v>12.8</v>
      </c>
      <c r="C164" s="8">
        <v>84.94</v>
      </c>
      <c r="D164" s="8">
        <v>1009.9</v>
      </c>
      <c r="E164" s="37">
        <v>4.3158333300000002</v>
      </c>
      <c r="F164" s="9">
        <v>3.6120999999999999</v>
      </c>
      <c r="G164" s="38">
        <v>3.9689198800000001</v>
      </c>
      <c r="H164" s="39">
        <v>1.64</v>
      </c>
      <c r="I164" s="47">
        <v>3.0393877599999999</v>
      </c>
      <c r="J164" s="41">
        <v>2.4300000000000002</v>
      </c>
      <c r="K164" s="37">
        <f t="shared" si="30"/>
        <v>77.606309876543207</v>
      </c>
      <c r="L164" s="9">
        <f t="shared" si="31"/>
        <v>48.646090534979407</v>
      </c>
      <c r="M164" s="38">
        <f t="shared" si="32"/>
        <v>63.330036213991761</v>
      </c>
      <c r="N164" s="39">
        <f t="shared" si="33"/>
        <v>32.510288065843632</v>
      </c>
      <c r="O164" s="47">
        <f t="shared" si="34"/>
        <v>25.077685596707806</v>
      </c>
      <c r="P164" s="37">
        <f t="shared" si="35"/>
        <v>1.1182231227267307</v>
      </c>
      <c r="Q164" s="9">
        <f t="shared" si="36"/>
        <v>0.78257759457804388</v>
      </c>
      <c r="R164" s="38">
        <f t="shared" si="37"/>
        <v>0.96198927839048975</v>
      </c>
      <c r="S164" s="39">
        <f t="shared" si="38"/>
        <v>0.77641477641277656</v>
      </c>
      <c r="T164" s="49">
        <f t="shared" si="39"/>
        <v>0.44567364497402517</v>
      </c>
      <c r="U164" s="37">
        <f t="shared" si="40"/>
        <v>0.6599737044971119</v>
      </c>
      <c r="V164" s="9">
        <f t="shared" si="41"/>
        <v>0.45275762421949739</v>
      </c>
      <c r="W164" s="38">
        <f t="shared" si="42"/>
        <v>0.56454567512809883</v>
      </c>
      <c r="X164" s="39">
        <f t="shared" si="43"/>
        <v>0.31432482730853228</v>
      </c>
      <c r="Y164" s="46">
        <f t="shared" si="44"/>
        <v>7.8521350766891183E-3</v>
      </c>
    </row>
    <row r="165" spans="2:25" ht="16.5" thickTop="1" thickBot="1" x14ac:dyDescent="0.3">
      <c r="B165" s="7">
        <v>12.6</v>
      </c>
      <c r="C165" s="8">
        <v>90.75</v>
      </c>
      <c r="D165" s="8">
        <v>1005.8</v>
      </c>
      <c r="E165" s="37">
        <v>4.9249999999999998</v>
      </c>
      <c r="F165" s="9">
        <v>5.9739000000000004</v>
      </c>
      <c r="G165" s="38">
        <v>6.0689193799999996</v>
      </c>
      <c r="H165" s="39">
        <v>7.4</v>
      </c>
      <c r="I165" s="47">
        <v>5.9285542199999997</v>
      </c>
      <c r="J165" s="41">
        <v>17.920000000000002</v>
      </c>
      <c r="K165" s="37">
        <f t="shared" si="30"/>
        <v>72.516741071428569</v>
      </c>
      <c r="L165" s="9">
        <f t="shared" si="31"/>
        <v>66.663504464285722</v>
      </c>
      <c r="M165" s="38">
        <f t="shared" si="32"/>
        <v>66.133262388392851</v>
      </c>
      <c r="N165" s="39">
        <f t="shared" si="33"/>
        <v>58.705357142857139</v>
      </c>
      <c r="O165" s="47">
        <f t="shared" si="34"/>
        <v>66.916550111607151</v>
      </c>
      <c r="P165" s="37">
        <f t="shared" si="35"/>
        <v>2.2753357710658784</v>
      </c>
      <c r="Q165" s="9">
        <f t="shared" si="36"/>
        <v>1.9998597042676165</v>
      </c>
      <c r="R165" s="38">
        <f t="shared" si="37"/>
        <v>1.9760944503969884</v>
      </c>
      <c r="S165" s="39">
        <f t="shared" si="38"/>
        <v>1.6619293301737759</v>
      </c>
      <c r="T165" s="49">
        <f t="shared" si="39"/>
        <v>2.011267868677888</v>
      </c>
      <c r="U165" s="37">
        <f t="shared" si="40"/>
        <v>0.62741788957073297</v>
      </c>
      <c r="V165" s="9">
        <f t="shared" si="41"/>
        <v>0.58798068530270176</v>
      </c>
      <c r="W165" s="38">
        <f t="shared" si="42"/>
        <v>0.58430068232098109</v>
      </c>
      <c r="X165" s="39">
        <f t="shared" si="43"/>
        <v>0.5308456515539679</v>
      </c>
      <c r="Y165" s="46">
        <f t="shared" si="44"/>
        <v>0.1638780950399237</v>
      </c>
    </row>
    <row r="166" spans="2:25" ht="16.5" thickTop="1" thickBot="1" x14ac:dyDescent="0.3">
      <c r="B166" s="7">
        <v>15.4</v>
      </c>
      <c r="C166" s="8">
        <v>74.900000000000006</v>
      </c>
      <c r="D166" s="8">
        <v>1010</v>
      </c>
      <c r="E166" s="37">
        <v>3.0633333299999999</v>
      </c>
      <c r="F166" s="9">
        <v>5.6879</v>
      </c>
      <c r="G166" s="38">
        <v>3.1878776700000002</v>
      </c>
      <c r="H166" s="39">
        <v>5.81</v>
      </c>
      <c r="I166" s="47">
        <v>3.0393877599999999</v>
      </c>
      <c r="J166" s="41">
        <v>2.25</v>
      </c>
      <c r="K166" s="37">
        <f t="shared" si="30"/>
        <v>36.148147999999992</v>
      </c>
      <c r="L166" s="9">
        <f t="shared" si="31"/>
        <v>152.79555555555555</v>
      </c>
      <c r="M166" s="38">
        <f t="shared" si="32"/>
        <v>41.68345200000001</v>
      </c>
      <c r="N166" s="39">
        <f t="shared" si="33"/>
        <v>158.2222222222222</v>
      </c>
      <c r="O166" s="47">
        <f t="shared" si="34"/>
        <v>35.083900444444438</v>
      </c>
      <c r="P166" s="37">
        <f t="shared" si="35"/>
        <v>0.61229810828876785</v>
      </c>
      <c r="Q166" s="9">
        <f t="shared" si="36"/>
        <v>1.7323997374368536</v>
      </c>
      <c r="R166" s="38">
        <f t="shared" si="37"/>
        <v>0.68988708158183709</v>
      </c>
      <c r="S166" s="39">
        <f t="shared" si="38"/>
        <v>1.7667513796526055</v>
      </c>
      <c r="T166" s="49">
        <f t="shared" si="39"/>
        <v>0.59696164509888738</v>
      </c>
      <c r="U166" s="37">
        <f t="shared" si="40"/>
        <v>0.34686632731054712</v>
      </c>
      <c r="V166" s="9">
        <f t="shared" si="41"/>
        <v>0.99128545450166949</v>
      </c>
      <c r="W166" s="38">
        <f t="shared" si="42"/>
        <v>0.39493397629910409</v>
      </c>
      <c r="X166" s="39">
        <f t="shared" si="43"/>
        <v>1.0071628738914009</v>
      </c>
      <c r="Y166" s="46">
        <f t="shared" si="44"/>
        <v>2.183410041122634E-2</v>
      </c>
    </row>
    <row r="167" spans="2:25" ht="16.5" thickTop="1" thickBot="1" x14ac:dyDescent="0.3">
      <c r="B167" s="7">
        <v>15</v>
      </c>
      <c r="C167" s="8">
        <v>76.78</v>
      </c>
      <c r="D167" s="8">
        <v>1012.7</v>
      </c>
      <c r="E167" s="37">
        <v>2.1812499999999999</v>
      </c>
      <c r="F167" s="9">
        <v>2.1088</v>
      </c>
      <c r="G167" s="38">
        <v>2.2159305699999998</v>
      </c>
      <c r="H167" s="39">
        <v>0.6</v>
      </c>
      <c r="I167" s="47">
        <v>3.0393877599999999</v>
      </c>
      <c r="J167" s="41">
        <v>0.4</v>
      </c>
      <c r="K167" s="37">
        <f t="shared" si="30"/>
        <v>445.3125</v>
      </c>
      <c r="L167" s="9">
        <f t="shared" si="31"/>
        <v>427.20000000000005</v>
      </c>
      <c r="M167" s="38">
        <f t="shared" si="32"/>
        <v>453.98264249999994</v>
      </c>
      <c r="N167" s="39">
        <f t="shared" si="33"/>
        <v>49.999999999999986</v>
      </c>
      <c r="O167" s="47">
        <f t="shared" si="34"/>
        <v>659.84694000000002</v>
      </c>
      <c r="P167" s="37">
        <f t="shared" si="35"/>
        <v>2.7602925569007266</v>
      </c>
      <c r="Q167" s="9">
        <f t="shared" si="36"/>
        <v>2.7244917959183672</v>
      </c>
      <c r="R167" s="38">
        <f t="shared" si="37"/>
        <v>2.7767279434565193</v>
      </c>
      <c r="S167" s="39">
        <f t="shared" si="38"/>
        <v>0.80000199999999977</v>
      </c>
      <c r="T167" s="49">
        <f t="shared" si="39"/>
        <v>3.0696038526273992</v>
      </c>
      <c r="U167" s="37">
        <f t="shared" si="40"/>
        <v>1.3498988516406731</v>
      </c>
      <c r="V167" s="9">
        <f t="shared" si="41"/>
        <v>1.34085356952131</v>
      </c>
      <c r="W167" s="38">
        <f t="shared" si="42"/>
        <v>1.3539853639254809</v>
      </c>
      <c r="X167" s="39">
        <f t="shared" si="43"/>
        <v>0.46364660900280602</v>
      </c>
      <c r="Y167" s="46">
        <f t="shared" si="44"/>
        <v>5.9269767805809918E-3</v>
      </c>
    </row>
    <row r="168" spans="2:25" ht="16.5" thickTop="1" thickBot="1" x14ac:dyDescent="0.3">
      <c r="B168" s="7">
        <v>15.2</v>
      </c>
      <c r="C168" s="8">
        <v>77.03</v>
      </c>
      <c r="D168" s="8">
        <v>1016.5</v>
      </c>
      <c r="E168" s="37">
        <v>1.10958333</v>
      </c>
      <c r="F168" s="9">
        <v>1.0632999999999999</v>
      </c>
      <c r="G168" s="38">
        <v>0.94969417</v>
      </c>
      <c r="H168" s="39">
        <v>0.6</v>
      </c>
      <c r="I168" s="47">
        <v>0.31974544999999999</v>
      </c>
      <c r="J168" s="41">
        <v>1.4</v>
      </c>
      <c r="K168" s="37">
        <f t="shared" si="30"/>
        <v>20.744047857142853</v>
      </c>
      <c r="L168" s="9">
        <f t="shared" si="31"/>
        <v>24.05</v>
      </c>
      <c r="M168" s="38">
        <f t="shared" si="32"/>
        <v>32.164702142857138</v>
      </c>
      <c r="N168" s="39">
        <f t="shared" si="33"/>
        <v>57.142857142857139</v>
      </c>
      <c r="O168" s="47">
        <f t="shared" si="34"/>
        <v>77.161039285714267</v>
      </c>
      <c r="P168" s="37">
        <f t="shared" si="35"/>
        <v>0.46289425231664244</v>
      </c>
      <c r="Q168" s="9">
        <f t="shared" si="36"/>
        <v>0.54674823472577438</v>
      </c>
      <c r="R168" s="38">
        <f t="shared" si="37"/>
        <v>0.76657977126799426</v>
      </c>
      <c r="S168" s="39">
        <f t="shared" si="38"/>
        <v>1.6000019999999999</v>
      </c>
      <c r="T168" s="49">
        <f t="shared" si="39"/>
        <v>2.5125937326892762</v>
      </c>
      <c r="U168" s="37">
        <f t="shared" si="40"/>
        <v>0.20453938038060551</v>
      </c>
      <c r="V168" s="9">
        <f t="shared" si="41"/>
        <v>0.23601753318908389</v>
      </c>
      <c r="W168" s="38">
        <f t="shared" si="42"/>
        <v>0.31119605378440979</v>
      </c>
      <c r="X168" s="39">
        <f t="shared" si="43"/>
        <v>0.51914580655438092</v>
      </c>
      <c r="Y168" s="46">
        <f t="shared" si="44"/>
        <v>5.2028398518892745E-2</v>
      </c>
    </row>
    <row r="169" spans="2:25" ht="16.5" thickTop="1" thickBot="1" x14ac:dyDescent="0.3">
      <c r="B169" s="7">
        <v>16.899999999999999</v>
      </c>
      <c r="C169" s="8">
        <v>64.33</v>
      </c>
      <c r="D169" s="8">
        <v>1017.6</v>
      </c>
      <c r="E169" s="37">
        <v>0.49249999999999999</v>
      </c>
      <c r="F169" s="9">
        <v>0.2001</v>
      </c>
      <c r="G169" s="38">
        <v>0.52946329999999997</v>
      </c>
      <c r="H169" s="39">
        <v>0</v>
      </c>
      <c r="I169" s="47">
        <v>0.31974544999999999</v>
      </c>
      <c r="J169" s="41">
        <v>0</v>
      </c>
      <c r="K169" s="37">
        <f t="shared" si="30"/>
        <v>0</v>
      </c>
      <c r="L169" s="9">
        <f t="shared" si="31"/>
        <v>0</v>
      </c>
      <c r="M169" s="38">
        <f t="shared" si="32"/>
        <v>0</v>
      </c>
      <c r="N169" s="39">
        <f t="shared" si="33"/>
        <v>0</v>
      </c>
      <c r="O169" s="47">
        <f t="shared" si="34"/>
        <v>0</v>
      </c>
      <c r="P169" s="37">
        <f t="shared" si="35"/>
        <v>4.0000020000000003</v>
      </c>
      <c r="Q169" s="9">
        <f t="shared" si="36"/>
        <v>4.0000020000000003</v>
      </c>
      <c r="R169" s="38">
        <f t="shared" si="37"/>
        <v>4.0000020000000003</v>
      </c>
      <c r="S169" s="39">
        <f t="shared" si="38"/>
        <v>0</v>
      </c>
      <c r="T169" s="49">
        <f t="shared" si="39"/>
        <v>4.0000020000000003</v>
      </c>
      <c r="U169" s="37">
        <f t="shared" si="40"/>
        <v>1.5707942963380439</v>
      </c>
      <c r="V169" s="9">
        <f t="shared" si="41"/>
        <v>1.5707913292936473</v>
      </c>
      <c r="W169" s="38">
        <f t="shared" si="42"/>
        <v>1.5707944380898626</v>
      </c>
      <c r="X169" s="39">
        <f t="shared" si="43"/>
        <v>0</v>
      </c>
      <c r="Y169" s="46">
        <f t="shared" si="44"/>
        <v>1.5707931993070778</v>
      </c>
    </row>
    <row r="170" spans="2:25" ht="16.5" thickTop="1" thickBot="1" x14ac:dyDescent="0.3">
      <c r="B170" s="7">
        <v>15.6</v>
      </c>
      <c r="C170" s="8">
        <v>79.22</v>
      </c>
      <c r="D170" s="8">
        <v>1014.2</v>
      </c>
      <c r="E170" s="37">
        <v>2.8870833299999998</v>
      </c>
      <c r="F170" s="9">
        <v>2.7381000000000002</v>
      </c>
      <c r="G170" s="38">
        <v>3.1370280199999998</v>
      </c>
      <c r="H170" s="39">
        <v>3</v>
      </c>
      <c r="I170" s="47">
        <v>3.0393877599999999</v>
      </c>
      <c r="J170" s="41">
        <v>2.41</v>
      </c>
      <c r="K170" s="37">
        <f t="shared" si="30"/>
        <v>19.795988796680483</v>
      </c>
      <c r="L170" s="9">
        <f t="shared" si="31"/>
        <v>13.614107883817429</v>
      </c>
      <c r="M170" s="38">
        <f t="shared" si="32"/>
        <v>30.167137759336082</v>
      </c>
      <c r="N170" s="39">
        <f t="shared" si="33"/>
        <v>24.48132780082987</v>
      </c>
      <c r="O170" s="47">
        <f t="shared" si="34"/>
        <v>26.11567468879667</v>
      </c>
      <c r="P170" s="37">
        <f t="shared" si="35"/>
        <v>0.36026314771352841</v>
      </c>
      <c r="Q170" s="9">
        <f t="shared" si="36"/>
        <v>0.25493100293312099</v>
      </c>
      <c r="R170" s="38">
        <f t="shared" si="37"/>
        <v>0.52426689816072691</v>
      </c>
      <c r="S170" s="39">
        <f t="shared" si="38"/>
        <v>0.4362312051756006</v>
      </c>
      <c r="T170" s="49">
        <f t="shared" si="39"/>
        <v>0.46198986925744456</v>
      </c>
      <c r="U170" s="37">
        <f t="shared" si="40"/>
        <v>0.19543306722660161</v>
      </c>
      <c r="V170" s="9">
        <f t="shared" si="41"/>
        <v>0.13530915740752777</v>
      </c>
      <c r="W170" s="38">
        <f t="shared" si="42"/>
        <v>0.29298934743684091</v>
      </c>
      <c r="X170" s="39">
        <f t="shared" si="43"/>
        <v>0.24009102067427163</v>
      </c>
      <c r="Y170" s="46">
        <f t="shared" si="44"/>
        <v>3.178299367789196E-2</v>
      </c>
    </row>
    <row r="171" spans="2:25" ht="16.5" thickTop="1" thickBot="1" x14ac:dyDescent="0.3">
      <c r="B171" s="7">
        <v>16.600000000000001</v>
      </c>
      <c r="C171" s="8">
        <v>85.25</v>
      </c>
      <c r="D171" s="8">
        <v>1008</v>
      </c>
      <c r="E171" s="37">
        <v>4.9304166699999996</v>
      </c>
      <c r="F171" s="9">
        <v>3.3841999999999999</v>
      </c>
      <c r="G171" s="38">
        <v>5.5415633700000004</v>
      </c>
      <c r="H171" s="39">
        <v>2.34</v>
      </c>
      <c r="I171" s="47">
        <v>3.0393877599999999</v>
      </c>
      <c r="J171" s="41">
        <v>7.54</v>
      </c>
      <c r="K171" s="37">
        <f t="shared" si="30"/>
        <v>34.609858488063665</v>
      </c>
      <c r="L171" s="9">
        <f t="shared" si="31"/>
        <v>55.116710875331563</v>
      </c>
      <c r="M171" s="38">
        <f t="shared" si="32"/>
        <v>26.50446458885941</v>
      </c>
      <c r="N171" s="39">
        <f t="shared" si="33"/>
        <v>68.965517241379317</v>
      </c>
      <c r="O171" s="47">
        <f t="shared" si="34"/>
        <v>59.689817506631307</v>
      </c>
      <c r="P171" s="37">
        <f t="shared" si="35"/>
        <v>0.83704967821523013</v>
      </c>
      <c r="Q171" s="9">
        <f t="shared" si="36"/>
        <v>1.5216877985024078</v>
      </c>
      <c r="R171" s="38">
        <f t="shared" si="37"/>
        <v>0.61107166299854399</v>
      </c>
      <c r="S171" s="39">
        <f t="shared" si="38"/>
        <v>2.105265157894737</v>
      </c>
      <c r="T171" s="49">
        <f t="shared" si="39"/>
        <v>1.7016551928308867</v>
      </c>
      <c r="U171" s="37">
        <f t="shared" si="40"/>
        <v>0.3331949110332264</v>
      </c>
      <c r="V171" s="9">
        <f t="shared" si="41"/>
        <v>0.50373876602394085</v>
      </c>
      <c r="W171" s="38">
        <f t="shared" si="42"/>
        <v>0.25908741354082759</v>
      </c>
      <c r="X171" s="39">
        <f t="shared" si="43"/>
        <v>0.60374927141269019</v>
      </c>
      <c r="Y171" s="46">
        <f t="shared" si="44"/>
        <v>0.12931280796501005</v>
      </c>
    </row>
    <row r="172" spans="2:25" ht="16.5" thickTop="1" thickBot="1" x14ac:dyDescent="0.3">
      <c r="B172" s="7">
        <v>16.3</v>
      </c>
      <c r="C172" s="8">
        <v>69.84</v>
      </c>
      <c r="D172" s="8">
        <v>1012.4</v>
      </c>
      <c r="E172" s="37">
        <v>1.3262499999999999</v>
      </c>
      <c r="F172" s="9">
        <v>0.90839999999999999</v>
      </c>
      <c r="G172" s="38">
        <v>1.47947279</v>
      </c>
      <c r="H172" s="39">
        <v>0</v>
      </c>
      <c r="I172" s="47">
        <v>3.0393877599999999</v>
      </c>
      <c r="J172" s="41">
        <v>0.6</v>
      </c>
      <c r="K172" s="37">
        <f t="shared" si="30"/>
        <v>121.04166666666667</v>
      </c>
      <c r="L172" s="9">
        <f t="shared" si="31"/>
        <v>51.4</v>
      </c>
      <c r="M172" s="38">
        <f t="shared" si="32"/>
        <v>146.57879833333334</v>
      </c>
      <c r="N172" s="39">
        <f t="shared" si="33"/>
        <v>100</v>
      </c>
      <c r="O172" s="47">
        <f t="shared" si="34"/>
        <v>406.56462666666664</v>
      </c>
      <c r="P172" s="37">
        <f t="shared" si="35"/>
        <v>1.5081136158338742</v>
      </c>
      <c r="Q172" s="9">
        <f t="shared" si="36"/>
        <v>0.81782220684168649</v>
      </c>
      <c r="R172" s="38">
        <f t="shared" si="37"/>
        <v>1.6917246216746986</v>
      </c>
      <c r="S172" s="39">
        <f t="shared" si="38"/>
        <v>4.0000020000000003</v>
      </c>
      <c r="T172" s="49">
        <f t="shared" si="39"/>
        <v>2.6810988447066491</v>
      </c>
      <c r="U172" s="37">
        <f t="shared" si="40"/>
        <v>0.88030457332465506</v>
      </c>
      <c r="V172" s="9">
        <f t="shared" si="41"/>
        <v>0.47478410014544947</v>
      </c>
      <c r="W172" s="38">
        <f t="shared" si="42"/>
        <v>0.97209769459350293</v>
      </c>
      <c r="X172" s="39">
        <f t="shared" si="43"/>
        <v>0.78539733006480938</v>
      </c>
      <c r="Y172" s="46">
        <f t="shared" si="44"/>
        <v>2.0150561628103299E-2</v>
      </c>
    </row>
    <row r="173" spans="2:25" ht="16.5" thickTop="1" thickBot="1" x14ac:dyDescent="0.3">
      <c r="B173" s="7">
        <v>16.100000000000001</v>
      </c>
      <c r="C173" s="8">
        <v>63.14</v>
      </c>
      <c r="D173" s="8">
        <v>1019.1</v>
      </c>
      <c r="E173" s="37">
        <v>0.26708333000000001</v>
      </c>
      <c r="F173" s="9">
        <v>0.61919999999999997</v>
      </c>
      <c r="G173" s="38">
        <v>0.50005100000000002</v>
      </c>
      <c r="H173" s="39">
        <v>0</v>
      </c>
      <c r="I173" s="47">
        <v>0.31974544999999999</v>
      </c>
      <c r="J173" s="41">
        <v>0</v>
      </c>
      <c r="K173" s="37">
        <f t="shared" si="30"/>
        <v>0</v>
      </c>
      <c r="L173" s="9">
        <f t="shared" si="31"/>
        <v>0</v>
      </c>
      <c r="M173" s="38">
        <f t="shared" si="32"/>
        <v>0</v>
      </c>
      <c r="N173" s="39">
        <f t="shared" si="33"/>
        <v>0</v>
      </c>
      <c r="O173" s="47">
        <f t="shared" si="34"/>
        <v>0</v>
      </c>
      <c r="P173" s="37">
        <f t="shared" si="35"/>
        <v>4.0000020000000003</v>
      </c>
      <c r="Q173" s="9">
        <f t="shared" si="36"/>
        <v>4.0000020000000003</v>
      </c>
      <c r="R173" s="38">
        <f t="shared" si="37"/>
        <v>4.0000020000000003</v>
      </c>
      <c r="S173" s="39">
        <f t="shared" si="38"/>
        <v>0</v>
      </c>
      <c r="T173" s="49">
        <f t="shared" si="39"/>
        <v>4.0000020000000003</v>
      </c>
      <c r="U173" s="37">
        <f t="shared" si="40"/>
        <v>1.5707925826450839</v>
      </c>
      <c r="V173" s="9">
        <f t="shared" si="41"/>
        <v>1.5707947118078165</v>
      </c>
      <c r="W173" s="38">
        <f t="shared" si="42"/>
        <v>1.5707943269988758</v>
      </c>
      <c r="X173" s="39">
        <f t="shared" si="43"/>
        <v>0</v>
      </c>
      <c r="Y173" s="46">
        <f t="shared" si="44"/>
        <v>1.5707931993070778</v>
      </c>
    </row>
    <row r="174" spans="2:25" ht="16.5" thickTop="1" thickBot="1" x14ac:dyDescent="0.3">
      <c r="B174" s="7">
        <v>17.100000000000001</v>
      </c>
      <c r="C174" s="8">
        <v>60.74</v>
      </c>
      <c r="D174" s="8">
        <v>1021</v>
      </c>
      <c r="E174" s="37">
        <v>0.14208333000000001</v>
      </c>
      <c r="F174" s="9">
        <v>4.7899999999999998E-2</v>
      </c>
      <c r="G174" s="38">
        <v>0.19463962000000001</v>
      </c>
      <c r="H174" s="39">
        <v>0</v>
      </c>
      <c r="I174" s="47">
        <v>0.31974544999999999</v>
      </c>
      <c r="J174" s="41">
        <v>0</v>
      </c>
      <c r="K174" s="37">
        <f t="shared" si="30"/>
        <v>0</v>
      </c>
      <c r="L174" s="9">
        <f t="shared" si="31"/>
        <v>0</v>
      </c>
      <c r="M174" s="38">
        <f t="shared" si="32"/>
        <v>0</v>
      </c>
      <c r="N174" s="39">
        <f t="shared" si="33"/>
        <v>0</v>
      </c>
      <c r="O174" s="47">
        <f t="shared" si="34"/>
        <v>0</v>
      </c>
      <c r="P174" s="37">
        <f t="shared" si="35"/>
        <v>4.0000020000000003</v>
      </c>
      <c r="Q174" s="9">
        <f t="shared" si="36"/>
        <v>4.0000020000000003</v>
      </c>
      <c r="R174" s="38">
        <f t="shared" si="37"/>
        <v>4.0000020000000003</v>
      </c>
      <c r="S174" s="39">
        <f t="shared" si="38"/>
        <v>0</v>
      </c>
      <c r="T174" s="49">
        <f t="shared" si="39"/>
        <v>4.0000020000000003</v>
      </c>
      <c r="U174" s="37">
        <f t="shared" si="40"/>
        <v>1.5707892886715644</v>
      </c>
      <c r="V174" s="9">
        <f t="shared" si="41"/>
        <v>1.5707754499681774</v>
      </c>
      <c r="W174" s="38">
        <f t="shared" si="42"/>
        <v>1.5707911890947717</v>
      </c>
      <c r="X174" s="39">
        <f t="shared" si="43"/>
        <v>0</v>
      </c>
      <c r="Y174" s="46">
        <f t="shared" si="44"/>
        <v>1.5707931993070778</v>
      </c>
    </row>
    <row r="175" spans="2:25" ht="16.5" thickTop="1" thickBot="1" x14ac:dyDescent="0.3">
      <c r="B175" s="7">
        <v>18.7</v>
      </c>
      <c r="C175" s="8">
        <v>69.61</v>
      </c>
      <c r="D175" s="8">
        <v>1017</v>
      </c>
      <c r="E175" s="37">
        <v>0.85333333</v>
      </c>
      <c r="F175" s="9">
        <v>1.27</v>
      </c>
      <c r="G175" s="38">
        <v>0.47689235000000002</v>
      </c>
      <c r="H175" s="39">
        <v>1</v>
      </c>
      <c r="I175" s="47">
        <v>0.31974544999999999</v>
      </c>
      <c r="J175" s="41">
        <v>0</v>
      </c>
      <c r="K175" s="37">
        <f t="shared" si="30"/>
        <v>0</v>
      </c>
      <c r="L175" s="9">
        <f t="shared" si="31"/>
        <v>0</v>
      </c>
      <c r="M175" s="38">
        <f t="shared" si="32"/>
        <v>0</v>
      </c>
      <c r="N175" s="39">
        <f t="shared" si="33"/>
        <v>0</v>
      </c>
      <c r="O175" s="47">
        <f t="shared" si="34"/>
        <v>0</v>
      </c>
      <c r="P175" s="37">
        <f t="shared" si="35"/>
        <v>4.0000020000000003</v>
      </c>
      <c r="Q175" s="9">
        <f t="shared" si="36"/>
        <v>4.0000020000000003</v>
      </c>
      <c r="R175" s="38">
        <f t="shared" si="37"/>
        <v>4.0000020000000003</v>
      </c>
      <c r="S175" s="39">
        <f t="shared" si="38"/>
        <v>4.0000020000000003</v>
      </c>
      <c r="T175" s="49">
        <f t="shared" si="39"/>
        <v>4.0000020000000003</v>
      </c>
      <c r="U175" s="37">
        <f t="shared" si="40"/>
        <v>1.570795154919892</v>
      </c>
      <c r="V175" s="9">
        <f t="shared" si="41"/>
        <v>1.5707955393933217</v>
      </c>
      <c r="W175" s="38">
        <f t="shared" si="42"/>
        <v>1.5707942298856046</v>
      </c>
      <c r="X175" s="39">
        <f t="shared" si="43"/>
        <v>1.5707953267948966</v>
      </c>
      <c r="Y175" s="46">
        <f t="shared" si="44"/>
        <v>1.5707931993070778</v>
      </c>
    </row>
    <row r="176" spans="2:25" ht="16.5" thickTop="1" thickBot="1" x14ac:dyDescent="0.3">
      <c r="B176" s="7">
        <v>21.3</v>
      </c>
      <c r="C176" s="8">
        <v>74.36</v>
      </c>
      <c r="D176" s="8">
        <v>1015.4</v>
      </c>
      <c r="E176" s="37">
        <v>1.5920833299999999</v>
      </c>
      <c r="F176" s="9">
        <v>1.7876000000000001</v>
      </c>
      <c r="G176" s="38">
        <v>1.0644640000000001</v>
      </c>
      <c r="H176" s="39">
        <v>0</v>
      </c>
      <c r="I176" s="47">
        <v>0.31974544999999999</v>
      </c>
      <c r="J176" s="41">
        <v>0</v>
      </c>
      <c r="K176" s="37">
        <f t="shared" si="30"/>
        <v>0</v>
      </c>
      <c r="L176" s="9">
        <f t="shared" si="31"/>
        <v>0</v>
      </c>
      <c r="M176" s="38">
        <f t="shared" si="32"/>
        <v>0</v>
      </c>
      <c r="N176" s="39">
        <f t="shared" si="33"/>
        <v>0</v>
      </c>
      <c r="O176" s="47">
        <f t="shared" si="34"/>
        <v>0</v>
      </c>
      <c r="P176" s="37">
        <f t="shared" si="35"/>
        <v>4.0000020000000003</v>
      </c>
      <c r="Q176" s="9">
        <f t="shared" si="36"/>
        <v>4.0000020000000003</v>
      </c>
      <c r="R176" s="38">
        <f t="shared" si="37"/>
        <v>4.0000020000000003</v>
      </c>
      <c r="S176" s="39">
        <f t="shared" si="38"/>
        <v>0</v>
      </c>
      <c r="T176" s="49">
        <f t="shared" si="39"/>
        <v>4.0000020000000003</v>
      </c>
      <c r="U176" s="37">
        <f t="shared" si="40"/>
        <v>1.5707956986870701</v>
      </c>
      <c r="V176" s="9">
        <f t="shared" si="41"/>
        <v>1.5707957673856328</v>
      </c>
      <c r="W176" s="38">
        <f t="shared" si="42"/>
        <v>1.5707953873549532</v>
      </c>
      <c r="X176" s="39">
        <f t="shared" si="43"/>
        <v>0</v>
      </c>
      <c r="Y176" s="46">
        <f t="shared" si="44"/>
        <v>1.5707931993070778</v>
      </c>
    </row>
    <row r="177" spans="2:25" ht="16.5" thickTop="1" thickBot="1" x14ac:dyDescent="0.3">
      <c r="B177" s="7">
        <v>20</v>
      </c>
      <c r="C177" s="8">
        <v>84.43</v>
      </c>
      <c r="D177" s="8">
        <v>1018.7</v>
      </c>
      <c r="E177" s="37">
        <v>2.17875</v>
      </c>
      <c r="F177" s="9">
        <v>1.9834000000000001</v>
      </c>
      <c r="G177" s="38">
        <v>2.0389667600000001</v>
      </c>
      <c r="H177" s="39">
        <v>0.2</v>
      </c>
      <c r="I177" s="47">
        <v>1.24608392</v>
      </c>
      <c r="J177" s="41">
        <v>9.4600000000000009</v>
      </c>
      <c r="K177" s="37">
        <f t="shared" si="30"/>
        <v>76.968816067653279</v>
      </c>
      <c r="L177" s="9">
        <f t="shared" si="31"/>
        <v>79.033826638477805</v>
      </c>
      <c r="M177" s="38">
        <f t="shared" si="32"/>
        <v>78.446440169133197</v>
      </c>
      <c r="N177" s="39">
        <f t="shared" si="33"/>
        <v>97.885835095137423</v>
      </c>
      <c r="O177" s="47">
        <f t="shared" si="34"/>
        <v>86.827865539112054</v>
      </c>
      <c r="P177" s="37">
        <f t="shared" si="35"/>
        <v>2.5024184966169045</v>
      </c>
      <c r="Q177" s="9">
        <f t="shared" si="36"/>
        <v>2.6134210887323701</v>
      </c>
      <c r="R177" s="38">
        <f t="shared" si="37"/>
        <v>2.5814628894477747</v>
      </c>
      <c r="S177" s="39">
        <f t="shared" si="38"/>
        <v>3.8343705300207045</v>
      </c>
      <c r="T177" s="49">
        <f t="shared" si="39"/>
        <v>3.0688798983529577</v>
      </c>
      <c r="U177" s="37">
        <f t="shared" si="40"/>
        <v>0.65598286908648229</v>
      </c>
      <c r="V177" s="9">
        <f t="shared" si="41"/>
        <v>0.66882176151978223</v>
      </c>
      <c r="W177" s="38">
        <f t="shared" si="42"/>
        <v>0.66519591771686293</v>
      </c>
      <c r="X177" s="39">
        <f t="shared" si="43"/>
        <v>0.7747147563350435</v>
      </c>
      <c r="Y177" s="46">
        <f t="shared" si="44"/>
        <v>0.10631507713367269</v>
      </c>
    </row>
    <row r="178" spans="2:25" ht="16.5" thickTop="1" thickBot="1" x14ac:dyDescent="0.3">
      <c r="B178" s="7">
        <v>17.5</v>
      </c>
      <c r="C178" s="8">
        <v>81.06</v>
      </c>
      <c r="D178" s="8">
        <v>1027</v>
      </c>
      <c r="E178" s="37">
        <v>0.65041667000000003</v>
      </c>
      <c r="F178" s="9">
        <v>0.4405</v>
      </c>
      <c r="G178" s="38">
        <v>1.2636395199999999</v>
      </c>
      <c r="H178" s="39">
        <v>0.2</v>
      </c>
      <c r="I178" s="47">
        <v>1.24608392</v>
      </c>
      <c r="J178" s="41">
        <v>1</v>
      </c>
      <c r="K178" s="37">
        <f t="shared" si="30"/>
        <v>34.958332999999996</v>
      </c>
      <c r="L178" s="9">
        <f t="shared" si="31"/>
        <v>55.95</v>
      </c>
      <c r="M178" s="38">
        <f t="shared" si="32"/>
        <v>26.363951999999991</v>
      </c>
      <c r="N178" s="39">
        <f t="shared" si="33"/>
        <v>80</v>
      </c>
      <c r="O178" s="47">
        <f t="shared" si="34"/>
        <v>24.608392000000002</v>
      </c>
      <c r="P178" s="37">
        <f t="shared" si="35"/>
        <v>0.84726278293913482</v>
      </c>
      <c r="Q178" s="9">
        <f t="shared" si="36"/>
        <v>1.5536292127733424</v>
      </c>
      <c r="R178" s="38">
        <f t="shared" si="37"/>
        <v>0.46587038172890693</v>
      </c>
      <c r="S178" s="39">
        <f t="shared" si="38"/>
        <v>2.6666686666666668</v>
      </c>
      <c r="T178" s="49">
        <f t="shared" si="39"/>
        <v>0.43824728159214993</v>
      </c>
      <c r="U178" s="37">
        <f t="shared" si="40"/>
        <v>0.33630326143998435</v>
      </c>
      <c r="V178" s="9">
        <f t="shared" si="41"/>
        <v>0.51010718130015464</v>
      </c>
      <c r="W178" s="38">
        <f t="shared" si="42"/>
        <v>0.25777384696654587</v>
      </c>
      <c r="X178" s="39">
        <f t="shared" si="43"/>
        <v>0.67474045441897212</v>
      </c>
      <c r="Y178" s="46">
        <f t="shared" si="44"/>
        <v>7.0392329175316716E-3</v>
      </c>
    </row>
    <row r="179" spans="2:25" ht="16.5" thickTop="1" thickBot="1" x14ac:dyDescent="0.3">
      <c r="B179" s="7">
        <v>17.899999999999999</v>
      </c>
      <c r="C179" s="8">
        <v>66.17</v>
      </c>
      <c r="D179" s="8">
        <v>1028.8</v>
      </c>
      <c r="E179" s="37">
        <v>8.5000000000000006E-2</v>
      </c>
      <c r="F179" s="9">
        <v>3.4099999999999998E-2</v>
      </c>
      <c r="G179" s="38">
        <v>0.12809177999999999</v>
      </c>
      <c r="H179" s="39">
        <v>0</v>
      </c>
      <c r="I179" s="47">
        <v>0.31974544999999999</v>
      </c>
      <c r="J179" s="41">
        <v>0</v>
      </c>
      <c r="K179" s="37">
        <f t="shared" si="30"/>
        <v>0</v>
      </c>
      <c r="L179" s="9">
        <f t="shared" si="31"/>
        <v>0</v>
      </c>
      <c r="M179" s="38">
        <f t="shared" si="32"/>
        <v>0</v>
      </c>
      <c r="N179" s="39">
        <f t="shared" si="33"/>
        <v>0</v>
      </c>
      <c r="O179" s="47">
        <f t="shared" si="34"/>
        <v>0</v>
      </c>
      <c r="P179" s="37">
        <f t="shared" si="35"/>
        <v>4.0000020000000003</v>
      </c>
      <c r="Q179" s="9">
        <f t="shared" si="36"/>
        <v>4.0000020000000003</v>
      </c>
      <c r="R179" s="38">
        <f t="shared" si="37"/>
        <v>4.0000020000000003</v>
      </c>
      <c r="S179" s="39">
        <f t="shared" si="38"/>
        <v>0</v>
      </c>
      <c r="T179" s="49">
        <f t="shared" si="39"/>
        <v>4.0000020000000003</v>
      </c>
      <c r="U179" s="37">
        <f t="shared" si="40"/>
        <v>1.5707845620890148</v>
      </c>
      <c r="V179" s="9">
        <f t="shared" si="41"/>
        <v>1.5707670012817085</v>
      </c>
      <c r="W179" s="38">
        <f t="shared" si="42"/>
        <v>1.5707885198926896</v>
      </c>
      <c r="X179" s="39">
        <f t="shared" si="43"/>
        <v>0</v>
      </c>
      <c r="Y179" s="46">
        <f t="shared" si="44"/>
        <v>1.5707931993070778</v>
      </c>
    </row>
    <row r="180" spans="2:25" ht="16.5" thickTop="1" thickBot="1" x14ac:dyDescent="0.3">
      <c r="B180" s="7">
        <v>18.2</v>
      </c>
      <c r="C180" s="8">
        <v>67.900000000000006</v>
      </c>
      <c r="D180" s="8">
        <v>1024.5</v>
      </c>
      <c r="E180" s="37">
        <v>0.11</v>
      </c>
      <c r="F180" s="9">
        <v>0.2104</v>
      </c>
      <c r="G180" s="38">
        <v>0.22014096</v>
      </c>
      <c r="H180" s="39">
        <v>0</v>
      </c>
      <c r="I180" s="47">
        <v>0.31974544999999999</v>
      </c>
      <c r="J180" s="41">
        <v>0</v>
      </c>
      <c r="K180" s="37">
        <f t="shared" si="30"/>
        <v>0</v>
      </c>
      <c r="L180" s="9">
        <f t="shared" si="31"/>
        <v>0</v>
      </c>
      <c r="M180" s="38">
        <f t="shared" si="32"/>
        <v>0</v>
      </c>
      <c r="N180" s="39">
        <f t="shared" si="33"/>
        <v>0</v>
      </c>
      <c r="O180" s="47">
        <f t="shared" si="34"/>
        <v>0</v>
      </c>
      <c r="P180" s="37">
        <f t="shared" si="35"/>
        <v>4.0000020000000003</v>
      </c>
      <c r="Q180" s="9">
        <f t="shared" si="36"/>
        <v>4.0000020000000003</v>
      </c>
      <c r="R180" s="38">
        <f t="shared" si="37"/>
        <v>4.0000020000000003</v>
      </c>
      <c r="S180" s="39">
        <f t="shared" si="38"/>
        <v>0</v>
      </c>
      <c r="T180" s="49">
        <f t="shared" si="39"/>
        <v>4.0000020000000003</v>
      </c>
      <c r="U180" s="37">
        <f t="shared" si="40"/>
        <v>1.5707872358858059</v>
      </c>
      <c r="V180" s="9">
        <f t="shared" si="41"/>
        <v>1.5707915739431857</v>
      </c>
      <c r="W180" s="38">
        <f t="shared" si="42"/>
        <v>1.5707917842508829</v>
      </c>
      <c r="X180" s="39">
        <f t="shared" si="43"/>
        <v>0</v>
      </c>
      <c r="Y180" s="46">
        <f t="shared" si="44"/>
        <v>1.5707931993070778</v>
      </c>
    </row>
    <row r="181" spans="2:25" ht="16.5" thickTop="1" thickBot="1" x14ac:dyDescent="0.3">
      <c r="B181" s="7">
        <v>24.5</v>
      </c>
      <c r="C181" s="8">
        <v>61.07</v>
      </c>
      <c r="D181" s="8">
        <v>1015.4</v>
      </c>
      <c r="E181" s="37">
        <v>0.40125</v>
      </c>
      <c r="F181" s="9">
        <v>0.3775</v>
      </c>
      <c r="G181" s="38">
        <v>0.51647639000000001</v>
      </c>
      <c r="H181" s="39">
        <v>0</v>
      </c>
      <c r="I181" s="47">
        <v>0.31974544999999999</v>
      </c>
      <c r="J181" s="41">
        <v>0</v>
      </c>
      <c r="K181" s="37">
        <f t="shared" si="30"/>
        <v>0</v>
      </c>
      <c r="L181" s="9">
        <f t="shared" si="31"/>
        <v>0</v>
      </c>
      <c r="M181" s="38">
        <f t="shared" si="32"/>
        <v>0</v>
      </c>
      <c r="N181" s="39">
        <f t="shared" si="33"/>
        <v>0</v>
      </c>
      <c r="O181" s="47">
        <f t="shared" si="34"/>
        <v>0</v>
      </c>
      <c r="P181" s="37">
        <f t="shared" si="35"/>
        <v>4.0000020000000003</v>
      </c>
      <c r="Q181" s="9">
        <f t="shared" si="36"/>
        <v>4.0000020000000003</v>
      </c>
      <c r="R181" s="38">
        <f t="shared" si="37"/>
        <v>4.0000020000000003</v>
      </c>
      <c r="S181" s="39">
        <f t="shared" si="38"/>
        <v>0</v>
      </c>
      <c r="T181" s="49">
        <f t="shared" si="39"/>
        <v>4.0000020000000003</v>
      </c>
      <c r="U181" s="37">
        <f t="shared" si="40"/>
        <v>1.5707938345830585</v>
      </c>
      <c r="V181" s="9">
        <f t="shared" si="41"/>
        <v>1.5707936777882741</v>
      </c>
      <c r="W181" s="38">
        <f t="shared" si="42"/>
        <v>1.570794390597968</v>
      </c>
      <c r="X181" s="39">
        <f t="shared" si="43"/>
        <v>0</v>
      </c>
      <c r="Y181" s="46">
        <f t="shared" si="44"/>
        <v>1.5707931993070778</v>
      </c>
    </row>
    <row r="182" spans="2:25" ht="16.5" thickTop="1" thickBot="1" x14ac:dyDescent="0.3">
      <c r="B182" s="7">
        <v>20</v>
      </c>
      <c r="C182" s="8">
        <v>63.92</v>
      </c>
      <c r="D182" s="8">
        <v>1015.8</v>
      </c>
      <c r="E182" s="37">
        <v>0.26333332999999998</v>
      </c>
      <c r="F182" s="9">
        <v>0.44550000000000001</v>
      </c>
      <c r="G182" s="38">
        <v>0.27931943999999997</v>
      </c>
      <c r="H182" s="39">
        <v>0</v>
      </c>
      <c r="I182" s="47">
        <v>0.31974544999999999</v>
      </c>
      <c r="J182" s="41">
        <v>0</v>
      </c>
      <c r="K182" s="37">
        <f t="shared" si="30"/>
        <v>0</v>
      </c>
      <c r="L182" s="9">
        <f t="shared" si="31"/>
        <v>0</v>
      </c>
      <c r="M182" s="38">
        <f t="shared" si="32"/>
        <v>0</v>
      </c>
      <c r="N182" s="39">
        <f t="shared" si="33"/>
        <v>0</v>
      </c>
      <c r="O182" s="47">
        <f t="shared" si="34"/>
        <v>0</v>
      </c>
      <c r="P182" s="37">
        <f t="shared" si="35"/>
        <v>4.0000020000000003</v>
      </c>
      <c r="Q182" s="9">
        <f t="shared" si="36"/>
        <v>4.0000020000000003</v>
      </c>
      <c r="R182" s="38">
        <f t="shared" si="37"/>
        <v>4.0000020000000003</v>
      </c>
      <c r="S182" s="39">
        <f t="shared" si="38"/>
        <v>0</v>
      </c>
      <c r="T182" s="49">
        <f t="shared" si="39"/>
        <v>4.0000020000000003</v>
      </c>
      <c r="U182" s="37">
        <f t="shared" si="40"/>
        <v>1.5707925293264942</v>
      </c>
      <c r="V182" s="9">
        <f t="shared" si="41"/>
        <v>1.5707940821259854</v>
      </c>
      <c r="W182" s="38">
        <f t="shared" si="42"/>
        <v>1.5707927466645628</v>
      </c>
      <c r="X182" s="39">
        <f t="shared" si="43"/>
        <v>0</v>
      </c>
      <c r="Y182" s="46">
        <f t="shared" si="44"/>
        <v>1.5707931993070778</v>
      </c>
    </row>
    <row r="183" spans="2:25" ht="16.5" thickTop="1" thickBot="1" x14ac:dyDescent="0.3">
      <c r="B183" s="7">
        <v>17.899999999999999</v>
      </c>
      <c r="C183" s="8">
        <v>62.44</v>
      </c>
      <c r="D183" s="8">
        <v>1020.1</v>
      </c>
      <c r="E183" s="37">
        <v>0.14208333000000001</v>
      </c>
      <c r="F183" s="9">
        <v>4.8000000000000001E-2</v>
      </c>
      <c r="G183" s="38">
        <v>0.20553836</v>
      </c>
      <c r="H183" s="39">
        <v>0</v>
      </c>
      <c r="I183" s="47">
        <v>0.31974544999999999</v>
      </c>
      <c r="J183" s="41">
        <v>0</v>
      </c>
      <c r="K183" s="37">
        <f t="shared" si="30"/>
        <v>0</v>
      </c>
      <c r="L183" s="9">
        <f t="shared" si="31"/>
        <v>0</v>
      </c>
      <c r="M183" s="38">
        <f t="shared" si="32"/>
        <v>0</v>
      </c>
      <c r="N183" s="39">
        <f t="shared" si="33"/>
        <v>0</v>
      </c>
      <c r="O183" s="47">
        <f t="shared" si="34"/>
        <v>0</v>
      </c>
      <c r="P183" s="37">
        <f t="shared" si="35"/>
        <v>4.0000020000000003</v>
      </c>
      <c r="Q183" s="9">
        <f t="shared" si="36"/>
        <v>4.0000020000000003</v>
      </c>
      <c r="R183" s="38">
        <f t="shared" si="37"/>
        <v>4.0000020000000003</v>
      </c>
      <c r="S183" s="39">
        <f t="shared" si="38"/>
        <v>0</v>
      </c>
      <c r="T183" s="49">
        <f t="shared" si="39"/>
        <v>4.0000020000000003</v>
      </c>
      <c r="U183" s="37">
        <f t="shared" si="40"/>
        <v>1.5707892886715644</v>
      </c>
      <c r="V183" s="9">
        <f t="shared" si="41"/>
        <v>1.5707754934615663</v>
      </c>
      <c r="W183" s="38">
        <f t="shared" si="42"/>
        <v>1.5707914615230321</v>
      </c>
      <c r="X183" s="39">
        <f t="shared" si="43"/>
        <v>0</v>
      </c>
      <c r="Y183" s="46">
        <f t="shared" si="44"/>
        <v>1.5707931993070778</v>
      </c>
    </row>
    <row r="184" spans="2:25" ht="16.5" thickTop="1" thickBot="1" x14ac:dyDescent="0.3">
      <c r="B184" s="7">
        <v>17.2</v>
      </c>
      <c r="C184" s="8">
        <v>58.42</v>
      </c>
      <c r="D184" s="8">
        <v>1024.9000000000001</v>
      </c>
      <c r="E184" s="37">
        <v>0.10166667</v>
      </c>
      <c r="F184" s="9">
        <v>0</v>
      </c>
      <c r="G184" s="38">
        <v>9.9785100000000002E-2</v>
      </c>
      <c r="H184" s="39">
        <v>0</v>
      </c>
      <c r="I184" s="47">
        <v>0.31974544999999999</v>
      </c>
      <c r="J184" s="41">
        <v>0</v>
      </c>
      <c r="K184" s="37">
        <f t="shared" si="30"/>
        <v>0</v>
      </c>
      <c r="L184" s="9">
        <f t="shared" si="31"/>
        <v>0</v>
      </c>
      <c r="M184" s="38">
        <f t="shared" si="32"/>
        <v>0</v>
      </c>
      <c r="N184" s="39">
        <f t="shared" si="33"/>
        <v>0</v>
      </c>
      <c r="O184" s="47">
        <f t="shared" si="34"/>
        <v>0</v>
      </c>
      <c r="P184" s="37">
        <f t="shared" si="35"/>
        <v>4.0000020000000003</v>
      </c>
      <c r="Q184" s="9">
        <f t="shared" si="36"/>
        <v>0</v>
      </c>
      <c r="R184" s="38">
        <f t="shared" si="37"/>
        <v>4.0000020000000003</v>
      </c>
      <c r="S184" s="39">
        <f t="shared" si="38"/>
        <v>0</v>
      </c>
      <c r="T184" s="49">
        <f t="shared" si="39"/>
        <v>4.0000020000000003</v>
      </c>
      <c r="U184" s="37">
        <f t="shared" si="40"/>
        <v>1.5707864907296456</v>
      </c>
      <c r="V184" s="9">
        <f t="shared" si="41"/>
        <v>0</v>
      </c>
      <c r="W184" s="38">
        <f t="shared" si="42"/>
        <v>1.5707863052586155</v>
      </c>
      <c r="X184" s="39">
        <f t="shared" si="43"/>
        <v>0</v>
      </c>
      <c r="Y184" s="46">
        <f t="shared" si="44"/>
        <v>1.5707931993070778</v>
      </c>
    </row>
    <row r="185" spans="2:25" ht="16.5" thickTop="1" thickBot="1" x14ac:dyDescent="0.3">
      <c r="B185" s="7">
        <v>18.3</v>
      </c>
      <c r="C185" s="8">
        <v>52.53</v>
      </c>
      <c r="D185" s="8">
        <v>1026.5</v>
      </c>
      <c r="E185" s="37">
        <v>9.3333330000000006E-2</v>
      </c>
      <c r="F185" s="9">
        <v>4.0000000000000001E-3</v>
      </c>
      <c r="G185" s="38">
        <v>9.2147610000000005E-2</v>
      </c>
      <c r="H185" s="39">
        <v>0</v>
      </c>
      <c r="I185" s="47">
        <v>0.31974544999999999</v>
      </c>
      <c r="J185" s="41">
        <v>0</v>
      </c>
      <c r="K185" s="37">
        <f t="shared" si="30"/>
        <v>0</v>
      </c>
      <c r="L185" s="9">
        <f t="shared" si="31"/>
        <v>0</v>
      </c>
      <c r="M185" s="38">
        <f t="shared" si="32"/>
        <v>0</v>
      </c>
      <c r="N185" s="39">
        <f t="shared" si="33"/>
        <v>0</v>
      </c>
      <c r="O185" s="47">
        <f t="shared" si="34"/>
        <v>0</v>
      </c>
      <c r="P185" s="37">
        <f t="shared" si="35"/>
        <v>4.0000020000000003</v>
      </c>
      <c r="Q185" s="9">
        <f t="shared" si="36"/>
        <v>4.0000020000000003</v>
      </c>
      <c r="R185" s="38">
        <f t="shared" si="37"/>
        <v>4.0000020000000003</v>
      </c>
      <c r="S185" s="39">
        <f t="shared" si="38"/>
        <v>0</v>
      </c>
      <c r="T185" s="49">
        <f t="shared" si="39"/>
        <v>4.0000020000000003</v>
      </c>
      <c r="U185" s="37">
        <f t="shared" si="40"/>
        <v>1.5707856125088</v>
      </c>
      <c r="V185" s="9">
        <f t="shared" si="41"/>
        <v>1.570546326800105</v>
      </c>
      <c r="W185" s="38">
        <f t="shared" si="42"/>
        <v>1.570785474641488</v>
      </c>
      <c r="X185" s="39">
        <f t="shared" si="43"/>
        <v>0</v>
      </c>
      <c r="Y185" s="46">
        <f t="shared" si="44"/>
        <v>1.5707931993070778</v>
      </c>
    </row>
    <row r="186" spans="2:25" ht="16.5" thickTop="1" thickBot="1" x14ac:dyDescent="0.3">
      <c r="B186" s="7">
        <v>19.8</v>
      </c>
      <c r="C186" s="8">
        <v>52.82</v>
      </c>
      <c r="D186" s="8">
        <v>1024.9000000000001</v>
      </c>
      <c r="E186" s="37">
        <v>9.3333330000000006E-2</v>
      </c>
      <c r="F186" s="9">
        <v>0</v>
      </c>
      <c r="G186" s="38">
        <v>3.141145E-2</v>
      </c>
      <c r="H186" s="39">
        <v>0</v>
      </c>
      <c r="I186" s="47">
        <v>0.31974544999999999</v>
      </c>
      <c r="J186" s="41">
        <v>0</v>
      </c>
      <c r="K186" s="37">
        <f t="shared" si="30"/>
        <v>0</v>
      </c>
      <c r="L186" s="9">
        <f t="shared" si="31"/>
        <v>0</v>
      </c>
      <c r="M186" s="38">
        <f t="shared" si="32"/>
        <v>0</v>
      </c>
      <c r="N186" s="39">
        <f t="shared" si="33"/>
        <v>0</v>
      </c>
      <c r="O186" s="47">
        <f t="shared" si="34"/>
        <v>0</v>
      </c>
      <c r="P186" s="37">
        <f t="shared" si="35"/>
        <v>4.0000020000000003</v>
      </c>
      <c r="Q186" s="9">
        <f t="shared" si="36"/>
        <v>0</v>
      </c>
      <c r="R186" s="38">
        <f t="shared" si="37"/>
        <v>4.0000020000000003</v>
      </c>
      <c r="S186" s="39">
        <f t="shared" si="38"/>
        <v>0</v>
      </c>
      <c r="T186" s="49">
        <f t="shared" si="39"/>
        <v>4.0000020000000003</v>
      </c>
      <c r="U186" s="37">
        <f t="shared" si="40"/>
        <v>1.5707856125088</v>
      </c>
      <c r="V186" s="9">
        <f t="shared" si="41"/>
        <v>0</v>
      </c>
      <c r="W186" s="38">
        <f t="shared" si="42"/>
        <v>1.5707644912699634</v>
      </c>
      <c r="X186" s="39">
        <f t="shared" si="43"/>
        <v>0</v>
      </c>
      <c r="Y186" s="46">
        <f t="shared" si="44"/>
        <v>1.5707931993070778</v>
      </c>
    </row>
    <row r="187" spans="2:25" ht="16.5" thickTop="1" thickBot="1" x14ac:dyDescent="0.3">
      <c r="B187" s="7">
        <v>21.5</v>
      </c>
      <c r="C187" s="8">
        <v>53.71</v>
      </c>
      <c r="D187" s="8">
        <v>1018.8</v>
      </c>
      <c r="E187" s="37">
        <v>0.1</v>
      </c>
      <c r="F187" s="9">
        <v>1.4E-2</v>
      </c>
      <c r="G187" s="38">
        <v>0.12679362</v>
      </c>
      <c r="H187" s="39">
        <v>0</v>
      </c>
      <c r="I187" s="47">
        <v>0.31974544999999999</v>
      </c>
      <c r="J187" s="41">
        <v>0</v>
      </c>
      <c r="K187" s="37">
        <f t="shared" si="30"/>
        <v>0</v>
      </c>
      <c r="L187" s="9">
        <f t="shared" si="31"/>
        <v>0</v>
      </c>
      <c r="M187" s="38">
        <f t="shared" si="32"/>
        <v>0</v>
      </c>
      <c r="N187" s="39">
        <f t="shared" si="33"/>
        <v>0</v>
      </c>
      <c r="O187" s="47">
        <f t="shared" si="34"/>
        <v>0</v>
      </c>
      <c r="P187" s="37">
        <f t="shared" si="35"/>
        <v>4.0000020000000003</v>
      </c>
      <c r="Q187" s="9">
        <f t="shared" si="36"/>
        <v>4.0000020000000003</v>
      </c>
      <c r="R187" s="38">
        <f t="shared" si="37"/>
        <v>4.0000020000000003</v>
      </c>
      <c r="S187" s="39">
        <f t="shared" si="38"/>
        <v>0</v>
      </c>
      <c r="T187" s="49">
        <f t="shared" si="39"/>
        <v>4.0000020000000003</v>
      </c>
      <c r="U187" s="37">
        <f t="shared" si="40"/>
        <v>1.5707863267948969</v>
      </c>
      <c r="V187" s="9">
        <f t="shared" si="41"/>
        <v>1.5707248982235895</v>
      </c>
      <c r="W187" s="38">
        <f t="shared" si="42"/>
        <v>1.5707884399627361</v>
      </c>
      <c r="X187" s="39">
        <f t="shared" si="43"/>
        <v>0</v>
      </c>
      <c r="Y187" s="46">
        <f t="shared" si="44"/>
        <v>1.5707931993070778</v>
      </c>
    </row>
    <row r="188" spans="2:25" ht="16.5" thickTop="1" thickBot="1" x14ac:dyDescent="0.3">
      <c r="B188" s="7">
        <v>19.600000000000001</v>
      </c>
      <c r="C188" s="8">
        <v>62.63</v>
      </c>
      <c r="D188" s="8">
        <v>1013.7</v>
      </c>
      <c r="E188" s="37">
        <v>0.44041667000000001</v>
      </c>
      <c r="F188" s="9">
        <v>0.37569999999999998</v>
      </c>
      <c r="G188" s="38">
        <v>0.48391553999999998</v>
      </c>
      <c r="H188" s="39">
        <v>0</v>
      </c>
      <c r="I188" s="47">
        <v>3.0393877599999999</v>
      </c>
      <c r="J188" s="41">
        <v>0</v>
      </c>
      <c r="K188" s="37">
        <f t="shared" si="30"/>
        <v>0</v>
      </c>
      <c r="L188" s="9">
        <f t="shared" si="31"/>
        <v>0</v>
      </c>
      <c r="M188" s="38">
        <f t="shared" si="32"/>
        <v>0</v>
      </c>
      <c r="N188" s="39">
        <f t="shared" si="33"/>
        <v>0</v>
      </c>
      <c r="O188" s="47">
        <f t="shared" si="34"/>
        <v>0</v>
      </c>
      <c r="P188" s="37">
        <f t="shared" si="35"/>
        <v>4.0000020000000003</v>
      </c>
      <c r="Q188" s="9">
        <f t="shared" si="36"/>
        <v>4.0000020000000003</v>
      </c>
      <c r="R188" s="38">
        <f t="shared" si="37"/>
        <v>4.0000020000000003</v>
      </c>
      <c r="S188" s="39">
        <f t="shared" si="38"/>
        <v>0</v>
      </c>
      <c r="T188" s="49">
        <f t="shared" si="39"/>
        <v>4.0000020000000003</v>
      </c>
      <c r="U188" s="37">
        <f t="shared" si="40"/>
        <v>1.5707940562178089</v>
      </c>
      <c r="V188" s="9">
        <f t="shared" si="41"/>
        <v>1.5707936650967331</v>
      </c>
      <c r="W188" s="38">
        <f t="shared" si="42"/>
        <v>1.5707942603185854</v>
      </c>
      <c r="X188" s="39">
        <f t="shared" si="43"/>
        <v>0</v>
      </c>
      <c r="Y188" s="46">
        <f t="shared" si="44"/>
        <v>1.5707959977812667</v>
      </c>
    </row>
    <row r="189" spans="2:25" ht="16.5" thickTop="1" thickBot="1" x14ac:dyDescent="0.3">
      <c r="B189" s="7">
        <v>17.2</v>
      </c>
      <c r="C189" s="8">
        <v>79.010000000000005</v>
      </c>
      <c r="D189" s="8">
        <v>1016.5</v>
      </c>
      <c r="E189" s="37">
        <v>1.2675000000000001</v>
      </c>
      <c r="F189" s="9">
        <v>1.0656000000000001</v>
      </c>
      <c r="G189" s="38">
        <v>1.8445127100000001</v>
      </c>
      <c r="H189" s="39">
        <v>0</v>
      </c>
      <c r="I189" s="47">
        <v>1.24608392</v>
      </c>
      <c r="J189" s="41">
        <v>6.07</v>
      </c>
      <c r="K189" s="37">
        <f t="shared" si="30"/>
        <v>79.118616144975277</v>
      </c>
      <c r="L189" s="9">
        <f t="shared" si="31"/>
        <v>82.444810543657326</v>
      </c>
      <c r="M189" s="38">
        <f t="shared" si="32"/>
        <v>69.61264069192751</v>
      </c>
      <c r="N189" s="39">
        <f t="shared" si="33"/>
        <v>100</v>
      </c>
      <c r="O189" s="47">
        <f t="shared" si="34"/>
        <v>79.471434596375616</v>
      </c>
      <c r="P189" s="37">
        <f t="shared" si="35"/>
        <v>2.6180599216354343</v>
      </c>
      <c r="Q189" s="9">
        <f t="shared" si="36"/>
        <v>2.805316199226414</v>
      </c>
      <c r="R189" s="38">
        <f t="shared" si="37"/>
        <v>2.1355660933704432</v>
      </c>
      <c r="S189" s="39">
        <f t="shared" si="38"/>
        <v>4.0000020000000003</v>
      </c>
      <c r="T189" s="49">
        <f t="shared" si="39"/>
        <v>2.6374326980338734</v>
      </c>
      <c r="U189" s="37">
        <f t="shared" si="40"/>
        <v>0.66934341649210283</v>
      </c>
      <c r="V189" s="9">
        <f t="shared" si="41"/>
        <v>0.68947148839311212</v>
      </c>
      <c r="W189" s="38">
        <f t="shared" si="42"/>
        <v>0.608121426498199</v>
      </c>
      <c r="X189" s="39">
        <f t="shared" si="43"/>
        <v>0.7853980810251322</v>
      </c>
      <c r="Y189" s="46">
        <f t="shared" si="44"/>
        <v>6.0895299199370104E-2</v>
      </c>
    </row>
    <row r="190" spans="2:25" ht="16.5" thickTop="1" thickBot="1" x14ac:dyDescent="0.3">
      <c r="B190" s="7">
        <v>18.3</v>
      </c>
      <c r="C190" s="8">
        <v>60.26</v>
      </c>
      <c r="D190" s="8">
        <v>1020.6</v>
      </c>
      <c r="E190" s="37">
        <v>4.1666670000000003E-2</v>
      </c>
      <c r="F190" s="9">
        <v>4.82E-2</v>
      </c>
      <c r="G190" s="38">
        <v>0.1656271</v>
      </c>
      <c r="H190" s="39">
        <v>0</v>
      </c>
      <c r="I190" s="47">
        <v>0.31974544999999999</v>
      </c>
      <c r="J190" s="41">
        <v>1.99</v>
      </c>
      <c r="K190" s="37">
        <f t="shared" si="30"/>
        <v>97.906197487437183</v>
      </c>
      <c r="L190" s="9">
        <f t="shared" si="31"/>
        <v>97.577889447236174</v>
      </c>
      <c r="M190" s="38">
        <f t="shared" si="32"/>
        <v>91.677030150753765</v>
      </c>
      <c r="N190" s="39">
        <f t="shared" si="33"/>
        <v>100</v>
      </c>
      <c r="O190" s="47">
        <f t="shared" si="34"/>
        <v>83.93238944723619</v>
      </c>
      <c r="P190" s="37">
        <f t="shared" si="35"/>
        <v>3.8359330782019181</v>
      </c>
      <c r="Q190" s="9">
        <f t="shared" si="36"/>
        <v>3.8108154628593858</v>
      </c>
      <c r="R190" s="38">
        <f t="shared" si="37"/>
        <v>3.3853238861462636</v>
      </c>
      <c r="S190" s="39">
        <f t="shared" si="38"/>
        <v>4.0000020000000003</v>
      </c>
      <c r="T190" s="49">
        <f t="shared" si="39"/>
        <v>2.8925364132618601</v>
      </c>
      <c r="U190" s="37">
        <f t="shared" si="40"/>
        <v>0.7748185345755787</v>
      </c>
      <c r="V190" s="9">
        <f t="shared" si="41"/>
        <v>0.77313951004390846</v>
      </c>
      <c r="W190" s="38">
        <f t="shared" si="42"/>
        <v>0.74200332956985682</v>
      </c>
      <c r="X190" s="39">
        <f t="shared" si="43"/>
        <v>0.78539791214123011</v>
      </c>
      <c r="Y190" s="46">
        <f t="shared" si="44"/>
        <v>1.7058087945534109E-2</v>
      </c>
    </row>
    <row r="191" spans="2:25" ht="16.5" thickTop="1" thickBot="1" x14ac:dyDescent="0.3">
      <c r="B191" s="7">
        <v>19.600000000000001</v>
      </c>
      <c r="C191" s="8">
        <v>58.85</v>
      </c>
      <c r="D191" s="8">
        <v>1021</v>
      </c>
      <c r="E191" s="37">
        <v>0.14791667</v>
      </c>
      <c r="F191" s="9">
        <v>0</v>
      </c>
      <c r="G191" s="38">
        <v>7.4018459999999994E-2</v>
      </c>
      <c r="H191" s="39">
        <v>0</v>
      </c>
      <c r="I191" s="47">
        <v>0.31974544999999999</v>
      </c>
      <c r="J191" s="41">
        <v>0</v>
      </c>
      <c r="K191" s="37">
        <f t="shared" si="30"/>
        <v>0</v>
      </c>
      <c r="L191" s="9">
        <f t="shared" si="31"/>
        <v>0</v>
      </c>
      <c r="M191" s="38">
        <f t="shared" si="32"/>
        <v>0</v>
      </c>
      <c r="N191" s="39">
        <f t="shared" si="33"/>
        <v>0</v>
      </c>
      <c r="O191" s="47">
        <f t="shared" si="34"/>
        <v>0</v>
      </c>
      <c r="P191" s="37">
        <f t="shared" si="35"/>
        <v>4.0000020000000003</v>
      </c>
      <c r="Q191" s="9">
        <f t="shared" si="36"/>
        <v>0</v>
      </c>
      <c r="R191" s="38">
        <f t="shared" si="37"/>
        <v>4.0000020000000003</v>
      </c>
      <c r="S191" s="39">
        <f t="shared" si="38"/>
        <v>0</v>
      </c>
      <c r="T191" s="49">
        <f t="shared" si="39"/>
        <v>4.0000020000000003</v>
      </c>
      <c r="U191" s="37">
        <f t="shared" si="40"/>
        <v>1.5707895662316689</v>
      </c>
      <c r="V191" s="9">
        <f t="shared" si="41"/>
        <v>0</v>
      </c>
      <c r="W191" s="38">
        <f t="shared" si="42"/>
        <v>1.5707828166516169</v>
      </c>
      <c r="X191" s="39">
        <f t="shared" si="43"/>
        <v>0</v>
      </c>
      <c r="Y191" s="46">
        <f t="shared" si="44"/>
        <v>1.5707931993070778</v>
      </c>
    </row>
    <row r="192" spans="2:25" ht="16.5" thickTop="1" thickBot="1" x14ac:dyDescent="0.3">
      <c r="B192" s="7">
        <v>21.2</v>
      </c>
      <c r="C192" s="8">
        <v>61.01</v>
      </c>
      <c r="D192" s="8">
        <v>1018.2</v>
      </c>
      <c r="E192" s="37">
        <v>9.6250000000000002E-2</v>
      </c>
      <c r="F192" s="9">
        <v>0.15190000000000001</v>
      </c>
      <c r="G192" s="38">
        <v>0.16100308999999999</v>
      </c>
      <c r="H192" s="39">
        <v>0</v>
      </c>
      <c r="I192" s="47">
        <v>0.31974544999999999</v>
      </c>
      <c r="J192" s="41">
        <v>0</v>
      </c>
      <c r="K192" s="37">
        <f t="shared" si="30"/>
        <v>0</v>
      </c>
      <c r="L192" s="9">
        <f t="shared" si="31"/>
        <v>0</v>
      </c>
      <c r="M192" s="38">
        <f t="shared" si="32"/>
        <v>0</v>
      </c>
      <c r="N192" s="39">
        <f t="shared" si="33"/>
        <v>0</v>
      </c>
      <c r="O192" s="47">
        <f t="shared" si="34"/>
        <v>0</v>
      </c>
      <c r="P192" s="37">
        <f t="shared" si="35"/>
        <v>4.0000020000000003</v>
      </c>
      <c r="Q192" s="9">
        <f t="shared" si="36"/>
        <v>4.0000020000000003</v>
      </c>
      <c r="R192" s="38">
        <f t="shared" si="37"/>
        <v>4.0000020000000003</v>
      </c>
      <c r="S192" s="39">
        <f t="shared" si="38"/>
        <v>0</v>
      </c>
      <c r="T192" s="49">
        <f t="shared" si="39"/>
        <v>4.0000020000000003</v>
      </c>
      <c r="U192" s="37">
        <f t="shared" si="40"/>
        <v>1.5707859371845074</v>
      </c>
      <c r="V192" s="9">
        <f t="shared" si="41"/>
        <v>1.570789743516424</v>
      </c>
      <c r="W192" s="38">
        <f t="shared" si="42"/>
        <v>1.5707901157339785</v>
      </c>
      <c r="X192" s="39">
        <f t="shared" si="43"/>
        <v>0</v>
      </c>
      <c r="Y192" s="46">
        <f t="shared" si="44"/>
        <v>1.5707931993070778</v>
      </c>
    </row>
    <row r="193" spans="2:25" ht="16.5" thickTop="1" thickBot="1" x14ac:dyDescent="0.3">
      <c r="B193" s="7">
        <v>21.2</v>
      </c>
      <c r="C193" s="8">
        <v>56.32</v>
      </c>
      <c r="D193" s="8">
        <v>1013</v>
      </c>
      <c r="E193" s="37">
        <v>0.41208333000000003</v>
      </c>
      <c r="F193" s="9">
        <v>0.34239999999999998</v>
      </c>
      <c r="G193" s="38">
        <v>0.85944173999999995</v>
      </c>
      <c r="H193" s="39">
        <v>0</v>
      </c>
      <c r="I193" s="47">
        <v>3.0393877599999999</v>
      </c>
      <c r="J193" s="41">
        <v>0</v>
      </c>
      <c r="K193" s="37">
        <f t="shared" si="30"/>
        <v>0</v>
      </c>
      <c r="L193" s="9">
        <f t="shared" si="31"/>
        <v>0</v>
      </c>
      <c r="M193" s="38">
        <f t="shared" si="32"/>
        <v>0</v>
      </c>
      <c r="N193" s="39">
        <f t="shared" si="33"/>
        <v>0</v>
      </c>
      <c r="O193" s="47">
        <f t="shared" si="34"/>
        <v>0</v>
      </c>
      <c r="P193" s="37">
        <f t="shared" si="35"/>
        <v>4.0000020000000003</v>
      </c>
      <c r="Q193" s="9">
        <f t="shared" si="36"/>
        <v>4.0000020000000003</v>
      </c>
      <c r="R193" s="38">
        <f t="shared" si="37"/>
        <v>4.0000020000000003</v>
      </c>
      <c r="S193" s="39">
        <f t="shared" si="38"/>
        <v>0</v>
      </c>
      <c r="T193" s="49">
        <f t="shared" si="39"/>
        <v>4.0000020000000003</v>
      </c>
      <c r="U193" s="37">
        <f t="shared" si="40"/>
        <v>1.570793900101247</v>
      </c>
      <c r="V193" s="9">
        <f t="shared" si="41"/>
        <v>1.5707934062341489</v>
      </c>
      <c r="W193" s="38">
        <f t="shared" si="42"/>
        <v>1.5707951632488952</v>
      </c>
      <c r="X193" s="39">
        <f t="shared" si="43"/>
        <v>0</v>
      </c>
      <c r="Y193" s="46">
        <f t="shared" si="44"/>
        <v>1.5707959977812667</v>
      </c>
    </row>
    <row r="194" spans="2:25" ht="16.5" thickTop="1" thickBot="1" x14ac:dyDescent="0.3">
      <c r="B194" s="7">
        <v>20.9</v>
      </c>
      <c r="C194" s="8">
        <v>59.7</v>
      </c>
      <c r="D194" s="8">
        <v>1014.8</v>
      </c>
      <c r="E194" s="37">
        <v>0.27208333000000001</v>
      </c>
      <c r="F194" s="9">
        <v>0.9778</v>
      </c>
      <c r="G194" s="38">
        <v>0.47849342</v>
      </c>
      <c r="H194" s="39">
        <v>2</v>
      </c>
      <c r="I194" s="47">
        <v>3.0393877599999999</v>
      </c>
      <c r="J194" s="41">
        <v>0</v>
      </c>
      <c r="K194" s="37">
        <f t="shared" ref="K194:K257" si="45">IFERROR(ABS(J194-E194)/J194*100, 0)</f>
        <v>0</v>
      </c>
      <c r="L194" s="9">
        <f t="shared" ref="L194:L257" si="46">IFERROR(ABS(J194-F194)/J194*100, 0)</f>
        <v>0</v>
      </c>
      <c r="M194" s="38">
        <f t="shared" ref="M194:M257" si="47">IFERROR(ABS(J194-G194)/J194*100, 0)</f>
        <v>0</v>
      </c>
      <c r="N194" s="39">
        <f t="shared" si="33"/>
        <v>0</v>
      </c>
      <c r="O194" s="47">
        <f t="shared" si="34"/>
        <v>0</v>
      </c>
      <c r="P194" s="37">
        <f t="shared" si="35"/>
        <v>4.0000020000000003</v>
      </c>
      <c r="Q194" s="9">
        <f t="shared" si="36"/>
        <v>4.0000020000000003</v>
      </c>
      <c r="R194" s="38">
        <f t="shared" si="37"/>
        <v>4.0000020000000003</v>
      </c>
      <c r="S194" s="39">
        <f t="shared" si="38"/>
        <v>4.0000020000000003</v>
      </c>
      <c r="T194" s="49">
        <f t="shared" si="39"/>
        <v>4.0000020000000003</v>
      </c>
      <c r="U194" s="37">
        <f t="shared" si="40"/>
        <v>1.5707926514502881</v>
      </c>
      <c r="V194" s="9">
        <f t="shared" si="41"/>
        <v>1.5707953040908671</v>
      </c>
      <c r="W194" s="38">
        <f t="shared" si="42"/>
        <v>1.5707942369019989</v>
      </c>
      <c r="X194" s="39">
        <f t="shared" si="43"/>
        <v>1.5707958267948967</v>
      </c>
      <c r="Y194" s="46">
        <f t="shared" si="44"/>
        <v>1.5707959977812667</v>
      </c>
    </row>
    <row r="195" spans="2:25" ht="16.5" thickTop="1" thickBot="1" x14ac:dyDescent="0.3">
      <c r="B195" s="7">
        <v>19.2</v>
      </c>
      <c r="C195" s="8">
        <v>64.34</v>
      </c>
      <c r="D195" s="8">
        <v>1021.5</v>
      </c>
      <c r="E195" s="37">
        <v>8.8749999999999996E-2</v>
      </c>
      <c r="F195" s="9">
        <v>6.4100000000000004E-2</v>
      </c>
      <c r="G195" s="38">
        <v>0.12106711000000001</v>
      </c>
      <c r="H195" s="39">
        <v>0</v>
      </c>
      <c r="I195" s="47">
        <v>0.31974544999999999</v>
      </c>
      <c r="J195" s="41">
        <v>0</v>
      </c>
      <c r="K195" s="37">
        <f t="shared" si="45"/>
        <v>0</v>
      </c>
      <c r="L195" s="9">
        <f t="shared" si="46"/>
        <v>0</v>
      </c>
      <c r="M195" s="38">
        <f t="shared" si="47"/>
        <v>0</v>
      </c>
      <c r="N195" s="39">
        <f t="shared" ref="N195:N258" si="48">IFERROR(ABS(J195-H195)/J195*100, 0)</f>
        <v>0</v>
      </c>
      <c r="O195" s="47">
        <f t="shared" ref="O195:O258" si="49">IFERROR(ABS(J195-I195)/J195*100, 0)</f>
        <v>0</v>
      </c>
      <c r="P195" s="37">
        <f t="shared" ref="P195:P258" si="50">2 * (ABS(E195-J195)/((ABS(J195)+ABS(E195))/2) + 0.000001)</f>
        <v>4.0000020000000003</v>
      </c>
      <c r="Q195" s="9">
        <f t="shared" ref="Q195:Q258" si="51">IFERROR(2 * (ABS(F195-J195)/((ABS(J195)+ABS(F195))/2) + 0.000001),0)</f>
        <v>4.0000020000000003</v>
      </c>
      <c r="R195" s="38">
        <f t="shared" ref="R195:R258" si="52">2 * (ABS(G195-J195)/((ABS(J195)+ABS(G195))/2) + 0.000001)</f>
        <v>4.0000020000000003</v>
      </c>
      <c r="S195" s="39">
        <f t="shared" ref="S195:S258" si="53">IFERROR(2 * (ABS(H195-J195)/((ABS(J195)+ABS(H195))/2) + 0.000001),0)</f>
        <v>0</v>
      </c>
      <c r="T195" s="49">
        <f t="shared" ref="T195:T258" si="54">2 * (ABS(I195-J195)/((ABS(J195)+ABS(I195))/2) + 0.000001)</f>
        <v>4.0000020000000003</v>
      </c>
      <c r="U195" s="37">
        <f t="shared" ref="U195:U258" si="55">ATAN(ABS((J195-E195)/(J195+0.000001)))</f>
        <v>1.5707850591892634</v>
      </c>
      <c r="V195" s="9">
        <f t="shared" ref="V195:V258" si="56">ATAN(ABS((J195-F195)/(J195+0.000001)))</f>
        <v>1.5707807261708728</v>
      </c>
      <c r="W195" s="38">
        <f t="shared" ref="W195:W258" si="57">ATAN(ABS((J195-G195)/(J195+0.000001)))</f>
        <v>1.5707880669132492</v>
      </c>
      <c r="X195" s="39">
        <f t="shared" ref="X195:X258" si="58">ATAN(ABS((J195-H195)/(J195+0.000001)))</f>
        <v>0</v>
      </c>
      <c r="Y195" s="46">
        <f t="shared" ref="Y195:Y258" si="59">ATAN(ABS((J195-I195)/(K195+0.000001)))</f>
        <v>1.5707931993070778</v>
      </c>
    </row>
    <row r="196" spans="2:25" ht="16.5" thickTop="1" thickBot="1" x14ac:dyDescent="0.3">
      <c r="B196" s="7">
        <v>17.600000000000001</v>
      </c>
      <c r="C196" s="8">
        <v>71.099999999999994</v>
      </c>
      <c r="D196" s="8">
        <v>1023.2</v>
      </c>
      <c r="E196" s="37">
        <v>0.185</v>
      </c>
      <c r="F196" s="9">
        <v>3.6200000000000003E-2</v>
      </c>
      <c r="G196" s="38">
        <v>0.37593606000000002</v>
      </c>
      <c r="H196" s="39">
        <v>0</v>
      </c>
      <c r="I196" s="47">
        <v>0.31974544999999999</v>
      </c>
      <c r="J196" s="41">
        <v>0.8</v>
      </c>
      <c r="K196" s="37">
        <f t="shared" si="45"/>
        <v>76.875</v>
      </c>
      <c r="L196" s="9">
        <f t="shared" si="46"/>
        <v>95.474999999999994</v>
      </c>
      <c r="M196" s="38">
        <f t="shared" si="47"/>
        <v>53.0079925</v>
      </c>
      <c r="N196" s="39">
        <f t="shared" si="48"/>
        <v>100</v>
      </c>
      <c r="O196" s="47">
        <f t="shared" si="49"/>
        <v>60.031818749999999</v>
      </c>
      <c r="P196" s="37">
        <f t="shared" si="50"/>
        <v>2.4974639289340099</v>
      </c>
      <c r="Q196" s="9">
        <f t="shared" si="51"/>
        <v>3.6536733704855298</v>
      </c>
      <c r="R196" s="38">
        <f t="shared" si="52"/>
        <v>1.4424747820660588</v>
      </c>
      <c r="S196" s="39">
        <f t="shared" si="53"/>
        <v>4.0000020000000003</v>
      </c>
      <c r="T196" s="49">
        <f t="shared" si="54"/>
        <v>1.7155867340125386</v>
      </c>
      <c r="U196" s="37">
        <f t="shared" si="55"/>
        <v>0.65539290745533563</v>
      </c>
      <c r="V196" s="9">
        <f t="shared" si="56"/>
        <v>0.76225293235048808</v>
      </c>
      <c r="W196" s="38">
        <f t="shared" si="57"/>
        <v>0.48742045771689652</v>
      </c>
      <c r="X196" s="39">
        <f t="shared" si="58"/>
        <v>0.78539753839783888</v>
      </c>
      <c r="Y196" s="46">
        <f t="shared" si="59"/>
        <v>6.2471323077628533E-3</v>
      </c>
    </row>
    <row r="197" spans="2:25" ht="16.5" thickTop="1" thickBot="1" x14ac:dyDescent="0.3">
      <c r="B197" s="7">
        <v>17.100000000000001</v>
      </c>
      <c r="C197" s="8">
        <v>64.39</v>
      </c>
      <c r="D197" s="8">
        <v>1022.7</v>
      </c>
      <c r="E197" s="37">
        <v>0.15583332999999999</v>
      </c>
      <c r="F197" s="9">
        <v>4.7199999999999999E-2</v>
      </c>
      <c r="G197" s="38">
        <v>0.20701389000000001</v>
      </c>
      <c r="H197" s="39">
        <v>0</v>
      </c>
      <c r="I197" s="47">
        <v>0.31974544999999999</v>
      </c>
      <c r="J197" s="41">
        <v>0</v>
      </c>
      <c r="K197" s="37">
        <f t="shared" si="45"/>
        <v>0</v>
      </c>
      <c r="L197" s="9">
        <f t="shared" si="46"/>
        <v>0</v>
      </c>
      <c r="M197" s="38">
        <f t="shared" si="47"/>
        <v>0</v>
      </c>
      <c r="N197" s="39">
        <f t="shared" si="48"/>
        <v>0</v>
      </c>
      <c r="O197" s="47">
        <f t="shared" si="49"/>
        <v>0</v>
      </c>
      <c r="P197" s="37">
        <f t="shared" si="50"/>
        <v>4.0000020000000003</v>
      </c>
      <c r="Q197" s="9">
        <f t="shared" si="51"/>
        <v>4.0000020000000003</v>
      </c>
      <c r="R197" s="38">
        <f t="shared" si="52"/>
        <v>4.0000020000000003</v>
      </c>
      <c r="S197" s="39">
        <f t="shared" si="53"/>
        <v>0</v>
      </c>
      <c r="T197" s="49">
        <f t="shared" si="54"/>
        <v>4.0000020000000003</v>
      </c>
      <c r="U197" s="37">
        <f t="shared" si="55"/>
        <v>1.57078990968246</v>
      </c>
      <c r="V197" s="9">
        <f t="shared" si="56"/>
        <v>1.5707751403542218</v>
      </c>
      <c r="W197" s="38">
        <f t="shared" si="57"/>
        <v>1.5707914962011622</v>
      </c>
      <c r="X197" s="39">
        <f t="shared" si="58"/>
        <v>0</v>
      </c>
      <c r="Y197" s="46">
        <f t="shared" si="59"/>
        <v>1.5707931993070778</v>
      </c>
    </row>
    <row r="198" spans="2:25" ht="16.5" thickTop="1" thickBot="1" x14ac:dyDescent="0.3">
      <c r="B198" s="7">
        <v>19.8</v>
      </c>
      <c r="C198" s="8">
        <v>58.52</v>
      </c>
      <c r="D198" s="8">
        <v>1019.3</v>
      </c>
      <c r="E198" s="37">
        <v>0.14791667</v>
      </c>
      <c r="F198" s="9">
        <v>0.10589999999999999</v>
      </c>
      <c r="G198" s="38">
        <v>0.15815139</v>
      </c>
      <c r="H198" s="39">
        <v>0</v>
      </c>
      <c r="I198" s="47">
        <v>0.31974544999999999</v>
      </c>
      <c r="J198" s="41">
        <v>0</v>
      </c>
      <c r="K198" s="37">
        <f t="shared" si="45"/>
        <v>0</v>
      </c>
      <c r="L198" s="9">
        <f t="shared" si="46"/>
        <v>0</v>
      </c>
      <c r="M198" s="38">
        <f t="shared" si="47"/>
        <v>0</v>
      </c>
      <c r="N198" s="39">
        <f t="shared" si="48"/>
        <v>0</v>
      </c>
      <c r="O198" s="47">
        <f t="shared" si="49"/>
        <v>0</v>
      </c>
      <c r="P198" s="37">
        <f t="shared" si="50"/>
        <v>4.0000020000000003</v>
      </c>
      <c r="Q198" s="9">
        <f t="shared" si="51"/>
        <v>4.0000020000000003</v>
      </c>
      <c r="R198" s="38">
        <f t="shared" si="52"/>
        <v>4.0000020000000003</v>
      </c>
      <c r="S198" s="39">
        <f t="shared" si="53"/>
        <v>0</v>
      </c>
      <c r="T198" s="49">
        <f t="shared" si="54"/>
        <v>4.0000020000000003</v>
      </c>
      <c r="U198" s="37">
        <f t="shared" si="55"/>
        <v>1.5707895662316689</v>
      </c>
      <c r="V198" s="9">
        <f t="shared" si="56"/>
        <v>1.5707868839242642</v>
      </c>
      <c r="W198" s="38">
        <f t="shared" si="57"/>
        <v>1.5707900037395002</v>
      </c>
      <c r="X198" s="39">
        <f t="shared" si="58"/>
        <v>0</v>
      </c>
      <c r="Y198" s="46">
        <f t="shared" si="59"/>
        <v>1.5707931993070778</v>
      </c>
    </row>
    <row r="199" spans="2:25" ht="16.5" thickTop="1" thickBot="1" x14ac:dyDescent="0.3">
      <c r="B199" s="7">
        <v>20.399999999999999</v>
      </c>
      <c r="C199" s="8">
        <v>58.82</v>
      </c>
      <c r="D199" s="8">
        <v>1014.3</v>
      </c>
      <c r="E199" s="37">
        <v>0.31374999999999997</v>
      </c>
      <c r="F199" s="9">
        <v>0.40600000000000003</v>
      </c>
      <c r="G199" s="38">
        <v>0.50296510000000005</v>
      </c>
      <c r="H199" s="39">
        <v>2</v>
      </c>
      <c r="I199" s="47">
        <v>3.0393877599999999</v>
      </c>
      <c r="J199" s="41">
        <v>0</v>
      </c>
      <c r="K199" s="37">
        <f t="shared" si="45"/>
        <v>0</v>
      </c>
      <c r="L199" s="9">
        <f t="shared" si="46"/>
        <v>0</v>
      </c>
      <c r="M199" s="38">
        <f t="shared" si="47"/>
        <v>0</v>
      </c>
      <c r="N199" s="39">
        <f t="shared" si="48"/>
        <v>0</v>
      </c>
      <c r="O199" s="47">
        <f t="shared" si="49"/>
        <v>0</v>
      </c>
      <c r="P199" s="37">
        <f t="shared" si="50"/>
        <v>4.0000020000000003</v>
      </c>
      <c r="Q199" s="9">
        <f t="shared" si="51"/>
        <v>4.0000020000000003</v>
      </c>
      <c r="R199" s="38">
        <f t="shared" si="52"/>
        <v>4.0000020000000003</v>
      </c>
      <c r="S199" s="39">
        <f t="shared" si="53"/>
        <v>4.0000020000000003</v>
      </c>
      <c r="T199" s="49">
        <f t="shared" si="54"/>
        <v>4.0000020000000003</v>
      </c>
      <c r="U199" s="37">
        <f t="shared" si="55"/>
        <v>1.5707931395439005</v>
      </c>
      <c r="V199" s="9">
        <f t="shared" si="56"/>
        <v>1.5707938637407095</v>
      </c>
      <c r="W199" s="38">
        <f t="shared" si="57"/>
        <v>1.5707943385853766</v>
      </c>
      <c r="X199" s="39">
        <f t="shared" si="58"/>
        <v>1.5707958267948967</v>
      </c>
      <c r="Y199" s="46">
        <f t="shared" si="59"/>
        <v>1.5707959977812667</v>
      </c>
    </row>
    <row r="200" spans="2:25" ht="16.5" thickTop="1" thickBot="1" x14ac:dyDescent="0.3">
      <c r="B200" s="7">
        <v>19.100000000000001</v>
      </c>
      <c r="C200" s="8">
        <v>69.489999999999995</v>
      </c>
      <c r="D200" s="8">
        <v>1010.4</v>
      </c>
      <c r="E200" s="37">
        <v>1.7795833299999999</v>
      </c>
      <c r="F200" s="9">
        <v>0.88749999999999996</v>
      </c>
      <c r="G200" s="38">
        <v>1.63515527</v>
      </c>
      <c r="H200" s="39">
        <v>1.05</v>
      </c>
      <c r="I200" s="47">
        <v>3.0393877599999999</v>
      </c>
      <c r="J200" s="41">
        <v>2.61</v>
      </c>
      <c r="K200" s="37">
        <f t="shared" si="45"/>
        <v>31.816730651340997</v>
      </c>
      <c r="L200" s="9">
        <f t="shared" si="46"/>
        <v>65.996168582375475</v>
      </c>
      <c r="M200" s="38">
        <f t="shared" si="47"/>
        <v>37.350372796934863</v>
      </c>
      <c r="N200" s="39">
        <f t="shared" si="48"/>
        <v>59.770114942528728</v>
      </c>
      <c r="O200" s="47">
        <f t="shared" si="49"/>
        <v>16.451638314176247</v>
      </c>
      <c r="P200" s="37">
        <f t="shared" si="50"/>
        <v>0.75671771315175373</v>
      </c>
      <c r="Q200" s="9">
        <f t="shared" si="51"/>
        <v>1.9699805561115085</v>
      </c>
      <c r="R200" s="38">
        <f t="shared" si="52"/>
        <v>0.91855000872807635</v>
      </c>
      <c r="S200" s="39">
        <f t="shared" si="53"/>
        <v>1.704920032786885</v>
      </c>
      <c r="T200" s="49">
        <f t="shared" si="54"/>
        <v>0.30402627890699435</v>
      </c>
      <c r="U200" s="37">
        <f t="shared" si="55"/>
        <v>0.30803949269624714</v>
      </c>
      <c r="V200" s="9">
        <f t="shared" si="56"/>
        <v>0.58334614176756971</v>
      </c>
      <c r="W200" s="38">
        <f t="shared" si="57"/>
        <v>0.35745809967765241</v>
      </c>
      <c r="X200" s="39">
        <f t="shared" si="58"/>
        <v>0.53872728578100937</v>
      </c>
      <c r="Y200" s="46">
        <f t="shared" si="59"/>
        <v>1.3494839728361347E-2</v>
      </c>
    </row>
    <row r="201" spans="2:25" ht="16.5" thickTop="1" thickBot="1" x14ac:dyDescent="0.3">
      <c r="B201" s="7">
        <v>16.600000000000001</v>
      </c>
      <c r="C201" s="8">
        <v>82.98</v>
      </c>
      <c r="D201" s="8">
        <v>1011.4</v>
      </c>
      <c r="E201" s="37">
        <v>4.1358333299999996</v>
      </c>
      <c r="F201" s="9">
        <v>5.7869999999999999</v>
      </c>
      <c r="G201" s="38">
        <v>5.9208355399999997</v>
      </c>
      <c r="H201" s="39">
        <v>6.19</v>
      </c>
      <c r="I201" s="47">
        <v>3.0393877599999999</v>
      </c>
      <c r="J201" s="41">
        <v>8.18</v>
      </c>
      <c r="K201" s="37">
        <f t="shared" si="45"/>
        <v>49.439690342298292</v>
      </c>
      <c r="L201" s="9">
        <f t="shared" si="46"/>
        <v>29.254278728606351</v>
      </c>
      <c r="M201" s="38">
        <f t="shared" si="47"/>
        <v>27.618147432762836</v>
      </c>
      <c r="N201" s="39">
        <f t="shared" si="48"/>
        <v>24.327628361858185</v>
      </c>
      <c r="O201" s="47">
        <f t="shared" si="49"/>
        <v>62.843670415647914</v>
      </c>
      <c r="P201" s="37">
        <f t="shared" si="50"/>
        <v>1.3134873522737629</v>
      </c>
      <c r="Q201" s="9">
        <f t="shared" si="51"/>
        <v>0.68533170573494662</v>
      </c>
      <c r="R201" s="38">
        <f t="shared" si="52"/>
        <v>0.64086174298229426</v>
      </c>
      <c r="S201" s="39">
        <f t="shared" si="53"/>
        <v>0.55393380236604006</v>
      </c>
      <c r="T201" s="49">
        <f t="shared" si="54"/>
        <v>1.8327623430652795</v>
      </c>
      <c r="U201" s="37">
        <f t="shared" si="55"/>
        <v>0.45915504452694234</v>
      </c>
      <c r="V201" s="9">
        <f t="shared" si="56"/>
        <v>0.28460131874538741</v>
      </c>
      <c r="W201" s="38">
        <f t="shared" si="57"/>
        <v>0.26946425468472662</v>
      </c>
      <c r="X201" s="39">
        <f t="shared" si="58"/>
        <v>0.23864048886451503</v>
      </c>
      <c r="Y201" s="46">
        <f t="shared" si="59"/>
        <v>0.1036051353367238</v>
      </c>
    </row>
    <row r="202" spans="2:25" ht="16.5" thickTop="1" thickBot="1" x14ac:dyDescent="0.3">
      <c r="B202" s="7">
        <v>19.7</v>
      </c>
      <c r="C202" s="8">
        <v>73.760000000000005</v>
      </c>
      <c r="D202" s="8">
        <v>1008.6</v>
      </c>
      <c r="E202" s="37">
        <v>3.645</v>
      </c>
      <c r="F202" s="9">
        <v>4.6841999999999997</v>
      </c>
      <c r="G202" s="38">
        <v>3.0285879100000002</v>
      </c>
      <c r="H202" s="39">
        <v>4.04</v>
      </c>
      <c r="I202" s="47">
        <v>3.0393877599999999</v>
      </c>
      <c r="J202" s="41">
        <v>10.74</v>
      </c>
      <c r="K202" s="37">
        <f t="shared" si="45"/>
        <v>66.061452513966486</v>
      </c>
      <c r="L202" s="9">
        <f t="shared" si="46"/>
        <v>56.385474860335194</v>
      </c>
      <c r="M202" s="38">
        <f t="shared" si="47"/>
        <v>71.800857448789571</v>
      </c>
      <c r="N202" s="39">
        <f t="shared" si="48"/>
        <v>62.383612662942269</v>
      </c>
      <c r="O202" s="47">
        <f t="shared" si="49"/>
        <v>71.700300186219735</v>
      </c>
      <c r="P202" s="37">
        <f t="shared" si="50"/>
        <v>1.9728904254431703</v>
      </c>
      <c r="Q202" s="9">
        <f t="shared" si="51"/>
        <v>1.570469187925468</v>
      </c>
      <c r="R202" s="38">
        <f t="shared" si="52"/>
        <v>2.2402933473499398</v>
      </c>
      <c r="S202" s="39">
        <f t="shared" si="53"/>
        <v>1.8132631637347767</v>
      </c>
      <c r="T202" s="49">
        <f t="shared" si="54"/>
        <v>2.2354024035952897</v>
      </c>
      <c r="U202" s="37">
        <f t="shared" si="55"/>
        <v>0.58380090477889557</v>
      </c>
      <c r="V202" s="9">
        <f t="shared" si="56"/>
        <v>0.5134179512481879</v>
      </c>
      <c r="W202" s="38">
        <f t="shared" si="57"/>
        <v>0.62271024105023154</v>
      </c>
      <c r="X202" s="39">
        <f t="shared" si="58"/>
        <v>0.55776189305312884</v>
      </c>
      <c r="Y202" s="46">
        <f t="shared" si="59"/>
        <v>0.11604369751189776</v>
      </c>
    </row>
    <row r="203" spans="2:25" ht="16.5" thickTop="1" thickBot="1" x14ac:dyDescent="0.3">
      <c r="B203" s="7">
        <v>18.7</v>
      </c>
      <c r="C203" s="8">
        <v>68.19</v>
      </c>
      <c r="D203" s="8">
        <v>1020</v>
      </c>
      <c r="E203" s="37">
        <v>0.35875000000000001</v>
      </c>
      <c r="F203" s="9">
        <v>0.13589999999999999</v>
      </c>
      <c r="G203" s="38">
        <v>0.2119106</v>
      </c>
      <c r="H203" s="39">
        <v>0.2</v>
      </c>
      <c r="I203" s="47">
        <v>0.31974544999999999</v>
      </c>
      <c r="J203" s="41">
        <v>0</v>
      </c>
      <c r="K203" s="37">
        <f t="shared" si="45"/>
        <v>0</v>
      </c>
      <c r="L203" s="9">
        <f t="shared" si="46"/>
        <v>0</v>
      </c>
      <c r="M203" s="38">
        <f t="shared" si="47"/>
        <v>0</v>
      </c>
      <c r="N203" s="39">
        <f t="shared" si="48"/>
        <v>0</v>
      </c>
      <c r="O203" s="47">
        <f t="shared" si="49"/>
        <v>0</v>
      </c>
      <c r="P203" s="37">
        <f t="shared" si="50"/>
        <v>4.0000020000000003</v>
      </c>
      <c r="Q203" s="9">
        <f t="shared" si="51"/>
        <v>4.0000020000000003</v>
      </c>
      <c r="R203" s="38">
        <f t="shared" si="52"/>
        <v>4.0000020000000003</v>
      </c>
      <c r="S203" s="39">
        <f t="shared" si="53"/>
        <v>4.0000020000000003</v>
      </c>
      <c r="T203" s="49">
        <f t="shared" si="54"/>
        <v>4.0000020000000003</v>
      </c>
      <c r="U203" s="37">
        <f t="shared" si="55"/>
        <v>1.5707935393384507</v>
      </c>
      <c r="V203" s="9">
        <f t="shared" si="56"/>
        <v>1.5707889684431675</v>
      </c>
      <c r="W203" s="38">
        <f t="shared" si="57"/>
        <v>1.5707916078237834</v>
      </c>
      <c r="X203" s="39">
        <f t="shared" si="58"/>
        <v>1.5707913267948967</v>
      </c>
      <c r="Y203" s="46">
        <f t="shared" si="59"/>
        <v>1.5707931993070778</v>
      </c>
    </row>
    <row r="204" spans="2:25" ht="16.5" thickTop="1" thickBot="1" x14ac:dyDescent="0.3">
      <c r="B204" s="7">
        <v>21.7</v>
      </c>
      <c r="C204" s="8">
        <v>72.180000000000007</v>
      </c>
      <c r="D204" s="8">
        <v>1021.7</v>
      </c>
      <c r="E204" s="37">
        <v>0.13333333</v>
      </c>
      <c r="F204" s="9">
        <v>0.53290000000000004</v>
      </c>
      <c r="G204" s="38">
        <v>0.41353784999999998</v>
      </c>
      <c r="H204" s="39">
        <v>0</v>
      </c>
      <c r="I204" s="47">
        <v>0.31974544999999999</v>
      </c>
      <c r="J204" s="41">
        <v>0</v>
      </c>
      <c r="K204" s="37">
        <f t="shared" si="45"/>
        <v>0</v>
      </c>
      <c r="L204" s="9">
        <f t="shared" si="46"/>
        <v>0</v>
      </c>
      <c r="M204" s="38">
        <f t="shared" si="47"/>
        <v>0</v>
      </c>
      <c r="N204" s="39">
        <f t="shared" si="48"/>
        <v>0</v>
      </c>
      <c r="O204" s="47">
        <f t="shared" si="49"/>
        <v>0</v>
      </c>
      <c r="P204" s="37">
        <f t="shared" si="50"/>
        <v>4.0000020000000003</v>
      </c>
      <c r="Q204" s="9">
        <f t="shared" si="51"/>
        <v>4.0000020000000003</v>
      </c>
      <c r="R204" s="38">
        <f t="shared" si="52"/>
        <v>4.0000020000000003</v>
      </c>
      <c r="S204" s="39">
        <f t="shared" si="53"/>
        <v>0</v>
      </c>
      <c r="T204" s="49">
        <f t="shared" si="54"/>
        <v>4.0000020000000003</v>
      </c>
      <c r="U204" s="37">
        <f t="shared" si="55"/>
        <v>1.5707888267947092</v>
      </c>
      <c r="V204" s="9">
        <f t="shared" si="56"/>
        <v>1.5707944502702202</v>
      </c>
      <c r="W204" s="38">
        <f t="shared" si="57"/>
        <v>1.5707939086365588</v>
      </c>
      <c r="X204" s="39">
        <f t="shared" si="58"/>
        <v>0</v>
      </c>
      <c r="Y204" s="46">
        <f t="shared" si="59"/>
        <v>1.5707931993070778</v>
      </c>
    </row>
    <row r="205" spans="2:25" ht="16.5" thickTop="1" thickBot="1" x14ac:dyDescent="0.3">
      <c r="B205" s="7">
        <v>25.4</v>
      </c>
      <c r="C205" s="8">
        <v>61.29</v>
      </c>
      <c r="D205" s="8">
        <v>1017.7</v>
      </c>
      <c r="E205" s="37">
        <v>0.29666667000000002</v>
      </c>
      <c r="F205" s="9">
        <v>0.53090000000000004</v>
      </c>
      <c r="G205" s="38">
        <v>0.44745272000000003</v>
      </c>
      <c r="H205" s="39">
        <v>1</v>
      </c>
      <c r="I205" s="47">
        <v>0.31974544999999999</v>
      </c>
      <c r="J205" s="41">
        <v>0</v>
      </c>
      <c r="K205" s="37">
        <f t="shared" si="45"/>
        <v>0</v>
      </c>
      <c r="L205" s="9">
        <f t="shared" si="46"/>
        <v>0</v>
      </c>
      <c r="M205" s="38">
        <f t="shared" si="47"/>
        <v>0</v>
      </c>
      <c r="N205" s="39">
        <f t="shared" si="48"/>
        <v>0</v>
      </c>
      <c r="O205" s="47">
        <f t="shared" si="49"/>
        <v>0</v>
      </c>
      <c r="P205" s="37">
        <f t="shared" si="50"/>
        <v>4.0000020000000003</v>
      </c>
      <c r="Q205" s="9">
        <f t="shared" si="51"/>
        <v>4.0000020000000003</v>
      </c>
      <c r="R205" s="38">
        <f t="shared" si="52"/>
        <v>4.0000020000000003</v>
      </c>
      <c r="S205" s="39">
        <f t="shared" si="53"/>
        <v>4.0000020000000003</v>
      </c>
      <c r="T205" s="49">
        <f t="shared" si="54"/>
        <v>4.0000020000000003</v>
      </c>
      <c r="U205" s="37">
        <f t="shared" si="55"/>
        <v>1.5707929560084177</v>
      </c>
      <c r="V205" s="9">
        <f t="shared" si="56"/>
        <v>1.5707944432009995</v>
      </c>
      <c r="W205" s="38">
        <f t="shared" si="57"/>
        <v>1.5707940919219026</v>
      </c>
      <c r="X205" s="39">
        <f t="shared" si="58"/>
        <v>1.5707953267948966</v>
      </c>
      <c r="Y205" s="46">
        <f t="shared" si="59"/>
        <v>1.5707931993070778</v>
      </c>
    </row>
    <row r="206" spans="2:25" ht="16.5" thickTop="1" thickBot="1" x14ac:dyDescent="0.3">
      <c r="B206" s="7">
        <v>26.1</v>
      </c>
      <c r="C206" s="8">
        <v>57.05</v>
      </c>
      <c r="D206" s="8">
        <v>1012</v>
      </c>
      <c r="E206" s="37">
        <v>0.43916666999999998</v>
      </c>
      <c r="F206" s="9">
        <v>0.82369999999999999</v>
      </c>
      <c r="G206" s="38">
        <v>1.42182531</v>
      </c>
      <c r="H206" s="39">
        <v>0.4</v>
      </c>
      <c r="I206" s="47">
        <v>3.0393877599999999</v>
      </c>
      <c r="J206" s="41">
        <v>1.8</v>
      </c>
      <c r="K206" s="37">
        <f t="shared" si="45"/>
        <v>75.601851666666676</v>
      </c>
      <c r="L206" s="9">
        <f t="shared" si="46"/>
        <v>54.238888888888894</v>
      </c>
      <c r="M206" s="38">
        <f t="shared" si="47"/>
        <v>21.009705</v>
      </c>
      <c r="N206" s="39">
        <f t="shared" si="48"/>
        <v>77.777777777777771</v>
      </c>
      <c r="O206" s="47">
        <f t="shared" si="49"/>
        <v>68.854875555555552</v>
      </c>
      <c r="P206" s="37">
        <f t="shared" si="50"/>
        <v>2.4309658906870655</v>
      </c>
      <c r="Q206" s="9">
        <f t="shared" si="51"/>
        <v>1.488434366505317</v>
      </c>
      <c r="R206" s="38">
        <f t="shared" si="52"/>
        <v>0.46951807068975449</v>
      </c>
      <c r="S206" s="39">
        <f t="shared" si="53"/>
        <v>2.5454565454545448</v>
      </c>
      <c r="T206" s="49">
        <f t="shared" si="54"/>
        <v>1.024418989474718</v>
      </c>
      <c r="U206" s="37">
        <f t="shared" si="55"/>
        <v>0.6473415778069872</v>
      </c>
      <c r="V206" s="9">
        <f t="shared" si="56"/>
        <v>0.4969807409374512</v>
      </c>
      <c r="W206" s="38">
        <f t="shared" si="57"/>
        <v>0.20708503148580007</v>
      </c>
      <c r="X206" s="39">
        <f t="shared" si="58"/>
        <v>0.66104289962001084</v>
      </c>
      <c r="Y206" s="46">
        <f t="shared" si="59"/>
        <v>1.639214788303137E-2</v>
      </c>
    </row>
    <row r="207" spans="2:25" ht="16.5" thickTop="1" thickBot="1" x14ac:dyDescent="0.3">
      <c r="B207" s="7">
        <v>28.7</v>
      </c>
      <c r="C207" s="8">
        <v>48.04</v>
      </c>
      <c r="D207" s="8">
        <v>1010.4</v>
      </c>
      <c r="E207" s="37">
        <v>0.30875000000000002</v>
      </c>
      <c r="F207" s="9">
        <v>1.8806</v>
      </c>
      <c r="G207" s="38">
        <v>1.59865514</v>
      </c>
      <c r="H207" s="39">
        <v>0</v>
      </c>
      <c r="I207" s="47">
        <v>3.0393877599999999</v>
      </c>
      <c r="J207" s="41">
        <v>0.21</v>
      </c>
      <c r="K207" s="37">
        <f t="shared" si="45"/>
        <v>47.02380952380954</v>
      </c>
      <c r="L207" s="9">
        <f t="shared" si="46"/>
        <v>795.52380952380963</v>
      </c>
      <c r="M207" s="38">
        <f t="shared" si="47"/>
        <v>661.26435238095246</v>
      </c>
      <c r="N207" s="39">
        <f t="shared" si="48"/>
        <v>100</v>
      </c>
      <c r="O207" s="47">
        <f t="shared" si="49"/>
        <v>1347.3275047619047</v>
      </c>
      <c r="P207" s="37">
        <f t="shared" si="50"/>
        <v>0.76144778313253025</v>
      </c>
      <c r="Q207" s="9">
        <f t="shared" si="51"/>
        <v>3.196404946522529</v>
      </c>
      <c r="R207" s="38">
        <f t="shared" si="52"/>
        <v>3.0711350408736737</v>
      </c>
      <c r="S207" s="39">
        <f t="shared" si="53"/>
        <v>4.0000020000000003</v>
      </c>
      <c r="T207" s="49">
        <f t="shared" si="54"/>
        <v>3.482981525964608</v>
      </c>
      <c r="U207" s="37">
        <f t="shared" si="55"/>
        <v>0.43955405183865742</v>
      </c>
      <c r="V207" s="9">
        <f t="shared" si="56"/>
        <v>1.445748283525452</v>
      </c>
      <c r="W207" s="38">
        <f t="shared" si="57"/>
        <v>1.4207074059491076</v>
      </c>
      <c r="X207" s="39">
        <f t="shared" si="58"/>
        <v>0.78539578245073627</v>
      </c>
      <c r="Y207" s="46">
        <f t="shared" si="59"/>
        <v>6.0096803686190158E-2</v>
      </c>
    </row>
    <row r="208" spans="2:25" ht="16.5" thickTop="1" thickBot="1" x14ac:dyDescent="0.3">
      <c r="B208" s="7">
        <v>22.3</v>
      </c>
      <c r="C208" s="8">
        <v>69.13</v>
      </c>
      <c r="D208" s="8">
        <v>1010.5</v>
      </c>
      <c r="E208" s="37">
        <v>1.7904166699999999</v>
      </c>
      <c r="F208" s="9">
        <v>1.0663</v>
      </c>
      <c r="G208" s="38">
        <v>1.6186638499999999</v>
      </c>
      <c r="H208" s="39">
        <v>1.05</v>
      </c>
      <c r="I208" s="47">
        <v>3.0393877599999999</v>
      </c>
      <c r="J208" s="41">
        <v>1.92</v>
      </c>
      <c r="K208" s="37">
        <f t="shared" si="45"/>
        <v>6.7491317708333334</v>
      </c>
      <c r="L208" s="9">
        <f t="shared" si="46"/>
        <v>44.463541666666664</v>
      </c>
      <c r="M208" s="38">
        <f t="shared" si="47"/>
        <v>15.694591145833336</v>
      </c>
      <c r="N208" s="39">
        <f t="shared" si="48"/>
        <v>45.312499999999993</v>
      </c>
      <c r="O208" s="47">
        <f t="shared" si="49"/>
        <v>58.301445833333332</v>
      </c>
      <c r="P208" s="37">
        <f t="shared" si="50"/>
        <v>0.1396987958318277</v>
      </c>
      <c r="Q208" s="9">
        <f t="shared" si="51"/>
        <v>1.1434905979305494</v>
      </c>
      <c r="R208" s="38">
        <f t="shared" si="52"/>
        <v>0.34062339018940729</v>
      </c>
      <c r="S208" s="39">
        <f t="shared" si="53"/>
        <v>1.1717191717171718</v>
      </c>
      <c r="T208" s="49">
        <f t="shared" si="54"/>
        <v>0.90284550744132963</v>
      </c>
      <c r="U208" s="37">
        <f t="shared" si="55"/>
        <v>6.7389085808483476E-2</v>
      </c>
      <c r="V208" s="9">
        <f t="shared" si="56"/>
        <v>0.4183835965708757</v>
      </c>
      <c r="W208" s="38">
        <f t="shared" si="57"/>
        <v>0.15567591628521874</v>
      </c>
      <c r="X208" s="39">
        <f t="shared" si="58"/>
        <v>0.42544944156970826</v>
      </c>
      <c r="Y208" s="46">
        <f t="shared" si="59"/>
        <v>0.16436033554221008</v>
      </c>
    </row>
    <row r="209" spans="2:25" ht="16.5" thickTop="1" thickBot="1" x14ac:dyDescent="0.3">
      <c r="B209" s="7">
        <v>17.8</v>
      </c>
      <c r="C209" s="8">
        <v>89.31</v>
      </c>
      <c r="D209" s="8">
        <v>1007.3</v>
      </c>
      <c r="E209" s="37">
        <v>5.6241666700000001</v>
      </c>
      <c r="F209" s="9">
        <v>7.9688999999999997</v>
      </c>
      <c r="G209" s="38">
        <v>5.7076939700000002</v>
      </c>
      <c r="H209" s="39">
        <v>7.4</v>
      </c>
      <c r="I209" s="47">
        <v>5.9285542199999997</v>
      </c>
      <c r="J209" s="41">
        <v>14.82</v>
      </c>
      <c r="K209" s="37">
        <f t="shared" si="45"/>
        <v>62.050157422402151</v>
      </c>
      <c r="L209" s="9">
        <f t="shared" si="46"/>
        <v>46.228744939271259</v>
      </c>
      <c r="M209" s="38">
        <f t="shared" si="47"/>
        <v>61.486545411605931</v>
      </c>
      <c r="N209" s="39">
        <f t="shared" si="48"/>
        <v>50.067476383265856</v>
      </c>
      <c r="O209" s="47">
        <f t="shared" si="49"/>
        <v>59.996260323886652</v>
      </c>
      <c r="P209" s="37">
        <f t="shared" si="50"/>
        <v>1.799211227440719</v>
      </c>
      <c r="Q209" s="9">
        <f t="shared" si="51"/>
        <v>1.2025348120269082</v>
      </c>
      <c r="R209" s="38">
        <f t="shared" si="52"/>
        <v>1.7756142131043244</v>
      </c>
      <c r="S209" s="39">
        <f t="shared" si="53"/>
        <v>1.3357355733573359</v>
      </c>
      <c r="T209" s="49">
        <f t="shared" si="54"/>
        <v>1.7141350785215554</v>
      </c>
      <c r="U209" s="37">
        <f t="shared" si="55"/>
        <v>0.55535792013620244</v>
      </c>
      <c r="V209" s="9">
        <f t="shared" si="56"/>
        <v>0.43302503215744997</v>
      </c>
      <c r="W209" s="38">
        <f t="shared" si="57"/>
        <v>0.55127830612817152</v>
      </c>
      <c r="X209" s="39">
        <f t="shared" si="58"/>
        <v>0.4641872473434781</v>
      </c>
      <c r="Y209" s="46">
        <f t="shared" si="59"/>
        <v>0.1423256281333464</v>
      </c>
    </row>
    <row r="210" spans="2:25" ht="16.5" thickTop="1" thickBot="1" x14ac:dyDescent="0.3">
      <c r="B210" s="7">
        <v>18.8</v>
      </c>
      <c r="C210" s="8">
        <v>68.099999999999994</v>
      </c>
      <c r="D210" s="8">
        <v>1005.9</v>
      </c>
      <c r="E210" s="37">
        <v>1.4087499999999999</v>
      </c>
      <c r="F210" s="9">
        <v>1.4881</v>
      </c>
      <c r="G210" s="38">
        <v>2.10025767</v>
      </c>
      <c r="H210" s="39">
        <v>0.6</v>
      </c>
      <c r="I210" s="47">
        <v>5.9285542199999997</v>
      </c>
      <c r="J210" s="41">
        <v>0</v>
      </c>
      <c r="K210" s="37">
        <f t="shared" si="45"/>
        <v>0</v>
      </c>
      <c r="L210" s="9">
        <f t="shared" si="46"/>
        <v>0</v>
      </c>
      <c r="M210" s="38">
        <f t="shared" si="47"/>
        <v>0</v>
      </c>
      <c r="N210" s="39">
        <f t="shared" si="48"/>
        <v>0</v>
      </c>
      <c r="O210" s="47">
        <f t="shared" si="49"/>
        <v>0</v>
      </c>
      <c r="P210" s="37">
        <f t="shared" si="50"/>
        <v>4.0000020000000003</v>
      </c>
      <c r="Q210" s="9">
        <f t="shared" si="51"/>
        <v>4.0000020000000003</v>
      </c>
      <c r="R210" s="38">
        <f t="shared" si="52"/>
        <v>4.0000020000000003</v>
      </c>
      <c r="S210" s="39">
        <f t="shared" si="53"/>
        <v>4.0000020000000003</v>
      </c>
      <c r="T210" s="49">
        <f t="shared" si="54"/>
        <v>4.0000020000000003</v>
      </c>
      <c r="U210" s="37">
        <f t="shared" si="55"/>
        <v>1.5707956169457395</v>
      </c>
      <c r="V210" s="9">
        <f t="shared" si="56"/>
        <v>1.570795654797047</v>
      </c>
      <c r="W210" s="38">
        <f t="shared" si="57"/>
        <v>1.5707958506628419</v>
      </c>
      <c r="X210" s="39">
        <f t="shared" si="58"/>
        <v>1.5707946601282299</v>
      </c>
      <c r="Y210" s="46">
        <f t="shared" si="59"/>
        <v>1.5707961581197083</v>
      </c>
    </row>
    <row r="211" spans="2:25" ht="16.5" thickTop="1" thickBot="1" x14ac:dyDescent="0.3">
      <c r="B211" s="7">
        <v>20</v>
      </c>
      <c r="C211" s="8">
        <v>59.65</v>
      </c>
      <c r="D211" s="8">
        <v>1008.8</v>
      </c>
      <c r="E211" s="37">
        <v>0.76958333000000001</v>
      </c>
      <c r="F211" s="9">
        <v>1.0007999999999999</v>
      </c>
      <c r="G211" s="38">
        <v>1.5068016200000001</v>
      </c>
      <c r="H211" s="39">
        <v>0.2</v>
      </c>
      <c r="I211" s="47">
        <v>3.0393877599999999</v>
      </c>
      <c r="J211" s="41">
        <v>0</v>
      </c>
      <c r="K211" s="37">
        <f t="shared" si="45"/>
        <v>0</v>
      </c>
      <c r="L211" s="9">
        <f t="shared" si="46"/>
        <v>0</v>
      </c>
      <c r="M211" s="38">
        <f t="shared" si="47"/>
        <v>0</v>
      </c>
      <c r="N211" s="39">
        <f t="shared" si="48"/>
        <v>0</v>
      </c>
      <c r="O211" s="47">
        <f t="shared" si="49"/>
        <v>0</v>
      </c>
      <c r="P211" s="37">
        <f t="shared" si="50"/>
        <v>4.0000020000000003</v>
      </c>
      <c r="Q211" s="9">
        <f t="shared" si="51"/>
        <v>4.0000020000000003</v>
      </c>
      <c r="R211" s="38">
        <f t="shared" si="52"/>
        <v>4.0000020000000003</v>
      </c>
      <c r="S211" s="39">
        <f t="shared" si="53"/>
        <v>4.0000020000000003</v>
      </c>
      <c r="T211" s="49">
        <f t="shared" si="54"/>
        <v>4.0000020000000003</v>
      </c>
      <c r="U211" s="37">
        <f t="shared" si="55"/>
        <v>1.5707950273904514</v>
      </c>
      <c r="V211" s="9">
        <f t="shared" si="56"/>
        <v>1.5707953275942572</v>
      </c>
      <c r="W211" s="38">
        <f t="shared" si="57"/>
        <v>1.5707956631375268</v>
      </c>
      <c r="X211" s="39">
        <f t="shared" si="58"/>
        <v>1.5707913267948967</v>
      </c>
      <c r="Y211" s="46">
        <f t="shared" si="59"/>
        <v>1.5707959977812667</v>
      </c>
    </row>
    <row r="212" spans="2:25" ht="16.5" thickTop="1" thickBot="1" x14ac:dyDescent="0.3">
      <c r="B212" s="7">
        <v>18.399999999999999</v>
      </c>
      <c r="C212" s="8">
        <v>78.819999999999993</v>
      </c>
      <c r="D212" s="8">
        <v>1005.1</v>
      </c>
      <c r="E212" s="37">
        <v>5.4837499999999997</v>
      </c>
      <c r="F212" s="9">
        <v>5.0875000000000004</v>
      </c>
      <c r="G212" s="38">
        <v>4.8855933</v>
      </c>
      <c r="H212" s="39">
        <v>5.42</v>
      </c>
      <c r="I212" s="47">
        <v>5.9285542199999997</v>
      </c>
      <c r="J212" s="41">
        <v>2</v>
      </c>
      <c r="K212" s="37">
        <f t="shared" si="45"/>
        <v>174.18749999999997</v>
      </c>
      <c r="L212" s="9">
        <f t="shared" si="46"/>
        <v>154.37500000000003</v>
      </c>
      <c r="M212" s="38">
        <f t="shared" si="47"/>
        <v>144.27966499999999</v>
      </c>
      <c r="N212" s="39">
        <f t="shared" si="48"/>
        <v>171</v>
      </c>
      <c r="O212" s="47">
        <f t="shared" si="49"/>
        <v>196.42771099999999</v>
      </c>
      <c r="P212" s="37">
        <f t="shared" si="50"/>
        <v>1.8620364078837481</v>
      </c>
      <c r="Q212" s="9">
        <f t="shared" si="51"/>
        <v>1.742506409171076</v>
      </c>
      <c r="R212" s="38">
        <f t="shared" si="52"/>
        <v>1.6763097191910246</v>
      </c>
      <c r="S212" s="39">
        <f t="shared" si="53"/>
        <v>1.8436677681940701</v>
      </c>
      <c r="T212" s="49">
        <f t="shared" si="54"/>
        <v>1.9819796019643592</v>
      </c>
      <c r="U212" s="37">
        <f t="shared" si="55"/>
        <v>1.0496429747648528</v>
      </c>
      <c r="V212" s="9">
        <f t="shared" si="56"/>
        <v>0.99598782833642663</v>
      </c>
      <c r="W212" s="38">
        <f t="shared" si="57"/>
        <v>0.96471713171392848</v>
      </c>
      <c r="X212" s="39">
        <f t="shared" si="58"/>
        <v>1.0416315446369535</v>
      </c>
      <c r="Y212" s="46">
        <f t="shared" si="59"/>
        <v>2.2549771339312748E-2</v>
      </c>
    </row>
    <row r="213" spans="2:25" ht="16.5" thickTop="1" thickBot="1" x14ac:dyDescent="0.3">
      <c r="B213" s="7">
        <v>19.399999999999999</v>
      </c>
      <c r="C213" s="8">
        <v>62.94</v>
      </c>
      <c r="D213" s="8">
        <v>1012</v>
      </c>
      <c r="E213" s="37">
        <v>0.49041667</v>
      </c>
      <c r="F213" s="9">
        <v>0.37159999999999999</v>
      </c>
      <c r="G213" s="38">
        <v>1.1167483300000001</v>
      </c>
      <c r="H213" s="39">
        <v>0</v>
      </c>
      <c r="I213" s="47">
        <v>3.0393877599999999</v>
      </c>
      <c r="J213" s="41">
        <v>0.2</v>
      </c>
      <c r="K213" s="37">
        <f t="shared" si="45"/>
        <v>145.20833499999998</v>
      </c>
      <c r="L213" s="9">
        <f t="shared" si="46"/>
        <v>85.799999999999983</v>
      </c>
      <c r="M213" s="38">
        <f t="shared" si="47"/>
        <v>458.37416500000006</v>
      </c>
      <c r="N213" s="39">
        <f t="shared" si="48"/>
        <v>100</v>
      </c>
      <c r="O213" s="47">
        <f t="shared" si="49"/>
        <v>1419.6938799999998</v>
      </c>
      <c r="P213" s="37">
        <f t="shared" si="50"/>
        <v>1.682560852468032</v>
      </c>
      <c r="Q213" s="9">
        <f t="shared" si="51"/>
        <v>1.2008417480755773</v>
      </c>
      <c r="R213" s="38">
        <f t="shared" si="52"/>
        <v>2.7848874913679671</v>
      </c>
      <c r="S213" s="39">
        <f t="shared" si="53"/>
        <v>4.0000020000000003</v>
      </c>
      <c r="T213" s="49">
        <f t="shared" si="54"/>
        <v>3.5060815068263138</v>
      </c>
      <c r="U213" s="37">
        <f t="shared" si="55"/>
        <v>0.96771551131873434</v>
      </c>
      <c r="V213" s="9">
        <f t="shared" si="56"/>
        <v>0.70911770959219789</v>
      </c>
      <c r="W213" s="38">
        <f t="shared" si="57"/>
        <v>1.3559984375539578</v>
      </c>
      <c r="X213" s="39">
        <f t="shared" si="58"/>
        <v>0.78539566340369826</v>
      </c>
      <c r="Y213" s="46">
        <f t="shared" si="59"/>
        <v>1.9551397921664382E-2</v>
      </c>
    </row>
    <row r="214" spans="2:25" ht="16.5" thickTop="1" thickBot="1" x14ac:dyDescent="0.3">
      <c r="B214" s="7">
        <v>19.8</v>
      </c>
      <c r="C214" s="8">
        <v>65.760000000000005</v>
      </c>
      <c r="D214" s="8">
        <v>1017</v>
      </c>
      <c r="E214" s="37">
        <v>0.40041666999999997</v>
      </c>
      <c r="F214" s="9">
        <v>0.2089</v>
      </c>
      <c r="G214" s="38">
        <v>0.22770525999999999</v>
      </c>
      <c r="H214" s="39">
        <v>0.4</v>
      </c>
      <c r="I214" s="47">
        <v>0.31974544999999999</v>
      </c>
      <c r="J214" s="41">
        <v>0</v>
      </c>
      <c r="K214" s="37">
        <f t="shared" si="45"/>
        <v>0</v>
      </c>
      <c r="L214" s="9">
        <f t="shared" si="46"/>
        <v>0</v>
      </c>
      <c r="M214" s="38">
        <f t="shared" si="47"/>
        <v>0</v>
      </c>
      <c r="N214" s="39">
        <f t="shared" si="48"/>
        <v>0</v>
      </c>
      <c r="O214" s="47">
        <f t="shared" si="49"/>
        <v>0</v>
      </c>
      <c r="P214" s="37">
        <f t="shared" si="50"/>
        <v>4.0000020000000003</v>
      </c>
      <c r="Q214" s="9">
        <f t="shared" si="51"/>
        <v>4.0000020000000003</v>
      </c>
      <c r="R214" s="38">
        <f t="shared" si="52"/>
        <v>4.0000020000000003</v>
      </c>
      <c r="S214" s="39">
        <f t="shared" si="53"/>
        <v>4.0000020000000003</v>
      </c>
      <c r="T214" s="49">
        <f t="shared" si="54"/>
        <v>4.0000020000000003</v>
      </c>
      <c r="U214" s="37">
        <f t="shared" si="55"/>
        <v>1.5707938293963741</v>
      </c>
      <c r="V214" s="9">
        <f t="shared" si="56"/>
        <v>1.5707915398154806</v>
      </c>
      <c r="W214" s="38">
        <f t="shared" si="57"/>
        <v>1.5707919351528239</v>
      </c>
      <c r="X214" s="39">
        <f t="shared" si="58"/>
        <v>1.5707938267948967</v>
      </c>
      <c r="Y214" s="46">
        <f t="shared" si="59"/>
        <v>1.5707931993070778</v>
      </c>
    </row>
    <row r="215" spans="2:25" ht="16.5" thickTop="1" thickBot="1" x14ac:dyDescent="0.3">
      <c r="B215" s="7">
        <v>20.6</v>
      </c>
      <c r="C215" s="8">
        <v>64.39</v>
      </c>
      <c r="D215" s="8">
        <v>1019.1</v>
      </c>
      <c r="E215" s="37">
        <v>0.23375000000000001</v>
      </c>
      <c r="F215" s="9">
        <v>0.58720000000000006</v>
      </c>
      <c r="G215" s="38">
        <v>0.22520396000000001</v>
      </c>
      <c r="H215" s="39">
        <v>0</v>
      </c>
      <c r="I215" s="47">
        <v>0.31974544999999999</v>
      </c>
      <c r="J215" s="41">
        <v>0</v>
      </c>
      <c r="K215" s="37">
        <f t="shared" si="45"/>
        <v>0</v>
      </c>
      <c r="L215" s="9">
        <f t="shared" si="46"/>
        <v>0</v>
      </c>
      <c r="M215" s="38">
        <f t="shared" si="47"/>
        <v>0</v>
      </c>
      <c r="N215" s="39">
        <f t="shared" si="48"/>
        <v>0</v>
      </c>
      <c r="O215" s="47">
        <f t="shared" si="49"/>
        <v>0</v>
      </c>
      <c r="P215" s="37">
        <f t="shared" si="50"/>
        <v>4.0000020000000003</v>
      </c>
      <c r="Q215" s="9">
        <f t="shared" si="51"/>
        <v>4.0000020000000003</v>
      </c>
      <c r="R215" s="38">
        <f t="shared" si="52"/>
        <v>4.0000020000000003</v>
      </c>
      <c r="S215" s="39">
        <f t="shared" si="53"/>
        <v>0</v>
      </c>
      <c r="T215" s="49">
        <f t="shared" si="54"/>
        <v>4.0000020000000003</v>
      </c>
      <c r="U215" s="37">
        <f t="shared" si="55"/>
        <v>1.5707920487200304</v>
      </c>
      <c r="V215" s="9">
        <f t="shared" si="56"/>
        <v>1.5707946237976214</v>
      </c>
      <c r="W215" s="38">
        <f t="shared" si="57"/>
        <v>1.5707918863756429</v>
      </c>
      <c r="X215" s="39">
        <f t="shared" si="58"/>
        <v>0</v>
      </c>
      <c r="Y215" s="46">
        <f t="shared" si="59"/>
        <v>1.5707931993070778</v>
      </c>
    </row>
    <row r="216" spans="2:25" ht="16.5" thickTop="1" thickBot="1" x14ac:dyDescent="0.3">
      <c r="B216" s="7">
        <v>20.100000000000001</v>
      </c>
      <c r="C216" s="8">
        <v>69.459999999999994</v>
      </c>
      <c r="D216" s="8">
        <v>1018.9</v>
      </c>
      <c r="E216" s="37">
        <v>0.33374999999999999</v>
      </c>
      <c r="F216" s="9">
        <v>0.63519999999999999</v>
      </c>
      <c r="G216" s="38">
        <v>0.30016893</v>
      </c>
      <c r="H216" s="39">
        <v>1</v>
      </c>
      <c r="I216" s="47">
        <v>0.31974544999999999</v>
      </c>
      <c r="J216" s="41">
        <v>0</v>
      </c>
      <c r="K216" s="37">
        <f t="shared" si="45"/>
        <v>0</v>
      </c>
      <c r="L216" s="9">
        <f t="shared" si="46"/>
        <v>0</v>
      </c>
      <c r="M216" s="38">
        <f t="shared" si="47"/>
        <v>0</v>
      </c>
      <c r="N216" s="39">
        <f t="shared" si="48"/>
        <v>0</v>
      </c>
      <c r="O216" s="47">
        <f t="shared" si="49"/>
        <v>0</v>
      </c>
      <c r="P216" s="37">
        <f t="shared" si="50"/>
        <v>4.0000020000000003</v>
      </c>
      <c r="Q216" s="9">
        <f t="shared" si="51"/>
        <v>4.0000020000000003</v>
      </c>
      <c r="R216" s="38">
        <f t="shared" si="52"/>
        <v>4.0000020000000003</v>
      </c>
      <c r="S216" s="39">
        <f t="shared" si="53"/>
        <v>4.0000020000000003</v>
      </c>
      <c r="T216" s="49">
        <f t="shared" si="54"/>
        <v>4.0000020000000003</v>
      </c>
      <c r="U216" s="37">
        <f t="shared" si="55"/>
        <v>1.5707933305402151</v>
      </c>
      <c r="V216" s="9">
        <f t="shared" si="56"/>
        <v>1.5707947524875918</v>
      </c>
      <c r="W216" s="38">
        <f t="shared" si="57"/>
        <v>1.570792995337507</v>
      </c>
      <c r="X216" s="39">
        <f t="shared" si="58"/>
        <v>1.5707953267948966</v>
      </c>
      <c r="Y216" s="46">
        <f t="shared" si="59"/>
        <v>1.5707931993070778</v>
      </c>
    </row>
    <row r="217" spans="2:25" ht="16.5" thickTop="1" thickBot="1" x14ac:dyDescent="0.3">
      <c r="B217" s="7">
        <v>20.5</v>
      </c>
      <c r="C217" s="8">
        <v>69.180000000000007</v>
      </c>
      <c r="D217" s="8">
        <v>1013.6</v>
      </c>
      <c r="E217" s="37">
        <v>0.47708333000000003</v>
      </c>
      <c r="F217" s="9">
        <v>0.52510000000000001</v>
      </c>
      <c r="G217" s="38">
        <v>0.61866438999999995</v>
      </c>
      <c r="H217" s="39">
        <v>0</v>
      </c>
      <c r="I217" s="47">
        <v>3.0393877599999999</v>
      </c>
      <c r="J217" s="41">
        <v>0</v>
      </c>
      <c r="K217" s="37">
        <f t="shared" si="45"/>
        <v>0</v>
      </c>
      <c r="L217" s="9">
        <f t="shared" si="46"/>
        <v>0</v>
      </c>
      <c r="M217" s="38">
        <f t="shared" si="47"/>
        <v>0</v>
      </c>
      <c r="N217" s="39">
        <f t="shared" si="48"/>
        <v>0</v>
      </c>
      <c r="O217" s="47">
        <f t="shared" si="49"/>
        <v>0</v>
      </c>
      <c r="P217" s="37">
        <f t="shared" si="50"/>
        <v>4.0000020000000003</v>
      </c>
      <c r="Q217" s="9">
        <f t="shared" si="51"/>
        <v>4.0000020000000003</v>
      </c>
      <c r="R217" s="38">
        <f t="shared" si="52"/>
        <v>4.0000020000000003</v>
      </c>
      <c r="S217" s="39">
        <f t="shared" si="53"/>
        <v>0</v>
      </c>
      <c r="T217" s="49">
        <f t="shared" si="54"/>
        <v>4.0000020000000003</v>
      </c>
      <c r="U217" s="37">
        <f t="shared" si="55"/>
        <v>1.5707942307250129</v>
      </c>
      <c r="V217" s="9">
        <f t="shared" si="56"/>
        <v>1.5707944223957346</v>
      </c>
      <c r="W217" s="38">
        <f t="shared" si="57"/>
        <v>1.570794710409638</v>
      </c>
      <c r="X217" s="39">
        <f t="shared" si="58"/>
        <v>0</v>
      </c>
      <c r="Y217" s="46">
        <f t="shared" si="59"/>
        <v>1.5707959977812667</v>
      </c>
    </row>
    <row r="218" spans="2:25" ht="16.5" thickTop="1" thickBot="1" x14ac:dyDescent="0.3">
      <c r="B218" s="7">
        <v>20</v>
      </c>
      <c r="C218" s="8">
        <v>67.78</v>
      </c>
      <c r="D218" s="8">
        <v>1009.8</v>
      </c>
      <c r="E218" s="37">
        <v>1.35708333</v>
      </c>
      <c r="F218" s="9">
        <v>0.96130000000000004</v>
      </c>
      <c r="G218" s="38">
        <v>1.45068701</v>
      </c>
      <c r="H218" s="39">
        <v>0.67</v>
      </c>
      <c r="I218" s="47">
        <v>3.0393877599999999</v>
      </c>
      <c r="J218" s="41">
        <v>0.4</v>
      </c>
      <c r="K218" s="37">
        <f t="shared" si="45"/>
        <v>239.27083250000001</v>
      </c>
      <c r="L218" s="9">
        <f t="shared" si="46"/>
        <v>140.32499999999999</v>
      </c>
      <c r="M218" s="38">
        <f t="shared" si="47"/>
        <v>262.67175249999997</v>
      </c>
      <c r="N218" s="39">
        <f t="shared" si="48"/>
        <v>67.5</v>
      </c>
      <c r="O218" s="47">
        <f t="shared" si="49"/>
        <v>659.84694000000002</v>
      </c>
      <c r="P218" s="37">
        <f t="shared" si="50"/>
        <v>2.1788020913991937</v>
      </c>
      <c r="Q218" s="9">
        <f t="shared" si="51"/>
        <v>1.6493078106221994</v>
      </c>
      <c r="R218" s="38">
        <f t="shared" si="52"/>
        <v>2.2709143786414856</v>
      </c>
      <c r="S218" s="39">
        <f t="shared" si="53"/>
        <v>1.0093477943925235</v>
      </c>
      <c r="T218" s="49">
        <f t="shared" si="54"/>
        <v>3.0696038526273992</v>
      </c>
      <c r="U218" s="37">
        <f t="shared" si="55"/>
        <v>1.1749228682792416</v>
      </c>
      <c r="V218" s="9">
        <f t="shared" si="56"/>
        <v>0.95164194663401769</v>
      </c>
      <c r="W218" s="38">
        <f t="shared" si="57"/>
        <v>1.2070340812415348</v>
      </c>
      <c r="X218" s="39">
        <f t="shared" si="58"/>
        <v>0.59374850741692708</v>
      </c>
      <c r="Y218" s="46">
        <f t="shared" si="59"/>
        <v>1.1030515812354388E-2</v>
      </c>
    </row>
    <row r="219" spans="2:25" ht="16.5" thickTop="1" thickBot="1" x14ac:dyDescent="0.3">
      <c r="B219" s="7">
        <v>19.3</v>
      </c>
      <c r="C219" s="8">
        <v>69.66</v>
      </c>
      <c r="D219" s="8">
        <v>1007.9</v>
      </c>
      <c r="E219" s="37">
        <v>2.2108333299999998</v>
      </c>
      <c r="F219" s="9">
        <v>1.6809000000000001</v>
      </c>
      <c r="G219" s="38">
        <v>1.88984262</v>
      </c>
      <c r="H219" s="39">
        <v>0.6</v>
      </c>
      <c r="I219" s="47">
        <v>5.9285542199999997</v>
      </c>
      <c r="J219" s="41">
        <v>0</v>
      </c>
      <c r="K219" s="37">
        <f t="shared" si="45"/>
        <v>0</v>
      </c>
      <c r="L219" s="9">
        <f t="shared" si="46"/>
        <v>0</v>
      </c>
      <c r="M219" s="38">
        <f t="shared" si="47"/>
        <v>0</v>
      </c>
      <c r="N219" s="39">
        <f t="shared" si="48"/>
        <v>0</v>
      </c>
      <c r="O219" s="47">
        <f t="shared" si="49"/>
        <v>0</v>
      </c>
      <c r="P219" s="37">
        <f t="shared" si="50"/>
        <v>4.0000020000000003</v>
      </c>
      <c r="Q219" s="9">
        <f t="shared" si="51"/>
        <v>4.0000020000000003</v>
      </c>
      <c r="R219" s="38">
        <f t="shared" si="52"/>
        <v>4.0000020000000003</v>
      </c>
      <c r="S219" s="39">
        <f t="shared" si="53"/>
        <v>4.0000020000000003</v>
      </c>
      <c r="T219" s="49">
        <f t="shared" si="54"/>
        <v>4.0000020000000003</v>
      </c>
      <c r="U219" s="37">
        <f t="shared" si="55"/>
        <v>1.5707958744767656</v>
      </c>
      <c r="V219" s="9">
        <f t="shared" si="56"/>
        <v>1.5707957318755081</v>
      </c>
      <c r="W219" s="38">
        <f t="shared" si="57"/>
        <v>1.5707957976503057</v>
      </c>
      <c r="X219" s="39">
        <f t="shared" si="58"/>
        <v>1.5707946601282299</v>
      </c>
      <c r="Y219" s="46">
        <f t="shared" si="59"/>
        <v>1.5707961581197083</v>
      </c>
    </row>
    <row r="220" spans="2:25" ht="16.5" thickTop="1" thickBot="1" x14ac:dyDescent="0.3">
      <c r="B220" s="7">
        <v>18.8</v>
      </c>
      <c r="C220" s="8">
        <v>70.58</v>
      </c>
      <c r="D220" s="8">
        <v>1006.6</v>
      </c>
      <c r="E220" s="37">
        <v>2.2437499999999999</v>
      </c>
      <c r="F220" s="9">
        <v>2.1890999999999998</v>
      </c>
      <c r="G220" s="38">
        <v>2.4651117999999999</v>
      </c>
      <c r="H220" s="39">
        <v>0.6</v>
      </c>
      <c r="I220" s="47">
        <v>5.9285542199999997</v>
      </c>
      <c r="J220" s="41">
        <v>3.1</v>
      </c>
      <c r="K220" s="37">
        <f t="shared" si="45"/>
        <v>27.620967741935488</v>
      </c>
      <c r="L220" s="9">
        <f t="shared" si="46"/>
        <v>29.383870967741942</v>
      </c>
      <c r="M220" s="38">
        <f t="shared" si="47"/>
        <v>20.48026451612904</v>
      </c>
      <c r="N220" s="39">
        <f t="shared" si="48"/>
        <v>80.645161290322577</v>
      </c>
      <c r="O220" s="47">
        <f t="shared" si="49"/>
        <v>91.243684516129022</v>
      </c>
      <c r="P220" s="37">
        <f t="shared" si="50"/>
        <v>0.64093767251461997</v>
      </c>
      <c r="Q220" s="9">
        <f t="shared" si="51"/>
        <v>0.68889046873759263</v>
      </c>
      <c r="R220" s="38">
        <f t="shared" si="52"/>
        <v>0.45633655198510131</v>
      </c>
      <c r="S220" s="39">
        <f t="shared" si="53"/>
        <v>2.7027047027027025</v>
      </c>
      <c r="T220" s="49">
        <f t="shared" si="54"/>
        <v>1.2531613214489217</v>
      </c>
      <c r="U220" s="37">
        <f t="shared" si="55"/>
        <v>0.26949040740636787</v>
      </c>
      <c r="V220" s="9">
        <f t="shared" si="56"/>
        <v>0.28579460609198826</v>
      </c>
      <c r="W220" s="38">
        <f t="shared" si="57"/>
        <v>0.20200913063239911</v>
      </c>
      <c r="X220" s="39">
        <f t="shared" si="58"/>
        <v>0.67866233311908752</v>
      </c>
      <c r="Y220" s="46">
        <f t="shared" si="59"/>
        <v>0.10205030526252763</v>
      </c>
    </row>
    <row r="221" spans="2:25" ht="16.5" thickTop="1" thickBot="1" x14ac:dyDescent="0.3">
      <c r="B221" s="7">
        <v>19.3</v>
      </c>
      <c r="C221" s="8">
        <v>70</v>
      </c>
      <c r="D221" s="8">
        <v>1009.7</v>
      </c>
      <c r="E221" s="37">
        <v>2.3633333300000001</v>
      </c>
      <c r="F221" s="9">
        <v>1.4998</v>
      </c>
      <c r="G221" s="38">
        <v>1.65466764</v>
      </c>
      <c r="H221" s="39">
        <v>0.67</v>
      </c>
      <c r="I221" s="47">
        <v>3.0393877599999999</v>
      </c>
      <c r="J221" s="41">
        <v>0</v>
      </c>
      <c r="K221" s="37">
        <f t="shared" si="45"/>
        <v>0</v>
      </c>
      <c r="L221" s="9">
        <f t="shared" si="46"/>
        <v>0</v>
      </c>
      <c r="M221" s="38">
        <f t="shared" si="47"/>
        <v>0</v>
      </c>
      <c r="N221" s="39">
        <f t="shared" si="48"/>
        <v>0</v>
      </c>
      <c r="O221" s="47">
        <f t="shared" si="49"/>
        <v>0</v>
      </c>
      <c r="P221" s="37">
        <f t="shared" si="50"/>
        <v>4.0000020000000003</v>
      </c>
      <c r="Q221" s="9">
        <f t="shared" si="51"/>
        <v>4.0000020000000003</v>
      </c>
      <c r="R221" s="38">
        <f t="shared" si="52"/>
        <v>4.0000020000000003</v>
      </c>
      <c r="S221" s="39">
        <f t="shared" si="53"/>
        <v>4.0000020000000003</v>
      </c>
      <c r="T221" s="49">
        <f t="shared" si="54"/>
        <v>4.0000020000000003</v>
      </c>
      <c r="U221" s="37">
        <f t="shared" si="55"/>
        <v>1.5707959036637253</v>
      </c>
      <c r="V221" s="9">
        <f t="shared" si="56"/>
        <v>1.5707956600393291</v>
      </c>
      <c r="W221" s="38">
        <f t="shared" si="57"/>
        <v>1.5707957224439226</v>
      </c>
      <c r="X221" s="39">
        <f t="shared" si="58"/>
        <v>1.5707948342575833</v>
      </c>
      <c r="Y221" s="46">
        <f t="shared" si="59"/>
        <v>1.5707959977812667</v>
      </c>
    </row>
    <row r="222" spans="2:25" ht="16.5" thickTop="1" thickBot="1" x14ac:dyDescent="0.3">
      <c r="B222" s="7">
        <v>20.3</v>
      </c>
      <c r="C222" s="8">
        <v>79.16</v>
      </c>
      <c r="D222" s="8">
        <v>1001.2</v>
      </c>
      <c r="E222" s="37">
        <v>7.0066666700000004</v>
      </c>
      <c r="F222" s="9">
        <v>8.3050999999999995</v>
      </c>
      <c r="G222" s="38">
        <v>5.47621176</v>
      </c>
      <c r="H222" s="39">
        <v>13.04</v>
      </c>
      <c r="I222" s="47">
        <v>5.9285542199999997</v>
      </c>
      <c r="J222" s="41">
        <v>5.26</v>
      </c>
      <c r="K222" s="37">
        <f t="shared" si="45"/>
        <v>33.206590684410656</v>
      </c>
      <c r="L222" s="9">
        <f t="shared" si="46"/>
        <v>57.891634980988592</v>
      </c>
      <c r="M222" s="38">
        <f t="shared" si="47"/>
        <v>4.1104897338403079</v>
      </c>
      <c r="N222" s="39">
        <f t="shared" si="48"/>
        <v>147.90874524714829</v>
      </c>
      <c r="O222" s="47">
        <f t="shared" si="49"/>
        <v>12.710156273764255</v>
      </c>
      <c r="P222" s="37">
        <f t="shared" si="50"/>
        <v>0.56956721832348789</v>
      </c>
      <c r="Q222" s="9">
        <f t="shared" si="51"/>
        <v>0.89792387304184995</v>
      </c>
      <c r="R222" s="38">
        <f t="shared" si="52"/>
        <v>8.0556208442699423E-2</v>
      </c>
      <c r="S222" s="39">
        <f t="shared" si="53"/>
        <v>1.7005484480874318</v>
      </c>
      <c r="T222" s="49">
        <f t="shared" si="54"/>
        <v>0.23901562297728574</v>
      </c>
      <c r="U222" s="37">
        <f t="shared" si="55"/>
        <v>0.32060938030628167</v>
      </c>
      <c r="V222" s="9">
        <f t="shared" si="56"/>
        <v>0.5247724571231055</v>
      </c>
      <c r="W222" s="38">
        <f t="shared" si="57"/>
        <v>4.1081762527236568E-2</v>
      </c>
      <c r="X222" s="39">
        <f t="shared" si="58"/>
        <v>0.97629638446535705</v>
      </c>
      <c r="Y222" s="46">
        <f t="shared" si="59"/>
        <v>2.0130458333236036E-2</v>
      </c>
    </row>
    <row r="223" spans="2:25" ht="16.5" thickTop="1" thickBot="1" x14ac:dyDescent="0.3">
      <c r="B223" s="7">
        <v>19.100000000000001</v>
      </c>
      <c r="C223" s="8">
        <v>70.05</v>
      </c>
      <c r="D223" s="8">
        <v>1003.7</v>
      </c>
      <c r="E223" s="37">
        <v>2.1216666700000002</v>
      </c>
      <c r="F223" s="9">
        <v>1.6191</v>
      </c>
      <c r="G223" s="38">
        <v>2.4016543800000001</v>
      </c>
      <c r="H223" s="39">
        <v>0.51</v>
      </c>
      <c r="I223" s="47">
        <v>5.9285542199999997</v>
      </c>
      <c r="J223" s="41">
        <v>6.23</v>
      </c>
      <c r="K223" s="37">
        <f t="shared" si="45"/>
        <v>65.944355216693424</v>
      </c>
      <c r="L223" s="9">
        <f t="shared" si="46"/>
        <v>74.011235955056193</v>
      </c>
      <c r="M223" s="38">
        <f t="shared" si="47"/>
        <v>61.45017046548957</v>
      </c>
      <c r="N223" s="39">
        <f t="shared" si="48"/>
        <v>91.81380417335474</v>
      </c>
      <c r="O223" s="47">
        <f t="shared" si="49"/>
        <v>4.8386160513643777</v>
      </c>
      <c r="P223" s="37">
        <f t="shared" si="50"/>
        <v>1.9676731211464098</v>
      </c>
      <c r="Q223" s="9">
        <f t="shared" si="51"/>
        <v>2.3497745853919563</v>
      </c>
      <c r="R223" s="38">
        <f t="shared" si="52"/>
        <v>1.7740978807945229</v>
      </c>
      <c r="S223" s="39">
        <f t="shared" si="53"/>
        <v>3.3946607537091991</v>
      </c>
      <c r="T223" s="49">
        <f t="shared" si="54"/>
        <v>9.9173587195504828E-2</v>
      </c>
      <c r="U223" s="37">
        <f t="shared" si="55"/>
        <v>0.58298522760121763</v>
      </c>
      <c r="V223" s="9">
        <f t="shared" si="56"/>
        <v>0.63714285106989788</v>
      </c>
      <c r="W223" s="38">
        <f t="shared" si="57"/>
        <v>0.5510142640673894</v>
      </c>
      <c r="X223" s="39">
        <f t="shared" si="58"/>
        <v>0.74274614196738753</v>
      </c>
      <c r="Y223" s="46">
        <f t="shared" si="59"/>
        <v>4.5711823975577281E-3</v>
      </c>
    </row>
    <row r="224" spans="2:25" ht="16.5" thickTop="1" thickBot="1" x14ac:dyDescent="0.3">
      <c r="B224" s="7">
        <v>18.600000000000001</v>
      </c>
      <c r="C224" s="8">
        <v>65.099999999999994</v>
      </c>
      <c r="D224" s="8">
        <v>1011.1</v>
      </c>
      <c r="E224" s="37">
        <v>0.64458333000000001</v>
      </c>
      <c r="F224" s="9">
        <v>0.76060000000000005</v>
      </c>
      <c r="G224" s="38">
        <v>1.3285657900000001</v>
      </c>
      <c r="H224" s="39">
        <v>1.05</v>
      </c>
      <c r="I224" s="47">
        <v>3.0393877599999999</v>
      </c>
      <c r="J224" s="41">
        <v>0</v>
      </c>
      <c r="K224" s="37">
        <f t="shared" si="45"/>
        <v>0</v>
      </c>
      <c r="L224" s="9">
        <f t="shared" si="46"/>
        <v>0</v>
      </c>
      <c r="M224" s="38">
        <f t="shared" si="47"/>
        <v>0</v>
      </c>
      <c r="N224" s="39">
        <f t="shared" si="48"/>
        <v>0</v>
      </c>
      <c r="O224" s="47">
        <f t="shared" si="49"/>
        <v>0</v>
      </c>
      <c r="P224" s="37">
        <f t="shared" si="50"/>
        <v>4.0000020000000003</v>
      </c>
      <c r="Q224" s="9">
        <f t="shared" si="51"/>
        <v>4.0000020000000003</v>
      </c>
      <c r="R224" s="38">
        <f t="shared" si="52"/>
        <v>4.0000020000000003</v>
      </c>
      <c r="S224" s="39">
        <f t="shared" si="53"/>
        <v>4.0000020000000003</v>
      </c>
      <c r="T224" s="49">
        <f t="shared" si="54"/>
        <v>4.0000020000000003</v>
      </c>
      <c r="U224" s="37">
        <f t="shared" si="55"/>
        <v>1.5707947754051019</v>
      </c>
      <c r="V224" s="9">
        <f t="shared" si="56"/>
        <v>1.5707950120433847</v>
      </c>
      <c r="W224" s="38">
        <f t="shared" si="57"/>
        <v>1.57079557410353</v>
      </c>
      <c r="X224" s="39">
        <f t="shared" si="58"/>
        <v>1.5707953744139442</v>
      </c>
      <c r="Y224" s="46">
        <f t="shared" si="59"/>
        <v>1.5707959977812667</v>
      </c>
    </row>
    <row r="225" spans="2:25" ht="16.5" thickTop="1" thickBot="1" x14ac:dyDescent="0.3">
      <c r="B225" s="7">
        <v>15.8</v>
      </c>
      <c r="C225" s="8">
        <v>72.569999999999993</v>
      </c>
      <c r="D225" s="8">
        <v>1014.4</v>
      </c>
      <c r="E225" s="37">
        <v>1.17291667</v>
      </c>
      <c r="F225" s="9">
        <v>3.1419000000000001</v>
      </c>
      <c r="G225" s="38">
        <v>1.6796897099999999</v>
      </c>
      <c r="H225" s="39">
        <v>0</v>
      </c>
      <c r="I225" s="47">
        <v>3.0393877599999999</v>
      </c>
      <c r="J225" s="41">
        <v>9.64</v>
      </c>
      <c r="K225" s="37">
        <f t="shared" si="45"/>
        <v>87.832814626556015</v>
      </c>
      <c r="L225" s="9">
        <f t="shared" si="46"/>
        <v>67.407676348547724</v>
      </c>
      <c r="M225" s="38">
        <f t="shared" si="47"/>
        <v>82.575832883817441</v>
      </c>
      <c r="N225" s="39">
        <f t="shared" si="48"/>
        <v>100</v>
      </c>
      <c r="O225" s="47">
        <f t="shared" si="49"/>
        <v>68.471081327800832</v>
      </c>
      <c r="P225" s="37">
        <f t="shared" si="50"/>
        <v>3.1322127025911266</v>
      </c>
      <c r="Q225" s="9">
        <f t="shared" si="51"/>
        <v>2.0335337910482791</v>
      </c>
      <c r="R225" s="38">
        <f t="shared" si="52"/>
        <v>2.8129095951499732</v>
      </c>
      <c r="S225" s="39">
        <f t="shared" si="53"/>
        <v>4.0000020000000003</v>
      </c>
      <c r="T225" s="49">
        <f t="shared" si="54"/>
        <v>2.0823146052893895</v>
      </c>
      <c r="U225" s="37">
        <f t="shared" si="55"/>
        <v>0.72071180991647821</v>
      </c>
      <c r="V225" s="9">
        <f t="shared" si="56"/>
        <v>0.59311509269459717</v>
      </c>
      <c r="W225" s="38">
        <f t="shared" si="57"/>
        <v>0.69025104421546146</v>
      </c>
      <c r="X225" s="39">
        <f t="shared" si="58"/>
        <v>0.78539811153023109</v>
      </c>
      <c r="Y225" s="46">
        <f t="shared" si="59"/>
        <v>7.5008736947765858E-2</v>
      </c>
    </row>
    <row r="226" spans="2:25" ht="16.5" thickTop="1" thickBot="1" x14ac:dyDescent="0.3">
      <c r="B226" s="7">
        <v>16.600000000000001</v>
      </c>
      <c r="C226" s="8">
        <v>60.76</v>
      </c>
      <c r="D226" s="8">
        <v>1017.4</v>
      </c>
      <c r="E226" s="37">
        <v>0.26708333000000001</v>
      </c>
      <c r="F226" s="9">
        <v>8.2799999999999999E-2</v>
      </c>
      <c r="G226" s="38">
        <v>0.47698343999999998</v>
      </c>
      <c r="H226" s="39">
        <v>0</v>
      </c>
      <c r="I226" s="47">
        <v>0.31974544999999999</v>
      </c>
      <c r="J226" s="41">
        <v>0</v>
      </c>
      <c r="K226" s="37">
        <f t="shared" si="45"/>
        <v>0</v>
      </c>
      <c r="L226" s="9">
        <f t="shared" si="46"/>
        <v>0</v>
      </c>
      <c r="M226" s="38">
        <f t="shared" si="47"/>
        <v>0</v>
      </c>
      <c r="N226" s="39">
        <f t="shared" si="48"/>
        <v>0</v>
      </c>
      <c r="O226" s="47">
        <f t="shared" si="49"/>
        <v>0</v>
      </c>
      <c r="P226" s="37">
        <f t="shared" si="50"/>
        <v>4.0000020000000003</v>
      </c>
      <c r="Q226" s="9">
        <f t="shared" si="51"/>
        <v>4.0000020000000003</v>
      </c>
      <c r="R226" s="38">
        <f t="shared" si="52"/>
        <v>4.0000020000000003</v>
      </c>
      <c r="S226" s="39">
        <f t="shared" si="53"/>
        <v>0</v>
      </c>
      <c r="T226" s="49">
        <f t="shared" si="54"/>
        <v>4.0000020000000003</v>
      </c>
      <c r="U226" s="37">
        <f t="shared" si="55"/>
        <v>1.5707925826450839</v>
      </c>
      <c r="V226" s="9">
        <f t="shared" si="56"/>
        <v>1.5707842495002111</v>
      </c>
      <c r="W226" s="38">
        <f t="shared" si="57"/>
        <v>1.5707942302860534</v>
      </c>
      <c r="X226" s="39">
        <f t="shared" si="58"/>
        <v>0</v>
      </c>
      <c r="Y226" s="46">
        <f t="shared" si="59"/>
        <v>1.5707931993070778</v>
      </c>
    </row>
    <row r="227" spans="2:25" ht="16.5" thickTop="1" thickBot="1" x14ac:dyDescent="0.3">
      <c r="B227" s="7">
        <v>15.7</v>
      </c>
      <c r="C227" s="8">
        <v>90.32</v>
      </c>
      <c r="D227" s="8">
        <v>1012.8</v>
      </c>
      <c r="E227" s="37">
        <v>7.09833333</v>
      </c>
      <c r="F227" s="9">
        <v>13.8627</v>
      </c>
      <c r="G227" s="38">
        <v>8.2700270800000002</v>
      </c>
      <c r="H227" s="39">
        <v>33.21</v>
      </c>
      <c r="I227" s="47">
        <v>3.0393877599999999</v>
      </c>
      <c r="J227" s="41">
        <v>11.02</v>
      </c>
      <c r="K227" s="37">
        <f t="shared" si="45"/>
        <v>35.58681188747731</v>
      </c>
      <c r="L227" s="9">
        <f t="shared" si="46"/>
        <v>25.795825771324871</v>
      </c>
      <c r="M227" s="38">
        <f t="shared" si="47"/>
        <v>24.954382214156077</v>
      </c>
      <c r="N227" s="39">
        <f t="shared" si="48"/>
        <v>201.36116152450091</v>
      </c>
      <c r="O227" s="47">
        <f t="shared" si="49"/>
        <v>72.419348820326675</v>
      </c>
      <c r="P227" s="37">
        <f t="shared" si="50"/>
        <v>0.86579171665270704</v>
      </c>
      <c r="Q227" s="9">
        <f t="shared" si="51"/>
        <v>0.45697813201139759</v>
      </c>
      <c r="R227" s="38">
        <f t="shared" si="52"/>
        <v>0.57023923369495633</v>
      </c>
      <c r="S227" s="39">
        <f t="shared" si="53"/>
        <v>2.0067847266561154</v>
      </c>
      <c r="T227" s="49">
        <f t="shared" si="54"/>
        <v>2.2705453198749757</v>
      </c>
      <c r="U227" s="37">
        <f t="shared" si="55"/>
        <v>0.34189291847969511</v>
      </c>
      <c r="V227" s="9">
        <f t="shared" si="56"/>
        <v>0.2524546275253603</v>
      </c>
      <c r="W227" s="38">
        <f t="shared" si="57"/>
        <v>0.24454925188033841</v>
      </c>
      <c r="X227" s="39">
        <f t="shared" si="58"/>
        <v>1.1098562562554433</v>
      </c>
      <c r="Y227" s="46">
        <f t="shared" si="59"/>
        <v>0.2206076760756551</v>
      </c>
    </row>
    <row r="228" spans="2:25" ht="16.5" thickTop="1" thickBot="1" x14ac:dyDescent="0.3">
      <c r="B228" s="7">
        <v>18.5</v>
      </c>
      <c r="C228" s="8">
        <v>68.61</v>
      </c>
      <c r="D228" s="8">
        <v>1011.9</v>
      </c>
      <c r="E228" s="37">
        <v>1.2158333299999999</v>
      </c>
      <c r="F228" s="9">
        <v>0.35659999999999997</v>
      </c>
      <c r="G228" s="38">
        <v>1.2082790999999999</v>
      </c>
      <c r="H228" s="39">
        <v>0</v>
      </c>
      <c r="I228" s="47">
        <v>3.0393877599999999</v>
      </c>
      <c r="J228" s="41">
        <v>1</v>
      </c>
      <c r="K228" s="37">
        <f t="shared" si="45"/>
        <v>21.583332999999993</v>
      </c>
      <c r="L228" s="9">
        <f t="shared" si="46"/>
        <v>64.34</v>
      </c>
      <c r="M228" s="38">
        <f t="shared" si="47"/>
        <v>20.827909999999996</v>
      </c>
      <c r="N228" s="39">
        <f t="shared" si="48"/>
        <v>100</v>
      </c>
      <c r="O228" s="47">
        <f t="shared" si="49"/>
        <v>203.93877599999999</v>
      </c>
      <c r="P228" s="37">
        <f t="shared" si="50"/>
        <v>0.38962215252293358</v>
      </c>
      <c r="Q228" s="9">
        <f t="shared" si="51"/>
        <v>1.897097680377414</v>
      </c>
      <c r="R228" s="38">
        <f t="shared" si="52"/>
        <v>0.37727152177376483</v>
      </c>
      <c r="S228" s="39">
        <f t="shared" si="53"/>
        <v>4.0000020000000003</v>
      </c>
      <c r="T228" s="49">
        <f t="shared" si="54"/>
        <v>2.0195038464877455</v>
      </c>
      <c r="U228" s="37">
        <f t="shared" si="55"/>
        <v>0.2125723285129319</v>
      </c>
      <c r="V228" s="9">
        <f t="shared" si="56"/>
        <v>0.57172104547882263</v>
      </c>
      <c r="W228" s="38">
        <f t="shared" si="57"/>
        <v>0.2053432116365414</v>
      </c>
      <c r="X228" s="39">
        <f t="shared" si="58"/>
        <v>0.78539766339769834</v>
      </c>
      <c r="Y228" s="46">
        <f t="shared" si="59"/>
        <v>9.4209297412022802E-2</v>
      </c>
    </row>
    <row r="229" spans="2:25" ht="16.5" thickTop="1" thickBot="1" x14ac:dyDescent="0.3">
      <c r="B229" s="7">
        <v>16</v>
      </c>
      <c r="C229" s="8">
        <v>85.6</v>
      </c>
      <c r="D229" s="8">
        <v>1011.8</v>
      </c>
      <c r="E229" s="37">
        <v>5.2116666699999996</v>
      </c>
      <c r="F229" s="9">
        <v>6.8304999999999998</v>
      </c>
      <c r="G229" s="38">
        <v>6.23050148</v>
      </c>
      <c r="H229" s="39">
        <v>14.61</v>
      </c>
      <c r="I229" s="47">
        <v>3.0393877599999999</v>
      </c>
      <c r="J229" s="41">
        <v>2.21</v>
      </c>
      <c r="K229" s="37">
        <f t="shared" si="45"/>
        <v>135.82202126696831</v>
      </c>
      <c r="L229" s="9">
        <f t="shared" si="46"/>
        <v>209.07239819004525</v>
      </c>
      <c r="M229" s="38">
        <f t="shared" si="47"/>
        <v>181.92314389140273</v>
      </c>
      <c r="N229" s="39">
        <f t="shared" si="48"/>
        <v>561.08597285067867</v>
      </c>
      <c r="O229" s="47">
        <f t="shared" si="49"/>
        <v>37.528857918552035</v>
      </c>
      <c r="P229" s="37">
        <f t="shared" si="50"/>
        <v>1.6177877634773026</v>
      </c>
      <c r="Q229" s="9">
        <f t="shared" si="51"/>
        <v>2.044357953763619</v>
      </c>
      <c r="R229" s="38">
        <f t="shared" si="52"/>
        <v>1.9053397288194018</v>
      </c>
      <c r="S229" s="39">
        <f t="shared" si="53"/>
        <v>2.9488723923900113</v>
      </c>
      <c r="T229" s="49">
        <f t="shared" si="54"/>
        <v>0.63199018446591571</v>
      </c>
      <c r="U229" s="37">
        <f t="shared" si="55"/>
        <v>0.93614828575407139</v>
      </c>
      <c r="V229" s="9">
        <f t="shared" si="56"/>
        <v>1.1246561404823618</v>
      </c>
      <c r="W229" s="38">
        <f t="shared" si="57"/>
        <v>1.0681965867380374</v>
      </c>
      <c r="X229" s="39">
        <f t="shared" si="58"/>
        <v>1.3944223541689373</v>
      </c>
      <c r="Y229" s="46">
        <f t="shared" si="59"/>
        <v>6.1063547539188159E-3</v>
      </c>
    </row>
    <row r="230" spans="2:25" ht="16.5" thickTop="1" thickBot="1" x14ac:dyDescent="0.3">
      <c r="B230" s="7">
        <v>18.600000000000001</v>
      </c>
      <c r="C230" s="8">
        <v>75.36</v>
      </c>
      <c r="D230" s="8">
        <v>1004.5</v>
      </c>
      <c r="E230" s="37">
        <v>4.7120833299999996</v>
      </c>
      <c r="F230" s="9">
        <v>4.5765000000000002</v>
      </c>
      <c r="G230" s="38">
        <v>3.92486786</v>
      </c>
      <c r="H230" s="39">
        <v>1.55</v>
      </c>
      <c r="I230" s="47">
        <v>5.9285542199999997</v>
      </c>
      <c r="J230" s="41">
        <v>3.4</v>
      </c>
      <c r="K230" s="37">
        <f t="shared" si="45"/>
        <v>38.590686176470577</v>
      </c>
      <c r="L230" s="9">
        <f t="shared" si="46"/>
        <v>34.602941176470594</v>
      </c>
      <c r="M230" s="38">
        <f t="shared" si="47"/>
        <v>15.437290000000004</v>
      </c>
      <c r="N230" s="39">
        <f t="shared" si="48"/>
        <v>54.411764705882348</v>
      </c>
      <c r="O230" s="47">
        <f t="shared" si="49"/>
        <v>74.369241764705876</v>
      </c>
      <c r="P230" s="37">
        <f t="shared" si="50"/>
        <v>0.646979244500273</v>
      </c>
      <c r="Q230" s="9">
        <f t="shared" si="51"/>
        <v>0.58998507528364585</v>
      </c>
      <c r="R230" s="38">
        <f t="shared" si="52"/>
        <v>0.28662443198473214</v>
      </c>
      <c r="S230" s="39">
        <f t="shared" si="53"/>
        <v>1.4949514949494949</v>
      </c>
      <c r="T230" s="49">
        <f t="shared" si="54"/>
        <v>1.0842232674623871</v>
      </c>
      <c r="U230" s="37">
        <f t="shared" si="55"/>
        <v>0.3682982976247039</v>
      </c>
      <c r="V230" s="9">
        <f t="shared" si="56"/>
        <v>0.33313308620223359</v>
      </c>
      <c r="W230" s="38">
        <f t="shared" si="57"/>
        <v>0.15316381032288939</v>
      </c>
      <c r="X230" s="39">
        <f t="shared" si="58"/>
        <v>0.49831567073294353</v>
      </c>
      <c r="Y230" s="46">
        <f t="shared" si="59"/>
        <v>6.5428868489433717E-2</v>
      </c>
    </row>
    <row r="231" spans="2:25" ht="16.5" thickTop="1" thickBot="1" x14ac:dyDescent="0.3">
      <c r="B231" s="7">
        <v>17</v>
      </c>
      <c r="C231" s="8">
        <v>76.03</v>
      </c>
      <c r="D231" s="8">
        <v>1005.3</v>
      </c>
      <c r="E231" s="37">
        <v>4.8899999999999997</v>
      </c>
      <c r="F231" s="9">
        <v>3.6983999999999999</v>
      </c>
      <c r="G231" s="38">
        <v>3.8080967700000001</v>
      </c>
      <c r="H231" s="39">
        <v>1.55</v>
      </c>
      <c r="I231" s="47">
        <v>5.9285542199999997</v>
      </c>
      <c r="J231" s="41">
        <v>3.19</v>
      </c>
      <c r="K231" s="37">
        <f t="shared" si="45"/>
        <v>53.291536050156729</v>
      </c>
      <c r="L231" s="9">
        <f t="shared" si="46"/>
        <v>15.93730407523511</v>
      </c>
      <c r="M231" s="38">
        <f t="shared" si="47"/>
        <v>19.376074294670854</v>
      </c>
      <c r="N231" s="39">
        <f t="shared" si="48"/>
        <v>51.410658307210035</v>
      </c>
      <c r="O231" s="47">
        <f t="shared" si="49"/>
        <v>85.848094670846393</v>
      </c>
      <c r="P231" s="37">
        <f t="shared" si="50"/>
        <v>0.84158615841584139</v>
      </c>
      <c r="Q231" s="9">
        <f t="shared" si="51"/>
        <v>0.29522295116427616</v>
      </c>
      <c r="R231" s="38">
        <f t="shared" si="52"/>
        <v>0.35329621144886519</v>
      </c>
      <c r="S231" s="39">
        <f t="shared" si="53"/>
        <v>1.3839682447257382</v>
      </c>
      <c r="T231" s="49">
        <f t="shared" si="54"/>
        <v>1.2013127139258748</v>
      </c>
      <c r="U231" s="37">
        <f t="shared" si="55"/>
        <v>0.48963172829752011</v>
      </c>
      <c r="V231" s="9">
        <f t="shared" si="56"/>
        <v>0.15804384402330376</v>
      </c>
      <c r="W231" s="38">
        <f t="shared" si="57"/>
        <v>0.19138908097907326</v>
      </c>
      <c r="X231" s="39">
        <f t="shared" si="58"/>
        <v>0.47486895563533971</v>
      </c>
      <c r="Y231" s="46">
        <f t="shared" si="59"/>
        <v>5.1343000736294039E-2</v>
      </c>
    </row>
    <row r="232" spans="2:25" ht="16.5" thickTop="1" thickBot="1" x14ac:dyDescent="0.3">
      <c r="B232" s="7">
        <v>16.600000000000001</v>
      </c>
      <c r="C232" s="8">
        <v>68.900000000000006</v>
      </c>
      <c r="D232" s="8">
        <v>1013.7</v>
      </c>
      <c r="E232" s="37">
        <v>0.85250000000000004</v>
      </c>
      <c r="F232" s="9">
        <v>0.56240000000000001</v>
      </c>
      <c r="G232" s="38">
        <v>1.1062775</v>
      </c>
      <c r="H232" s="39">
        <v>0</v>
      </c>
      <c r="I232" s="47">
        <v>3.0393877599999999</v>
      </c>
      <c r="J232" s="41">
        <v>7.81</v>
      </c>
      <c r="K232" s="37">
        <f t="shared" si="45"/>
        <v>89.08450704225352</v>
      </c>
      <c r="L232" s="9">
        <f t="shared" si="46"/>
        <v>92.798975672215107</v>
      </c>
      <c r="M232" s="38">
        <f t="shared" si="47"/>
        <v>85.835115236875808</v>
      </c>
      <c r="N232" s="39">
        <f t="shared" si="48"/>
        <v>100</v>
      </c>
      <c r="O232" s="47">
        <f t="shared" si="49"/>
        <v>61.083383354673501</v>
      </c>
      <c r="P232" s="37">
        <f t="shared" si="50"/>
        <v>3.2127004126984127</v>
      </c>
      <c r="Q232" s="9">
        <f t="shared" si="51"/>
        <v>3.4626172596627014</v>
      </c>
      <c r="R232" s="38">
        <f t="shared" si="52"/>
        <v>3.0074106411061114</v>
      </c>
      <c r="S232" s="39">
        <f t="shared" si="53"/>
        <v>4.0000020000000003</v>
      </c>
      <c r="T232" s="49">
        <f t="shared" si="54"/>
        <v>1.7588523040101502</v>
      </c>
      <c r="U232" s="37">
        <f t="shared" si="55"/>
        <v>0.72773397970959341</v>
      </c>
      <c r="V232" s="9">
        <f t="shared" si="56"/>
        <v>0.74806554325667174</v>
      </c>
      <c r="W232" s="38">
        <f t="shared" si="57"/>
        <v>0.70932233977591586</v>
      </c>
      <c r="X232" s="39">
        <f t="shared" si="58"/>
        <v>0.78539809937696581</v>
      </c>
      <c r="Y232" s="46">
        <f t="shared" si="59"/>
        <v>5.350043279905449E-2</v>
      </c>
    </row>
    <row r="233" spans="2:25" ht="16.5" thickTop="1" thickBot="1" x14ac:dyDescent="0.3">
      <c r="B233" s="7">
        <v>16.600000000000001</v>
      </c>
      <c r="C233" s="8">
        <v>61.34</v>
      </c>
      <c r="D233" s="8">
        <v>1022.5</v>
      </c>
      <c r="E233" s="37">
        <v>0.15041667</v>
      </c>
      <c r="F233" s="9">
        <v>4.8800000000000003E-2</v>
      </c>
      <c r="G233" s="38">
        <v>0.18737191</v>
      </c>
      <c r="H233" s="39">
        <v>0</v>
      </c>
      <c r="I233" s="47">
        <v>0.31974544999999999</v>
      </c>
      <c r="J233" s="41">
        <v>0.2</v>
      </c>
      <c r="K233" s="37">
        <f t="shared" si="45"/>
        <v>24.791665000000005</v>
      </c>
      <c r="L233" s="9">
        <f t="shared" si="46"/>
        <v>75.599999999999994</v>
      </c>
      <c r="M233" s="38">
        <f t="shared" si="47"/>
        <v>6.3140450000000046</v>
      </c>
      <c r="N233" s="39">
        <f t="shared" si="48"/>
        <v>100</v>
      </c>
      <c r="O233" s="47">
        <f t="shared" si="49"/>
        <v>59.872724999999981</v>
      </c>
      <c r="P233" s="37">
        <f t="shared" si="50"/>
        <v>0.56599482220220865</v>
      </c>
      <c r="Q233" s="9">
        <f t="shared" si="51"/>
        <v>2.4308701672025719</v>
      </c>
      <c r="R233" s="38">
        <f t="shared" si="52"/>
        <v>0.13039958097070081</v>
      </c>
      <c r="S233" s="39">
        <f t="shared" si="53"/>
        <v>4.0000020000000003</v>
      </c>
      <c r="T233" s="49">
        <f t="shared" si="54"/>
        <v>0.92157197237782418</v>
      </c>
      <c r="U233" s="37">
        <f t="shared" si="55"/>
        <v>0.24301573618667927</v>
      </c>
      <c r="V233" s="9">
        <f t="shared" si="56"/>
        <v>0.6473276573577923</v>
      </c>
      <c r="W233" s="38">
        <f t="shared" si="57"/>
        <v>6.3056428003122833E-2</v>
      </c>
      <c r="X233" s="39">
        <f t="shared" si="58"/>
        <v>0.78539566340369826</v>
      </c>
      <c r="Y233" s="46">
        <f t="shared" si="59"/>
        <v>4.8300311407067833E-3</v>
      </c>
    </row>
    <row r="234" spans="2:25" ht="16.5" thickTop="1" thickBot="1" x14ac:dyDescent="0.3">
      <c r="B234" s="7">
        <v>16.899999999999999</v>
      </c>
      <c r="C234" s="8">
        <v>65.47</v>
      </c>
      <c r="D234" s="8">
        <v>1026.5</v>
      </c>
      <c r="E234" s="37">
        <v>7.1666670000000002E-2</v>
      </c>
      <c r="F234" s="9">
        <v>4.6600000000000003E-2</v>
      </c>
      <c r="G234" s="38">
        <v>0.18921314</v>
      </c>
      <c r="H234" s="39">
        <v>0</v>
      </c>
      <c r="I234" s="47">
        <v>0.31974544999999999</v>
      </c>
      <c r="J234" s="41">
        <v>0</v>
      </c>
      <c r="K234" s="37">
        <f t="shared" si="45"/>
        <v>0</v>
      </c>
      <c r="L234" s="9">
        <f t="shared" si="46"/>
        <v>0</v>
      </c>
      <c r="M234" s="38">
        <f t="shared" si="47"/>
        <v>0</v>
      </c>
      <c r="N234" s="39">
        <f t="shared" si="48"/>
        <v>0</v>
      </c>
      <c r="O234" s="47">
        <f t="shared" si="49"/>
        <v>0</v>
      </c>
      <c r="P234" s="37">
        <f t="shared" si="50"/>
        <v>4.0000020000000003</v>
      </c>
      <c r="Q234" s="9">
        <f t="shared" si="51"/>
        <v>4.0000020000000003</v>
      </c>
      <c r="R234" s="38">
        <f t="shared" si="52"/>
        <v>4.0000020000000003</v>
      </c>
      <c r="S234" s="39">
        <f t="shared" si="53"/>
        <v>0</v>
      </c>
      <c r="T234" s="49">
        <f t="shared" si="54"/>
        <v>4.0000020000000003</v>
      </c>
      <c r="U234" s="37">
        <f t="shared" si="55"/>
        <v>1.5707823733071744</v>
      </c>
      <c r="V234" s="9">
        <f t="shared" si="56"/>
        <v>1.570774867567432</v>
      </c>
      <c r="W234" s="38">
        <f t="shared" si="57"/>
        <v>1.5707910417496826</v>
      </c>
      <c r="X234" s="39">
        <f t="shared" si="58"/>
        <v>0</v>
      </c>
      <c r="Y234" s="46">
        <f t="shared" si="59"/>
        <v>1.5707931993070778</v>
      </c>
    </row>
    <row r="235" spans="2:25" ht="16.5" thickTop="1" thickBot="1" x14ac:dyDescent="0.3">
      <c r="B235" s="7">
        <v>18.3</v>
      </c>
      <c r="C235" s="8">
        <v>69.489999999999995</v>
      </c>
      <c r="D235" s="8">
        <v>1024.7</v>
      </c>
      <c r="E235" s="37">
        <v>0.16</v>
      </c>
      <c r="F235" s="9">
        <v>0.13730000000000001</v>
      </c>
      <c r="G235" s="38">
        <v>0.18721736999999999</v>
      </c>
      <c r="H235" s="39">
        <v>0</v>
      </c>
      <c r="I235" s="47">
        <v>0.31974544999999999</v>
      </c>
      <c r="J235" s="41">
        <v>0</v>
      </c>
      <c r="K235" s="37">
        <f t="shared" si="45"/>
        <v>0</v>
      </c>
      <c r="L235" s="9">
        <f t="shared" si="46"/>
        <v>0</v>
      </c>
      <c r="M235" s="38">
        <f t="shared" si="47"/>
        <v>0</v>
      </c>
      <c r="N235" s="39">
        <f t="shared" si="48"/>
        <v>0</v>
      </c>
      <c r="O235" s="47">
        <f t="shared" si="49"/>
        <v>0</v>
      </c>
      <c r="P235" s="37">
        <f t="shared" si="50"/>
        <v>4.0000020000000003</v>
      </c>
      <c r="Q235" s="9">
        <f t="shared" si="51"/>
        <v>4.0000020000000003</v>
      </c>
      <c r="R235" s="38">
        <f t="shared" si="52"/>
        <v>4.0000020000000003</v>
      </c>
      <c r="S235" s="39">
        <f t="shared" si="53"/>
        <v>0</v>
      </c>
      <c r="T235" s="49">
        <f t="shared" si="54"/>
        <v>4.0000020000000003</v>
      </c>
      <c r="U235" s="37">
        <f t="shared" si="55"/>
        <v>1.5707900767948968</v>
      </c>
      <c r="V235" s="9">
        <f t="shared" si="56"/>
        <v>1.5707890434737022</v>
      </c>
      <c r="W235" s="38">
        <f t="shared" si="57"/>
        <v>1.5707909854101736</v>
      </c>
      <c r="X235" s="39">
        <f t="shared" si="58"/>
        <v>0</v>
      </c>
      <c r="Y235" s="46">
        <f t="shared" si="59"/>
        <v>1.5707931993070778</v>
      </c>
    </row>
    <row r="236" spans="2:25" ht="16.5" thickTop="1" thickBot="1" x14ac:dyDescent="0.3">
      <c r="B236" s="7">
        <v>20.399999999999999</v>
      </c>
      <c r="C236" s="8">
        <v>69.489999999999995</v>
      </c>
      <c r="D236" s="8">
        <v>1024.2</v>
      </c>
      <c r="E236" s="37">
        <v>9.3333330000000006E-2</v>
      </c>
      <c r="F236" s="9">
        <v>9.2600000000000002E-2</v>
      </c>
      <c r="G236" s="38">
        <v>0.15918441</v>
      </c>
      <c r="H236" s="39">
        <v>0</v>
      </c>
      <c r="I236" s="47">
        <v>0.31974544999999999</v>
      </c>
      <c r="J236" s="41">
        <v>0</v>
      </c>
      <c r="K236" s="37">
        <f t="shared" si="45"/>
        <v>0</v>
      </c>
      <c r="L236" s="9">
        <f t="shared" si="46"/>
        <v>0</v>
      </c>
      <c r="M236" s="38">
        <f t="shared" si="47"/>
        <v>0</v>
      </c>
      <c r="N236" s="39">
        <f t="shared" si="48"/>
        <v>0</v>
      </c>
      <c r="O236" s="47">
        <f t="shared" si="49"/>
        <v>0</v>
      </c>
      <c r="P236" s="37">
        <f t="shared" si="50"/>
        <v>4.0000020000000003</v>
      </c>
      <c r="Q236" s="9">
        <f t="shared" si="51"/>
        <v>4.0000020000000003</v>
      </c>
      <c r="R236" s="38">
        <f t="shared" si="52"/>
        <v>4.0000020000000003</v>
      </c>
      <c r="S236" s="39">
        <f t="shared" si="53"/>
        <v>0</v>
      </c>
      <c r="T236" s="49">
        <f t="shared" si="54"/>
        <v>4.0000020000000003</v>
      </c>
      <c r="U236" s="37">
        <f t="shared" si="55"/>
        <v>1.5707856125088</v>
      </c>
      <c r="V236" s="9">
        <f t="shared" si="56"/>
        <v>1.5707855276588278</v>
      </c>
      <c r="W236" s="38">
        <f t="shared" si="57"/>
        <v>1.570790044772681</v>
      </c>
      <c r="X236" s="39">
        <f t="shared" si="58"/>
        <v>0</v>
      </c>
      <c r="Y236" s="46">
        <f t="shared" si="59"/>
        <v>1.5707931993070778</v>
      </c>
    </row>
    <row r="237" spans="2:25" ht="16.5" thickTop="1" thickBot="1" x14ac:dyDescent="0.3">
      <c r="B237" s="7">
        <v>21.7</v>
      </c>
      <c r="C237" s="8">
        <v>60.95</v>
      </c>
      <c r="D237" s="8">
        <v>1019.2</v>
      </c>
      <c r="E237" s="37">
        <v>9.6250000000000002E-2</v>
      </c>
      <c r="F237" s="9">
        <v>0.31409999999999999</v>
      </c>
      <c r="G237" s="38">
        <v>0.23856222999999999</v>
      </c>
      <c r="H237" s="39">
        <v>1.74</v>
      </c>
      <c r="I237" s="47">
        <v>0.31974544999999999</v>
      </c>
      <c r="J237" s="41">
        <v>0</v>
      </c>
      <c r="K237" s="37">
        <f t="shared" si="45"/>
        <v>0</v>
      </c>
      <c r="L237" s="9">
        <f t="shared" si="46"/>
        <v>0</v>
      </c>
      <c r="M237" s="38">
        <f t="shared" si="47"/>
        <v>0</v>
      </c>
      <c r="N237" s="39">
        <f t="shared" si="48"/>
        <v>0</v>
      </c>
      <c r="O237" s="47">
        <f t="shared" si="49"/>
        <v>0</v>
      </c>
      <c r="P237" s="37">
        <f t="shared" si="50"/>
        <v>4.0000020000000003</v>
      </c>
      <c r="Q237" s="9">
        <f t="shared" si="51"/>
        <v>4.0000020000000003</v>
      </c>
      <c r="R237" s="38">
        <f t="shared" si="52"/>
        <v>4.0000020000000003</v>
      </c>
      <c r="S237" s="39">
        <f t="shared" si="53"/>
        <v>4.0000020000000003</v>
      </c>
      <c r="T237" s="49">
        <f t="shared" si="54"/>
        <v>4.0000020000000003</v>
      </c>
      <c r="U237" s="37">
        <f t="shared" si="55"/>
        <v>1.5707859371845074</v>
      </c>
      <c r="V237" s="9">
        <f t="shared" si="56"/>
        <v>1.5707931430954378</v>
      </c>
      <c r="W237" s="38">
        <f t="shared" si="57"/>
        <v>1.5707921350165082</v>
      </c>
      <c r="X237" s="39">
        <f t="shared" si="58"/>
        <v>1.5707957520822529</v>
      </c>
      <c r="Y237" s="46">
        <f t="shared" si="59"/>
        <v>1.5707931993070778</v>
      </c>
    </row>
    <row r="238" spans="2:25" ht="16.5" thickTop="1" thickBot="1" x14ac:dyDescent="0.3">
      <c r="B238" s="7">
        <v>24.7</v>
      </c>
      <c r="C238" s="8">
        <v>51.99</v>
      </c>
      <c r="D238" s="8">
        <v>1017.7</v>
      </c>
      <c r="E238" s="37">
        <v>0.20041666999999999</v>
      </c>
      <c r="F238" s="9">
        <v>0.1668</v>
      </c>
      <c r="G238" s="38">
        <v>0.35913500999999998</v>
      </c>
      <c r="H238" s="39">
        <v>0</v>
      </c>
      <c r="I238" s="47">
        <v>0.31974544999999999</v>
      </c>
      <c r="J238" s="41">
        <v>0</v>
      </c>
      <c r="K238" s="37">
        <f t="shared" si="45"/>
        <v>0</v>
      </c>
      <c r="L238" s="9">
        <f t="shared" si="46"/>
        <v>0</v>
      </c>
      <c r="M238" s="38">
        <f t="shared" si="47"/>
        <v>0</v>
      </c>
      <c r="N238" s="39">
        <f t="shared" si="48"/>
        <v>0</v>
      </c>
      <c r="O238" s="47">
        <f t="shared" si="49"/>
        <v>0</v>
      </c>
      <c r="P238" s="37">
        <f t="shared" si="50"/>
        <v>4.0000020000000003</v>
      </c>
      <c r="Q238" s="9">
        <f t="shared" si="51"/>
        <v>4.0000020000000003</v>
      </c>
      <c r="R238" s="38">
        <f t="shared" si="52"/>
        <v>4.0000020000000003</v>
      </c>
      <c r="S238" s="39">
        <f t="shared" si="53"/>
        <v>0</v>
      </c>
      <c r="T238" s="49">
        <f t="shared" si="54"/>
        <v>4.0000020000000003</v>
      </c>
      <c r="U238" s="37">
        <f t="shared" si="55"/>
        <v>1.57079133718999</v>
      </c>
      <c r="V238" s="9">
        <f t="shared" si="56"/>
        <v>1.5707903315910599</v>
      </c>
      <c r="W238" s="38">
        <f t="shared" si="57"/>
        <v>1.5707935423267381</v>
      </c>
      <c r="X238" s="39">
        <f t="shared" si="58"/>
        <v>0</v>
      </c>
      <c r="Y238" s="46">
        <f t="shared" si="59"/>
        <v>1.5707931993070778</v>
      </c>
    </row>
    <row r="239" spans="2:25" ht="16.5" thickTop="1" thickBot="1" x14ac:dyDescent="0.3">
      <c r="B239" s="7">
        <v>24.8</v>
      </c>
      <c r="C239" s="8">
        <v>53.8</v>
      </c>
      <c r="D239" s="8">
        <v>1017.5</v>
      </c>
      <c r="E239" s="37">
        <v>0.20041666999999999</v>
      </c>
      <c r="F239" s="9">
        <v>3.5999999999999997E-2</v>
      </c>
      <c r="G239" s="38">
        <v>0.36315427</v>
      </c>
      <c r="H239" s="39">
        <v>0</v>
      </c>
      <c r="I239" s="47">
        <v>0.31974544999999999</v>
      </c>
      <c r="J239" s="41">
        <v>0</v>
      </c>
      <c r="K239" s="37">
        <f t="shared" si="45"/>
        <v>0</v>
      </c>
      <c r="L239" s="9">
        <f t="shared" si="46"/>
        <v>0</v>
      </c>
      <c r="M239" s="38">
        <f t="shared" si="47"/>
        <v>0</v>
      </c>
      <c r="N239" s="39">
        <f t="shared" si="48"/>
        <v>0</v>
      </c>
      <c r="O239" s="47">
        <f t="shared" si="49"/>
        <v>0</v>
      </c>
      <c r="P239" s="37">
        <f t="shared" si="50"/>
        <v>4.0000020000000003</v>
      </c>
      <c r="Q239" s="9">
        <f t="shared" si="51"/>
        <v>4.0000020000000003</v>
      </c>
      <c r="R239" s="38">
        <f t="shared" si="52"/>
        <v>4.0000020000000003</v>
      </c>
      <c r="S239" s="39">
        <f t="shared" si="53"/>
        <v>0</v>
      </c>
      <c r="T239" s="49">
        <f t="shared" si="54"/>
        <v>4.0000020000000003</v>
      </c>
      <c r="U239" s="37">
        <f t="shared" si="55"/>
        <v>1.57079133718999</v>
      </c>
      <c r="V239" s="9">
        <f t="shared" si="56"/>
        <v>1.5707685490171259</v>
      </c>
      <c r="W239" s="38">
        <f t="shared" si="57"/>
        <v>1.5707935731442235</v>
      </c>
      <c r="X239" s="39">
        <f t="shared" si="58"/>
        <v>0</v>
      </c>
      <c r="Y239" s="46">
        <f t="shared" si="59"/>
        <v>1.5707931993070778</v>
      </c>
    </row>
    <row r="240" spans="2:25" ht="16.5" thickTop="1" thickBot="1" x14ac:dyDescent="0.3">
      <c r="B240" s="7">
        <v>24.5</v>
      </c>
      <c r="C240" s="8">
        <v>57.27</v>
      </c>
      <c r="D240" s="8">
        <v>1014.2</v>
      </c>
      <c r="E240" s="37">
        <v>0.39541667000000003</v>
      </c>
      <c r="F240" s="9">
        <v>0.48049999999999998</v>
      </c>
      <c r="G240" s="38">
        <v>0.82957844000000003</v>
      </c>
      <c r="H240" s="39">
        <v>2</v>
      </c>
      <c r="I240" s="47">
        <v>3.0393877599999999</v>
      </c>
      <c r="J240" s="41">
        <v>0</v>
      </c>
      <c r="K240" s="37">
        <f t="shared" si="45"/>
        <v>0</v>
      </c>
      <c r="L240" s="9">
        <f t="shared" si="46"/>
        <v>0</v>
      </c>
      <c r="M240" s="38">
        <f t="shared" si="47"/>
        <v>0</v>
      </c>
      <c r="N240" s="39">
        <f t="shared" si="48"/>
        <v>0</v>
      </c>
      <c r="O240" s="47">
        <f t="shared" si="49"/>
        <v>0</v>
      </c>
      <c r="P240" s="37">
        <f t="shared" si="50"/>
        <v>4.0000020000000003</v>
      </c>
      <c r="Q240" s="9">
        <f t="shared" si="51"/>
        <v>4.0000020000000003</v>
      </c>
      <c r="R240" s="38">
        <f t="shared" si="52"/>
        <v>4.0000020000000003</v>
      </c>
      <c r="S240" s="39">
        <f t="shared" si="53"/>
        <v>4.0000020000000003</v>
      </c>
      <c r="T240" s="49">
        <f t="shared" si="54"/>
        <v>4.0000020000000003</v>
      </c>
      <c r="U240" s="37">
        <f t="shared" si="55"/>
        <v>1.5707937978170465</v>
      </c>
      <c r="V240" s="9">
        <f t="shared" si="56"/>
        <v>1.5707942456294439</v>
      </c>
      <c r="W240" s="38">
        <f t="shared" si="57"/>
        <v>1.5707951213633764</v>
      </c>
      <c r="X240" s="39">
        <f t="shared" si="58"/>
        <v>1.5707958267948967</v>
      </c>
      <c r="Y240" s="46">
        <f t="shared" si="59"/>
        <v>1.5707959977812667</v>
      </c>
    </row>
    <row r="241" spans="2:25" ht="16.5" thickTop="1" thickBot="1" x14ac:dyDescent="0.3">
      <c r="B241" s="7">
        <v>20.5</v>
      </c>
      <c r="C241" s="8">
        <v>67.16</v>
      </c>
      <c r="D241" s="8">
        <v>1013.7</v>
      </c>
      <c r="E241" s="37">
        <v>0.52</v>
      </c>
      <c r="F241" s="9">
        <v>0.33189999999999997</v>
      </c>
      <c r="G241" s="38">
        <v>0.54217822000000004</v>
      </c>
      <c r="H241" s="39">
        <v>0</v>
      </c>
      <c r="I241" s="47">
        <v>3.0393877599999999</v>
      </c>
      <c r="J241" s="41">
        <v>0.4</v>
      </c>
      <c r="K241" s="37">
        <f t="shared" si="45"/>
        <v>30</v>
      </c>
      <c r="L241" s="9">
        <f t="shared" si="46"/>
        <v>17.025000000000013</v>
      </c>
      <c r="M241" s="38">
        <f t="shared" si="47"/>
        <v>35.544555000000003</v>
      </c>
      <c r="N241" s="39">
        <f t="shared" si="48"/>
        <v>100</v>
      </c>
      <c r="O241" s="47">
        <f t="shared" si="49"/>
        <v>659.84694000000002</v>
      </c>
      <c r="P241" s="37">
        <f t="shared" si="50"/>
        <v>0.52174113043478254</v>
      </c>
      <c r="Q241" s="9">
        <f t="shared" si="51"/>
        <v>0.37218399207542041</v>
      </c>
      <c r="R241" s="38">
        <f t="shared" si="52"/>
        <v>0.60361697212279009</v>
      </c>
      <c r="S241" s="39">
        <f t="shared" si="53"/>
        <v>4.0000020000000003</v>
      </c>
      <c r="T241" s="49">
        <f t="shared" si="54"/>
        <v>3.0696038526273992</v>
      </c>
      <c r="U241" s="37">
        <f t="shared" si="55"/>
        <v>0.29145610640605074</v>
      </c>
      <c r="V241" s="9">
        <f t="shared" si="56"/>
        <v>0.1686327114095223</v>
      </c>
      <c r="W241" s="38">
        <f t="shared" si="57"/>
        <v>0.34151703885094692</v>
      </c>
      <c r="X241" s="39">
        <f t="shared" si="58"/>
        <v>0.78539691339901085</v>
      </c>
      <c r="Y241" s="46">
        <f t="shared" si="59"/>
        <v>8.7753638206104434E-2</v>
      </c>
    </row>
    <row r="242" spans="2:25" ht="16.5" thickTop="1" thickBot="1" x14ac:dyDescent="0.3">
      <c r="B242" s="7">
        <v>17.8</v>
      </c>
      <c r="C242" s="8">
        <v>66.83</v>
      </c>
      <c r="D242" s="8">
        <v>1019.2</v>
      </c>
      <c r="E242" s="37">
        <v>0.40875</v>
      </c>
      <c r="F242" s="9">
        <v>0.17599999999999999</v>
      </c>
      <c r="G242" s="38">
        <v>0.36787177999999998</v>
      </c>
      <c r="H242" s="39">
        <v>0</v>
      </c>
      <c r="I242" s="47">
        <v>0.31974544999999999</v>
      </c>
      <c r="J242" s="41">
        <v>2</v>
      </c>
      <c r="K242" s="37">
        <f t="shared" si="45"/>
        <v>79.5625</v>
      </c>
      <c r="L242" s="9">
        <f t="shared" si="46"/>
        <v>91.2</v>
      </c>
      <c r="M242" s="38">
        <f t="shared" si="47"/>
        <v>81.606410999999994</v>
      </c>
      <c r="N242" s="39">
        <f t="shared" si="48"/>
        <v>100</v>
      </c>
      <c r="O242" s="47">
        <f t="shared" si="49"/>
        <v>84.012727499999997</v>
      </c>
      <c r="P242" s="37">
        <f t="shared" si="50"/>
        <v>2.6424514032174362</v>
      </c>
      <c r="Q242" s="9">
        <f t="shared" si="51"/>
        <v>3.3529431764705881</v>
      </c>
      <c r="R242" s="38">
        <f t="shared" si="52"/>
        <v>2.7571246344021043</v>
      </c>
      <c r="S242" s="39">
        <f t="shared" si="53"/>
        <v>4.0000020000000003</v>
      </c>
      <c r="T242" s="49">
        <f t="shared" si="54"/>
        <v>2.8973104956368809</v>
      </c>
      <c r="U242" s="37">
        <f t="shared" si="55"/>
        <v>0.67206731665822217</v>
      </c>
      <c r="V242" s="9">
        <f t="shared" si="56"/>
        <v>0.73940526709286303</v>
      </c>
      <c r="W242" s="38">
        <f t="shared" si="57"/>
        <v>0.68445942054121844</v>
      </c>
      <c r="X242" s="39">
        <f t="shared" si="58"/>
        <v>0.78539791339751075</v>
      </c>
      <c r="Y242" s="46">
        <f t="shared" si="59"/>
        <v>2.1115535569619332E-2</v>
      </c>
    </row>
    <row r="243" spans="2:25" ht="16.5" thickTop="1" thickBot="1" x14ac:dyDescent="0.3">
      <c r="B243" s="7">
        <v>18.2</v>
      </c>
      <c r="C243" s="8">
        <v>68.66</v>
      </c>
      <c r="D243" s="8">
        <v>1020.6</v>
      </c>
      <c r="E243" s="37">
        <v>0.30541667</v>
      </c>
      <c r="F243" s="9">
        <v>0.42199999999999999</v>
      </c>
      <c r="G243" s="38">
        <v>0.31162178000000001</v>
      </c>
      <c r="H243" s="39">
        <v>0.2</v>
      </c>
      <c r="I243" s="47">
        <v>0.31974544999999999</v>
      </c>
      <c r="J243" s="41">
        <v>0</v>
      </c>
      <c r="K243" s="37">
        <f t="shared" si="45"/>
        <v>0</v>
      </c>
      <c r="L243" s="9">
        <f t="shared" si="46"/>
        <v>0</v>
      </c>
      <c r="M243" s="38">
        <f t="shared" si="47"/>
        <v>0</v>
      </c>
      <c r="N243" s="39">
        <f t="shared" si="48"/>
        <v>0</v>
      </c>
      <c r="O243" s="47">
        <f t="shared" si="49"/>
        <v>0</v>
      </c>
      <c r="P243" s="37">
        <f t="shared" si="50"/>
        <v>4.0000020000000003</v>
      </c>
      <c r="Q243" s="9">
        <f t="shared" si="51"/>
        <v>4.0000020000000003</v>
      </c>
      <c r="R243" s="38">
        <f t="shared" si="52"/>
        <v>4.0000020000000003</v>
      </c>
      <c r="S243" s="39">
        <f t="shared" si="53"/>
        <v>4.0000020000000003</v>
      </c>
      <c r="T243" s="49">
        <f t="shared" si="54"/>
        <v>4.0000020000000003</v>
      </c>
      <c r="U243" s="37">
        <f t="shared" si="55"/>
        <v>1.5707930525793798</v>
      </c>
      <c r="V243" s="9">
        <f t="shared" si="56"/>
        <v>1.5707939571266503</v>
      </c>
      <c r="W243" s="38">
        <f t="shared" si="57"/>
        <v>1.5707931177765797</v>
      </c>
      <c r="X243" s="39">
        <f t="shared" si="58"/>
        <v>1.5707913267948967</v>
      </c>
      <c r="Y243" s="46">
        <f t="shared" si="59"/>
        <v>1.5707931993070778</v>
      </c>
    </row>
    <row r="244" spans="2:25" ht="16.5" thickTop="1" thickBot="1" x14ac:dyDescent="0.3">
      <c r="B244" s="7">
        <v>17.2</v>
      </c>
      <c r="C244" s="8">
        <v>70.84</v>
      </c>
      <c r="D244" s="8">
        <v>1012.7</v>
      </c>
      <c r="E244" s="37">
        <v>1.2258333299999999</v>
      </c>
      <c r="F244" s="9">
        <v>1.7883</v>
      </c>
      <c r="G244" s="38">
        <v>1.49317503</v>
      </c>
      <c r="H244" s="39">
        <v>2.23</v>
      </c>
      <c r="I244" s="47">
        <v>3.0393877599999999</v>
      </c>
      <c r="J244" s="41">
        <v>0.4</v>
      </c>
      <c r="K244" s="37">
        <f t="shared" si="45"/>
        <v>206.45833249999995</v>
      </c>
      <c r="L244" s="9">
        <f t="shared" si="46"/>
        <v>347.07500000000005</v>
      </c>
      <c r="M244" s="38">
        <f t="shared" si="47"/>
        <v>273.29375749999991</v>
      </c>
      <c r="N244" s="39">
        <f t="shared" si="48"/>
        <v>457.5</v>
      </c>
      <c r="O244" s="47">
        <f t="shared" si="49"/>
        <v>659.84694000000002</v>
      </c>
      <c r="P244" s="37">
        <f t="shared" si="50"/>
        <v>2.0317805710543895</v>
      </c>
      <c r="Q244" s="9">
        <f t="shared" si="51"/>
        <v>2.5376796493168214</v>
      </c>
      <c r="R244" s="38">
        <f t="shared" si="52"/>
        <v>2.3097198288898091</v>
      </c>
      <c r="S244" s="39">
        <f t="shared" si="53"/>
        <v>2.7832719619771864</v>
      </c>
      <c r="T244" s="49">
        <f t="shared" si="54"/>
        <v>3.0696038526273992</v>
      </c>
      <c r="U244" s="37">
        <f t="shared" si="55"/>
        <v>1.1197384591641129</v>
      </c>
      <c r="V244" s="9">
        <f t="shared" si="56"/>
        <v>1.2902712699604291</v>
      </c>
      <c r="W244" s="38">
        <f t="shared" si="57"/>
        <v>1.2200208472419161</v>
      </c>
      <c r="X244" s="39">
        <f t="shared" si="58"/>
        <v>1.3556010781854109</v>
      </c>
      <c r="Y244" s="46">
        <f t="shared" si="59"/>
        <v>1.2783421918944871E-2</v>
      </c>
    </row>
    <row r="245" spans="2:25" ht="16.5" thickTop="1" thickBot="1" x14ac:dyDescent="0.3">
      <c r="B245" s="7">
        <v>15.8</v>
      </c>
      <c r="C245" s="8">
        <v>58.11</v>
      </c>
      <c r="D245" s="8">
        <v>1017.7</v>
      </c>
      <c r="E245" s="37">
        <v>0.22666666999999999</v>
      </c>
      <c r="F245" s="9">
        <v>0.1817</v>
      </c>
      <c r="G245" s="38">
        <v>0.36314123999999998</v>
      </c>
      <c r="H245" s="39">
        <v>0</v>
      </c>
      <c r="I245" s="47">
        <v>0.31974544999999999</v>
      </c>
      <c r="J245" s="41">
        <v>0</v>
      </c>
      <c r="K245" s="37">
        <f t="shared" si="45"/>
        <v>0</v>
      </c>
      <c r="L245" s="9">
        <f t="shared" si="46"/>
        <v>0</v>
      </c>
      <c r="M245" s="38">
        <f t="shared" si="47"/>
        <v>0</v>
      </c>
      <c r="N245" s="39">
        <f t="shared" si="48"/>
        <v>0</v>
      </c>
      <c r="O245" s="47">
        <f t="shared" si="49"/>
        <v>0</v>
      </c>
      <c r="P245" s="37">
        <f t="shared" si="50"/>
        <v>4.0000020000000003</v>
      </c>
      <c r="Q245" s="9">
        <f t="shared" si="51"/>
        <v>4.0000020000000003</v>
      </c>
      <c r="R245" s="38">
        <f t="shared" si="52"/>
        <v>4.0000020000000003</v>
      </c>
      <c r="S245" s="39">
        <f t="shared" si="53"/>
        <v>0</v>
      </c>
      <c r="T245" s="49">
        <f t="shared" si="54"/>
        <v>4.0000020000000003</v>
      </c>
      <c r="U245" s="37">
        <f t="shared" si="55"/>
        <v>1.5707919150302556</v>
      </c>
      <c r="V245" s="9">
        <f t="shared" si="56"/>
        <v>1.5707908232175714</v>
      </c>
      <c r="W245" s="38">
        <f t="shared" si="57"/>
        <v>1.5707935730454188</v>
      </c>
      <c r="X245" s="39">
        <f t="shared" si="58"/>
        <v>0</v>
      </c>
      <c r="Y245" s="46">
        <f t="shared" si="59"/>
        <v>1.5707931993070778</v>
      </c>
    </row>
    <row r="246" spans="2:25" ht="16.5" thickTop="1" thickBot="1" x14ac:dyDescent="0.3">
      <c r="B246" s="7">
        <v>15.9</v>
      </c>
      <c r="C246" s="8">
        <v>61.22</v>
      </c>
      <c r="D246" s="8">
        <v>1023.6</v>
      </c>
      <c r="E246" s="37">
        <v>0.15041667</v>
      </c>
      <c r="F246" s="9">
        <v>0.1104</v>
      </c>
      <c r="G246" s="38">
        <v>8.0027929999999997E-2</v>
      </c>
      <c r="H246" s="39">
        <v>0</v>
      </c>
      <c r="I246" s="47">
        <v>0.31974544999999999</v>
      </c>
      <c r="J246" s="41">
        <v>0</v>
      </c>
      <c r="K246" s="37">
        <f t="shared" si="45"/>
        <v>0</v>
      </c>
      <c r="L246" s="9">
        <f t="shared" si="46"/>
        <v>0</v>
      </c>
      <c r="M246" s="38">
        <f t="shared" si="47"/>
        <v>0</v>
      </c>
      <c r="N246" s="39">
        <f t="shared" si="48"/>
        <v>0</v>
      </c>
      <c r="O246" s="47">
        <f t="shared" si="49"/>
        <v>0</v>
      </c>
      <c r="P246" s="37">
        <f t="shared" si="50"/>
        <v>4.0000020000000003</v>
      </c>
      <c r="Q246" s="9">
        <f t="shared" si="51"/>
        <v>4.0000020000000003</v>
      </c>
      <c r="R246" s="38">
        <f t="shared" si="52"/>
        <v>4.0000020000000003</v>
      </c>
      <c r="S246" s="39">
        <f t="shared" si="53"/>
        <v>0</v>
      </c>
      <c r="T246" s="49">
        <f t="shared" si="54"/>
        <v>4.0000020000000003</v>
      </c>
      <c r="U246" s="37">
        <f t="shared" si="55"/>
        <v>1.5707896785955981</v>
      </c>
      <c r="V246" s="9">
        <f t="shared" si="56"/>
        <v>1.5707872688238824</v>
      </c>
      <c r="W246" s="38">
        <f t="shared" si="57"/>
        <v>1.5707838311574367</v>
      </c>
      <c r="X246" s="39">
        <f t="shared" si="58"/>
        <v>0</v>
      </c>
      <c r="Y246" s="46">
        <f t="shared" si="59"/>
        <v>1.5707931993070778</v>
      </c>
    </row>
    <row r="247" spans="2:25" ht="16.5" thickTop="1" thickBot="1" x14ac:dyDescent="0.3">
      <c r="B247" s="7">
        <v>18</v>
      </c>
      <c r="C247" s="8">
        <v>66.900000000000006</v>
      </c>
      <c r="D247" s="8">
        <v>1022.8</v>
      </c>
      <c r="E247" s="37">
        <v>0.155</v>
      </c>
      <c r="F247" s="9">
        <v>6.0900000000000003E-2</v>
      </c>
      <c r="G247" s="38">
        <v>0.16397856999999999</v>
      </c>
      <c r="H247" s="39">
        <v>0</v>
      </c>
      <c r="I247" s="47">
        <v>0.31974544999999999</v>
      </c>
      <c r="J247" s="41">
        <v>0</v>
      </c>
      <c r="K247" s="37">
        <f t="shared" si="45"/>
        <v>0</v>
      </c>
      <c r="L247" s="9">
        <f t="shared" si="46"/>
        <v>0</v>
      </c>
      <c r="M247" s="38">
        <f t="shared" si="47"/>
        <v>0</v>
      </c>
      <c r="N247" s="39">
        <f t="shared" si="48"/>
        <v>0</v>
      </c>
      <c r="O247" s="47">
        <f t="shared" si="49"/>
        <v>0</v>
      </c>
      <c r="P247" s="37">
        <f t="shared" si="50"/>
        <v>4.0000020000000003</v>
      </c>
      <c r="Q247" s="9">
        <f t="shared" si="51"/>
        <v>4.0000020000000003</v>
      </c>
      <c r="R247" s="38">
        <f t="shared" si="52"/>
        <v>4.0000020000000003</v>
      </c>
      <c r="S247" s="39">
        <f t="shared" si="53"/>
        <v>0</v>
      </c>
      <c r="T247" s="49">
        <f t="shared" si="54"/>
        <v>4.0000020000000003</v>
      </c>
      <c r="U247" s="37">
        <f t="shared" si="55"/>
        <v>1.5707898751819935</v>
      </c>
      <c r="V247" s="9">
        <f t="shared" si="56"/>
        <v>1.5707799064336501</v>
      </c>
      <c r="W247" s="38">
        <f t="shared" si="57"/>
        <v>1.5707902284370443</v>
      </c>
      <c r="X247" s="39">
        <f t="shared" si="58"/>
        <v>0</v>
      </c>
      <c r="Y247" s="46">
        <f t="shared" si="59"/>
        <v>1.5707931993070778</v>
      </c>
    </row>
    <row r="248" spans="2:25" ht="16.5" thickTop="1" thickBot="1" x14ac:dyDescent="0.3">
      <c r="B248" s="7">
        <v>17.2</v>
      </c>
      <c r="C248" s="8">
        <v>69.650000000000006</v>
      </c>
      <c r="D248" s="8">
        <v>1015.8</v>
      </c>
      <c r="E248" s="37">
        <v>0.86166666999999997</v>
      </c>
      <c r="F248" s="9">
        <v>1.3486</v>
      </c>
      <c r="G248" s="38">
        <v>0.91156205999999995</v>
      </c>
      <c r="H248" s="39">
        <v>5.6</v>
      </c>
      <c r="I248" s="47">
        <v>0.31974544999999999</v>
      </c>
      <c r="J248" s="41">
        <v>8.19</v>
      </c>
      <c r="K248" s="37">
        <f t="shared" si="45"/>
        <v>89.479039438339441</v>
      </c>
      <c r="L248" s="9">
        <f t="shared" si="46"/>
        <v>83.533577533577528</v>
      </c>
      <c r="M248" s="38">
        <f t="shared" si="47"/>
        <v>88.869816117216118</v>
      </c>
      <c r="N248" s="39">
        <f t="shared" si="48"/>
        <v>31.623931623931622</v>
      </c>
      <c r="O248" s="47">
        <f t="shared" si="49"/>
        <v>96.095904151404156</v>
      </c>
      <c r="P248" s="37">
        <f t="shared" si="50"/>
        <v>3.2384479557214338</v>
      </c>
      <c r="Q248" s="9">
        <f t="shared" si="51"/>
        <v>2.868934547753339</v>
      </c>
      <c r="R248" s="38">
        <f t="shared" si="52"/>
        <v>3.198766296510219</v>
      </c>
      <c r="S248" s="39">
        <f t="shared" si="53"/>
        <v>0.7512710355329949</v>
      </c>
      <c r="T248" s="49">
        <f t="shared" si="54"/>
        <v>3.6994097419789331</v>
      </c>
      <c r="U248" s="37">
        <f t="shared" si="55"/>
        <v>0.72992933879689215</v>
      </c>
      <c r="V248" s="9">
        <f t="shared" si="56"/>
        <v>0.69591882195367183</v>
      </c>
      <c r="W248" s="38">
        <f t="shared" si="57"/>
        <v>0.72653572551460577</v>
      </c>
      <c r="X248" s="39">
        <f t="shared" si="58"/>
        <v>0.30628783423469458</v>
      </c>
      <c r="Y248" s="46">
        <f t="shared" si="59"/>
        <v>8.7730630284810276E-2</v>
      </c>
    </row>
    <row r="249" spans="2:25" ht="16.5" thickTop="1" thickBot="1" x14ac:dyDescent="0.3">
      <c r="B249" s="7">
        <v>15</v>
      </c>
      <c r="C249" s="8">
        <v>57.36</v>
      </c>
      <c r="D249" s="8">
        <v>1024.5999999999999</v>
      </c>
      <c r="E249" s="37">
        <v>0.10166667</v>
      </c>
      <c r="F249" s="9">
        <v>0.13439999999999999</v>
      </c>
      <c r="G249" s="38">
        <v>0.12161953</v>
      </c>
      <c r="H249" s="39">
        <v>0</v>
      </c>
      <c r="I249" s="47">
        <v>0.31974544999999999</v>
      </c>
      <c r="J249" s="41">
        <v>0</v>
      </c>
      <c r="K249" s="37">
        <f t="shared" si="45"/>
        <v>0</v>
      </c>
      <c r="L249" s="9">
        <f t="shared" si="46"/>
        <v>0</v>
      </c>
      <c r="M249" s="38">
        <f t="shared" si="47"/>
        <v>0</v>
      </c>
      <c r="N249" s="39">
        <f t="shared" si="48"/>
        <v>0</v>
      </c>
      <c r="O249" s="47">
        <f t="shared" si="49"/>
        <v>0</v>
      </c>
      <c r="P249" s="37">
        <f t="shared" si="50"/>
        <v>4.0000020000000003</v>
      </c>
      <c r="Q249" s="9">
        <f t="shared" si="51"/>
        <v>4.0000020000000003</v>
      </c>
      <c r="R249" s="38">
        <f t="shared" si="52"/>
        <v>4.0000020000000003</v>
      </c>
      <c r="S249" s="39">
        <f t="shared" si="53"/>
        <v>0</v>
      </c>
      <c r="T249" s="49">
        <f t="shared" si="54"/>
        <v>4.0000020000000003</v>
      </c>
      <c r="U249" s="37">
        <f t="shared" si="55"/>
        <v>1.5707864907296456</v>
      </c>
      <c r="V249" s="9">
        <f t="shared" si="56"/>
        <v>1.5707888863187063</v>
      </c>
      <c r="W249" s="38">
        <f t="shared" si="57"/>
        <v>1.5707881044312682</v>
      </c>
      <c r="X249" s="39">
        <f t="shared" si="58"/>
        <v>0</v>
      </c>
      <c r="Y249" s="46">
        <f t="shared" si="59"/>
        <v>1.5707931993070778</v>
      </c>
    </row>
    <row r="250" spans="2:25" ht="16.5" thickTop="1" thickBot="1" x14ac:dyDescent="0.3">
      <c r="B250" s="7">
        <v>13.9</v>
      </c>
      <c r="C250" s="8">
        <v>77.34</v>
      </c>
      <c r="D250" s="8">
        <v>1022.6</v>
      </c>
      <c r="E250" s="37">
        <v>0.47291666999999998</v>
      </c>
      <c r="F250" s="9">
        <v>0.56979999999999997</v>
      </c>
      <c r="G250" s="38">
        <v>0.68145986999999997</v>
      </c>
      <c r="H250" s="39">
        <v>0</v>
      </c>
      <c r="I250" s="47">
        <v>0.31974544999999999</v>
      </c>
      <c r="J250" s="41">
        <v>0.78</v>
      </c>
      <c r="K250" s="37">
        <f t="shared" si="45"/>
        <v>39.369657692307698</v>
      </c>
      <c r="L250" s="9">
        <f t="shared" si="46"/>
        <v>26.948717948717952</v>
      </c>
      <c r="M250" s="38">
        <f t="shared" si="47"/>
        <v>12.633350000000007</v>
      </c>
      <c r="N250" s="39">
        <f t="shared" si="48"/>
        <v>100</v>
      </c>
      <c r="O250" s="47">
        <f t="shared" si="49"/>
        <v>59.006993589743594</v>
      </c>
      <c r="P250" s="37">
        <f t="shared" si="50"/>
        <v>0.980381102147312</v>
      </c>
      <c r="Q250" s="9">
        <f t="shared" si="51"/>
        <v>0.62290909734775524</v>
      </c>
      <c r="R250" s="38">
        <f t="shared" si="52"/>
        <v>0.26970527963914614</v>
      </c>
      <c r="S250" s="39">
        <f t="shared" si="53"/>
        <v>4.0000020000000003</v>
      </c>
      <c r="T250" s="49">
        <f t="shared" si="54"/>
        <v>1.6740422972342377</v>
      </c>
      <c r="U250" s="37">
        <f t="shared" si="55"/>
        <v>0.37506017152369858</v>
      </c>
      <c r="V250" s="9">
        <f t="shared" si="56"/>
        <v>0.2632334746443159</v>
      </c>
      <c r="W250" s="38">
        <f t="shared" si="57"/>
        <v>0.12566760353087644</v>
      </c>
      <c r="X250" s="39">
        <f t="shared" si="58"/>
        <v>0.78539752237221816</v>
      </c>
      <c r="Y250" s="46">
        <f t="shared" si="59"/>
        <v>1.1690057759152776E-2</v>
      </c>
    </row>
    <row r="251" spans="2:25" ht="16.5" thickTop="1" thickBot="1" x14ac:dyDescent="0.3">
      <c r="B251" s="7">
        <v>14.4</v>
      </c>
      <c r="C251" s="8">
        <v>65.63</v>
      </c>
      <c r="D251" s="8">
        <v>1023.1</v>
      </c>
      <c r="E251" s="37">
        <v>0.22208333</v>
      </c>
      <c r="F251" s="9">
        <v>6.7699999999999996E-2</v>
      </c>
      <c r="G251" s="38">
        <v>0.30648792000000002</v>
      </c>
      <c r="H251" s="39">
        <v>0</v>
      </c>
      <c r="I251" s="47">
        <v>0.31974544999999999</v>
      </c>
      <c r="J251" s="41">
        <v>0</v>
      </c>
      <c r="K251" s="37">
        <f t="shared" si="45"/>
        <v>0</v>
      </c>
      <c r="L251" s="9">
        <f t="shared" si="46"/>
        <v>0</v>
      </c>
      <c r="M251" s="38">
        <f t="shared" si="47"/>
        <v>0</v>
      </c>
      <c r="N251" s="39">
        <f t="shared" si="48"/>
        <v>0</v>
      </c>
      <c r="O251" s="47">
        <f t="shared" si="49"/>
        <v>0</v>
      </c>
      <c r="P251" s="37">
        <f t="shared" si="50"/>
        <v>4.0000020000000003</v>
      </c>
      <c r="Q251" s="9">
        <f t="shared" si="51"/>
        <v>4.0000020000000003</v>
      </c>
      <c r="R251" s="38">
        <f t="shared" si="52"/>
        <v>4.0000020000000003</v>
      </c>
      <c r="S251" s="39">
        <f t="shared" si="53"/>
        <v>0</v>
      </c>
      <c r="T251" s="49">
        <f t="shared" si="54"/>
        <v>4.0000020000000003</v>
      </c>
      <c r="U251" s="37">
        <f t="shared" si="55"/>
        <v>1.57079182398057</v>
      </c>
      <c r="V251" s="9">
        <f t="shared" si="56"/>
        <v>1.5707815557461533</v>
      </c>
      <c r="W251" s="38">
        <f t="shared" si="57"/>
        <v>1.5707930640235612</v>
      </c>
      <c r="X251" s="39">
        <f t="shared" si="58"/>
        <v>0</v>
      </c>
      <c r="Y251" s="46">
        <f t="shared" si="59"/>
        <v>1.5707931993070778</v>
      </c>
    </row>
    <row r="252" spans="2:25" ht="16.5" thickTop="1" thickBot="1" x14ac:dyDescent="0.3">
      <c r="B252" s="7">
        <v>12.8</v>
      </c>
      <c r="C252" s="8">
        <v>62.25</v>
      </c>
      <c r="D252" s="8">
        <v>1023.7</v>
      </c>
      <c r="E252" s="37">
        <v>0.10875</v>
      </c>
      <c r="F252" s="9">
        <v>0.08</v>
      </c>
      <c r="G252" s="38">
        <v>0.13457552</v>
      </c>
      <c r="H252" s="39">
        <v>0.2</v>
      </c>
      <c r="I252" s="47">
        <v>0.31974544999999999</v>
      </c>
      <c r="J252" s="41">
        <v>0.2</v>
      </c>
      <c r="K252" s="37">
        <f t="shared" si="45"/>
        <v>45.625000000000007</v>
      </c>
      <c r="L252" s="9">
        <f t="shared" si="46"/>
        <v>60</v>
      </c>
      <c r="M252" s="38">
        <f t="shared" si="47"/>
        <v>32.712240000000001</v>
      </c>
      <c r="N252" s="39">
        <f t="shared" si="48"/>
        <v>0</v>
      </c>
      <c r="O252" s="47">
        <f t="shared" si="49"/>
        <v>59.872724999999981</v>
      </c>
      <c r="P252" s="37">
        <f t="shared" si="50"/>
        <v>1.1821882348178139</v>
      </c>
      <c r="Q252" s="9">
        <f t="shared" si="51"/>
        <v>1.7142877142857142</v>
      </c>
      <c r="R252" s="38">
        <f t="shared" si="52"/>
        <v>0.7821809233115441</v>
      </c>
      <c r="S252" s="39">
        <f t="shared" si="53"/>
        <v>1.9999999999999999E-6</v>
      </c>
      <c r="T252" s="49">
        <f t="shared" si="54"/>
        <v>0.92157197237782418</v>
      </c>
      <c r="U252" s="37">
        <f t="shared" si="55"/>
        <v>0.42803736870710946</v>
      </c>
      <c r="V252" s="9">
        <f t="shared" si="56"/>
        <v>0.54041729439634101</v>
      </c>
      <c r="W252" s="38">
        <f t="shared" si="57"/>
        <v>0.31614886056380576</v>
      </c>
      <c r="X252" s="39">
        <f t="shared" si="58"/>
        <v>0</v>
      </c>
      <c r="Y252" s="46">
        <f t="shared" si="59"/>
        <v>2.6245517244695158E-3</v>
      </c>
    </row>
    <row r="253" spans="2:25" ht="16.5" thickTop="1" thickBot="1" x14ac:dyDescent="0.3">
      <c r="B253" s="7">
        <v>13.9</v>
      </c>
      <c r="C253" s="8">
        <v>76.739999999999995</v>
      </c>
      <c r="D253" s="8">
        <v>1013.8</v>
      </c>
      <c r="E253" s="37">
        <v>1.40291667</v>
      </c>
      <c r="F253" s="9">
        <v>0.8478</v>
      </c>
      <c r="G253" s="38">
        <v>1.46649725</v>
      </c>
      <c r="H253" s="39">
        <v>0.41</v>
      </c>
      <c r="I253" s="47">
        <v>3.0393877599999999</v>
      </c>
      <c r="J253" s="41">
        <v>2.34</v>
      </c>
      <c r="K253" s="37">
        <f t="shared" si="45"/>
        <v>40.04629615384615</v>
      </c>
      <c r="L253" s="9">
        <f t="shared" si="46"/>
        <v>63.769230769230766</v>
      </c>
      <c r="M253" s="38">
        <f t="shared" si="47"/>
        <v>37.329177350427344</v>
      </c>
      <c r="N253" s="39">
        <f t="shared" si="48"/>
        <v>82.478632478632491</v>
      </c>
      <c r="O253" s="47">
        <f t="shared" si="49"/>
        <v>29.888365811965816</v>
      </c>
      <c r="P253" s="37">
        <f t="shared" si="50"/>
        <v>1.0014491735487503</v>
      </c>
      <c r="Q253" s="9">
        <f t="shared" si="51"/>
        <v>1.8723904810841334</v>
      </c>
      <c r="R253" s="38">
        <f t="shared" si="52"/>
        <v>0.91790913890572223</v>
      </c>
      <c r="S253" s="39">
        <f t="shared" si="53"/>
        <v>2.807274727272727</v>
      </c>
      <c r="T253" s="49">
        <f t="shared" si="54"/>
        <v>0.52005208094080946</v>
      </c>
      <c r="U253" s="37">
        <f t="shared" si="55"/>
        <v>0.38090527067643914</v>
      </c>
      <c r="V253" s="9">
        <f t="shared" si="56"/>
        <v>0.56767415607409855</v>
      </c>
      <c r="W253" s="38">
        <f t="shared" si="57"/>
        <v>0.35727206659649841</v>
      </c>
      <c r="X253" s="39">
        <f t="shared" si="58"/>
        <v>0.68967268129793402</v>
      </c>
      <c r="Y253" s="46">
        <f t="shared" si="59"/>
        <v>1.7462704829383967E-2</v>
      </c>
    </row>
    <row r="254" spans="2:25" ht="16.5" thickTop="1" thickBot="1" x14ac:dyDescent="0.3">
      <c r="B254" s="7">
        <v>15.5</v>
      </c>
      <c r="C254" s="8">
        <v>72.8</v>
      </c>
      <c r="D254" s="8">
        <v>1018.4</v>
      </c>
      <c r="E254" s="37">
        <v>1.06125</v>
      </c>
      <c r="F254" s="9">
        <v>0.41670000000000001</v>
      </c>
      <c r="G254" s="38">
        <v>0.90552717000000005</v>
      </c>
      <c r="H254" s="39">
        <v>0</v>
      </c>
      <c r="I254" s="47">
        <v>0.31974544999999999</v>
      </c>
      <c r="J254" s="41">
        <v>0</v>
      </c>
      <c r="K254" s="37">
        <f t="shared" si="45"/>
        <v>0</v>
      </c>
      <c r="L254" s="9">
        <f t="shared" si="46"/>
        <v>0</v>
      </c>
      <c r="M254" s="38">
        <f t="shared" si="47"/>
        <v>0</v>
      </c>
      <c r="N254" s="39">
        <f t="shared" si="48"/>
        <v>0</v>
      </c>
      <c r="O254" s="47">
        <f t="shared" si="49"/>
        <v>0</v>
      </c>
      <c r="P254" s="37">
        <f t="shared" si="50"/>
        <v>4.0000020000000003</v>
      </c>
      <c r="Q254" s="9">
        <f t="shared" si="51"/>
        <v>4.0000020000000003</v>
      </c>
      <c r="R254" s="38">
        <f t="shared" si="52"/>
        <v>4.0000020000000003</v>
      </c>
      <c r="S254" s="39">
        <f t="shared" si="53"/>
        <v>0</v>
      </c>
      <c r="T254" s="49">
        <f t="shared" si="54"/>
        <v>4.0000020000000003</v>
      </c>
      <c r="U254" s="37">
        <f t="shared" si="55"/>
        <v>1.5707953845098555</v>
      </c>
      <c r="V254" s="9">
        <f t="shared" si="56"/>
        <v>1.5707939269868814</v>
      </c>
      <c r="W254" s="38">
        <f t="shared" si="57"/>
        <v>1.5707952224658017</v>
      </c>
      <c r="X254" s="39">
        <f t="shared" si="58"/>
        <v>0</v>
      </c>
      <c r="Y254" s="46">
        <f t="shared" si="59"/>
        <v>1.5707931993070778</v>
      </c>
    </row>
    <row r="255" spans="2:25" ht="16.5" thickTop="1" thickBot="1" x14ac:dyDescent="0.3">
      <c r="B255" s="7">
        <v>17.5</v>
      </c>
      <c r="C255" s="8">
        <v>74.47</v>
      </c>
      <c r="D255" s="8">
        <v>1020.1</v>
      </c>
      <c r="E255" s="37">
        <v>0.28375</v>
      </c>
      <c r="F255" s="9">
        <v>0.16600000000000001</v>
      </c>
      <c r="G255" s="38">
        <v>0.50487417000000001</v>
      </c>
      <c r="H255" s="39">
        <v>0.2</v>
      </c>
      <c r="I255" s="47">
        <v>0.31974544999999999</v>
      </c>
      <c r="J255" s="41">
        <v>0.6</v>
      </c>
      <c r="K255" s="37">
        <f t="shared" si="45"/>
        <v>52.708333333333336</v>
      </c>
      <c r="L255" s="9">
        <f t="shared" si="46"/>
        <v>72.333333333333329</v>
      </c>
      <c r="M255" s="38">
        <f t="shared" si="47"/>
        <v>15.854304999999997</v>
      </c>
      <c r="N255" s="39">
        <f t="shared" si="48"/>
        <v>66.666666666666657</v>
      </c>
      <c r="O255" s="47">
        <f t="shared" si="49"/>
        <v>46.709091666666666</v>
      </c>
      <c r="P255" s="37">
        <f t="shared" si="50"/>
        <v>1.4314022828854314</v>
      </c>
      <c r="Q255" s="9">
        <f t="shared" si="51"/>
        <v>2.2663205378590074</v>
      </c>
      <c r="R255" s="38">
        <f t="shared" si="52"/>
        <v>0.34438811231177563</v>
      </c>
      <c r="S255" s="39">
        <f t="shared" si="53"/>
        <v>2.0000019999999998</v>
      </c>
      <c r="T255" s="49">
        <f t="shared" si="54"/>
        <v>1.2188372766518172</v>
      </c>
      <c r="U255" s="37">
        <f t="shared" si="55"/>
        <v>0.48507809985572581</v>
      </c>
      <c r="V255" s="9">
        <f t="shared" si="56"/>
        <v>0.62621408687305868</v>
      </c>
      <c r="W255" s="38">
        <f t="shared" si="57"/>
        <v>0.15723409934794122</v>
      </c>
      <c r="X255" s="39">
        <f t="shared" si="58"/>
        <v>0.58800183431768582</v>
      </c>
      <c r="Y255" s="46">
        <f t="shared" si="59"/>
        <v>5.3170321644581192E-3</v>
      </c>
    </row>
    <row r="256" spans="2:25" ht="16.5" thickTop="1" thickBot="1" x14ac:dyDescent="0.3">
      <c r="B256" s="7">
        <v>18.5</v>
      </c>
      <c r="C256" s="8">
        <v>77.37</v>
      </c>
      <c r="D256" s="8">
        <v>1026.7</v>
      </c>
      <c r="E256" s="37">
        <v>8.8333330000000002E-2</v>
      </c>
      <c r="F256" s="9">
        <v>0.18479999999999999</v>
      </c>
      <c r="G256" s="38">
        <v>0.94679398999999997</v>
      </c>
      <c r="H256" s="39">
        <v>0.2</v>
      </c>
      <c r="I256" s="47">
        <v>0.31974544999999999</v>
      </c>
      <c r="J256" s="41">
        <v>0.2</v>
      </c>
      <c r="K256" s="37">
        <f t="shared" si="45"/>
        <v>55.833335000000005</v>
      </c>
      <c r="L256" s="9">
        <f t="shared" si="46"/>
        <v>7.6000000000000094</v>
      </c>
      <c r="M256" s="38">
        <f t="shared" si="47"/>
        <v>373.396995</v>
      </c>
      <c r="N256" s="39">
        <f t="shared" si="48"/>
        <v>0</v>
      </c>
      <c r="O256" s="47">
        <f t="shared" si="49"/>
        <v>59.872724999999981</v>
      </c>
      <c r="P256" s="37">
        <f t="shared" si="50"/>
        <v>1.5491350121287055</v>
      </c>
      <c r="Q256" s="9">
        <f t="shared" si="51"/>
        <v>0.15800615800415818</v>
      </c>
      <c r="R256" s="38">
        <f t="shared" si="52"/>
        <v>2.6048080820409427</v>
      </c>
      <c r="S256" s="39">
        <f t="shared" si="53"/>
        <v>1.9999999999999999E-6</v>
      </c>
      <c r="T256" s="49">
        <f t="shared" si="54"/>
        <v>0.92157197237782418</v>
      </c>
      <c r="U256" s="37">
        <f t="shared" si="55"/>
        <v>0.50921652704953502</v>
      </c>
      <c r="V256" s="9">
        <f t="shared" si="56"/>
        <v>7.5853801873079468E-2</v>
      </c>
      <c r="W256" s="38">
        <f t="shared" si="57"/>
        <v>1.3091241860672718</v>
      </c>
      <c r="X256" s="39">
        <f t="shared" si="58"/>
        <v>0</v>
      </c>
      <c r="Y256" s="46">
        <f t="shared" si="59"/>
        <v>2.1446912361140005E-3</v>
      </c>
    </row>
    <row r="257" spans="2:25" ht="16.5" thickTop="1" thickBot="1" x14ac:dyDescent="0.3">
      <c r="B257" s="7">
        <v>17.600000000000001</v>
      </c>
      <c r="C257" s="8">
        <v>58.86</v>
      </c>
      <c r="D257" s="8">
        <v>1033.5999999999999</v>
      </c>
      <c r="E257" s="37">
        <v>8.3333299999999999E-3</v>
      </c>
      <c r="F257" s="9">
        <v>8.0000000000000002E-3</v>
      </c>
      <c r="G257" s="38">
        <v>6.4558519999999994E-2</v>
      </c>
      <c r="H257" s="39">
        <v>0</v>
      </c>
      <c r="I257" s="47">
        <v>0.31974544999999999</v>
      </c>
      <c r="J257" s="41">
        <v>0.4</v>
      </c>
      <c r="K257" s="37">
        <f t="shared" si="45"/>
        <v>97.916667500000003</v>
      </c>
      <c r="L257" s="9">
        <f t="shared" si="46"/>
        <v>98</v>
      </c>
      <c r="M257" s="38">
        <f t="shared" si="47"/>
        <v>83.860369999999989</v>
      </c>
      <c r="N257" s="39">
        <f t="shared" si="48"/>
        <v>100</v>
      </c>
      <c r="O257" s="47">
        <f t="shared" si="49"/>
        <v>20.063637500000009</v>
      </c>
      <c r="P257" s="37">
        <f t="shared" si="50"/>
        <v>3.8367367578508951</v>
      </c>
      <c r="Q257" s="9">
        <f t="shared" si="51"/>
        <v>3.8431392549019603</v>
      </c>
      <c r="R257" s="38">
        <f t="shared" si="52"/>
        <v>2.8882622777363762</v>
      </c>
      <c r="S257" s="39">
        <f t="shared" si="53"/>
        <v>4.0000020000000003</v>
      </c>
      <c r="T257" s="49">
        <f t="shared" si="54"/>
        <v>0.44601829645592084</v>
      </c>
      <c r="U257" s="37">
        <f t="shared" si="55"/>
        <v>0.77487099089867162</v>
      </c>
      <c r="V257" s="9">
        <f t="shared" si="56"/>
        <v>0.77529624706877009</v>
      </c>
      <c r="W257" s="38">
        <f t="shared" si="57"/>
        <v>0.69783937447836486</v>
      </c>
      <c r="X257" s="39">
        <f t="shared" si="58"/>
        <v>0.78539691339901085</v>
      </c>
      <c r="Y257" s="46">
        <f t="shared" si="59"/>
        <v>8.1962073728963491E-4</v>
      </c>
    </row>
    <row r="258" spans="2:25" ht="16.5" thickTop="1" thickBot="1" x14ac:dyDescent="0.3">
      <c r="B258" s="7">
        <v>16.600000000000001</v>
      </c>
      <c r="C258" s="8">
        <v>58.67</v>
      </c>
      <c r="D258" s="8">
        <v>1032.4000000000001</v>
      </c>
      <c r="E258" s="37">
        <v>8.3333299999999999E-3</v>
      </c>
      <c r="F258" s="9">
        <v>3.0000000000000001E-3</v>
      </c>
      <c r="G258" s="38">
        <v>0.11900073</v>
      </c>
      <c r="H258" s="39">
        <v>0</v>
      </c>
      <c r="I258" s="47">
        <v>0.31974544999999999</v>
      </c>
      <c r="J258" s="41">
        <v>0</v>
      </c>
      <c r="K258" s="37">
        <f t="shared" ref="K258:K321" si="60">IFERROR(ABS(J258-E258)/J258*100, 0)</f>
        <v>0</v>
      </c>
      <c r="L258" s="9">
        <f t="shared" ref="L258:L321" si="61">IFERROR(ABS(J258-F258)/J258*100, 0)</f>
        <v>0</v>
      </c>
      <c r="M258" s="38">
        <f t="shared" ref="M258:M321" si="62">IFERROR(ABS(J258-G258)/J258*100, 0)</f>
        <v>0</v>
      </c>
      <c r="N258" s="39">
        <f t="shared" si="48"/>
        <v>0</v>
      </c>
      <c r="O258" s="47">
        <f t="shared" si="49"/>
        <v>0</v>
      </c>
      <c r="P258" s="37">
        <f t="shared" si="50"/>
        <v>4.0000020000000003</v>
      </c>
      <c r="Q258" s="9">
        <f t="shared" si="51"/>
        <v>4.0000020000000003</v>
      </c>
      <c r="R258" s="38">
        <f t="shared" si="52"/>
        <v>4.0000020000000003</v>
      </c>
      <c r="S258" s="39">
        <f t="shared" si="53"/>
        <v>0</v>
      </c>
      <c r="T258" s="49">
        <f t="shared" si="54"/>
        <v>4.0000020000000003</v>
      </c>
      <c r="U258" s="37">
        <f t="shared" si="55"/>
        <v>1.5706763267474726</v>
      </c>
      <c r="V258" s="9">
        <f t="shared" si="56"/>
        <v>1.5704629934739089</v>
      </c>
      <c r="W258" s="38">
        <f t="shared" si="57"/>
        <v>1.5707879234851021</v>
      </c>
      <c r="X258" s="39">
        <f t="shared" si="58"/>
        <v>0</v>
      </c>
      <c r="Y258" s="46">
        <f t="shared" si="59"/>
        <v>1.5707931993070778</v>
      </c>
    </row>
    <row r="259" spans="2:25" ht="16.5" thickTop="1" thickBot="1" x14ac:dyDescent="0.3">
      <c r="B259" s="7">
        <v>18</v>
      </c>
      <c r="C259" s="8">
        <v>67.459999999999994</v>
      </c>
      <c r="D259" s="8">
        <v>1024.5</v>
      </c>
      <c r="E259" s="37">
        <v>0.14333333000000001</v>
      </c>
      <c r="F259" s="9">
        <v>0.45150000000000001</v>
      </c>
      <c r="G259" s="38">
        <v>0.19977522</v>
      </c>
      <c r="H259" s="39">
        <v>1.99</v>
      </c>
      <c r="I259" s="47">
        <v>0.31974544999999999</v>
      </c>
      <c r="J259" s="41">
        <v>0</v>
      </c>
      <c r="K259" s="37">
        <f t="shared" si="60"/>
        <v>0</v>
      </c>
      <c r="L259" s="9">
        <f t="shared" si="61"/>
        <v>0</v>
      </c>
      <c r="M259" s="38">
        <f t="shared" si="62"/>
        <v>0</v>
      </c>
      <c r="N259" s="39">
        <f t="shared" ref="N259:N322" si="63">IFERROR(ABS(J259-H259)/J259*100, 0)</f>
        <v>0</v>
      </c>
      <c r="O259" s="47">
        <f t="shared" ref="O259:O322" si="64">IFERROR(ABS(J259-I259)/J259*100, 0)</f>
        <v>0</v>
      </c>
      <c r="P259" s="37">
        <f t="shared" ref="P259:P322" si="65">2 * (ABS(E259-J259)/((ABS(J259)+ABS(E259))/2) + 0.000001)</f>
        <v>4.0000020000000003</v>
      </c>
      <c r="Q259" s="9">
        <f t="shared" ref="Q259:Q322" si="66">IFERROR(2 * (ABS(F259-J259)/((ABS(J259)+ABS(F259))/2) + 0.000001),0)</f>
        <v>4.0000020000000003</v>
      </c>
      <c r="R259" s="38">
        <f t="shared" ref="R259:R322" si="67">2 * (ABS(G259-J259)/((ABS(J259)+ABS(G259))/2) + 0.000001)</f>
        <v>4.0000020000000003</v>
      </c>
      <c r="S259" s="39">
        <f t="shared" ref="S259:S322" si="68">IFERROR(2 * (ABS(H259-J259)/((ABS(J259)+ABS(H259))/2) + 0.000001),0)</f>
        <v>4.0000020000000003</v>
      </c>
      <c r="T259" s="49">
        <f t="shared" ref="T259:T322" si="69">2 * (ABS(I259-J259)/((ABS(J259)+ABS(I259))/2) + 0.000001)</f>
        <v>4.0000020000000003</v>
      </c>
      <c r="U259" s="37">
        <f t="shared" ref="U259:U322" si="70">ATAN(ABS((J259-E259)/(J259+0.000001)))</f>
        <v>1.5707893500505485</v>
      </c>
      <c r="V259" s="9">
        <f t="shared" ref="V259:V322" si="71">ATAN(ABS((J259-F259)/(J259+0.000001)))</f>
        <v>1.5707941119554725</v>
      </c>
      <c r="W259" s="38">
        <f t="shared" ref="W259:W322" si="72">ATAN(ABS((J259-G259)/(J259+0.000001)))</f>
        <v>1.5707913211690738</v>
      </c>
      <c r="X259" s="39">
        <f t="shared" ref="X259:X322" si="73">ATAN(ABS((J259-H259)/(J259+0.000001)))</f>
        <v>1.5707958242823339</v>
      </c>
      <c r="Y259" s="46">
        <f t="shared" ref="Y259:Y322" si="74">ATAN(ABS((J259-I259)/(K259+0.000001)))</f>
        <v>1.5707931993070778</v>
      </c>
    </row>
    <row r="260" spans="2:25" ht="16.5" thickTop="1" thickBot="1" x14ac:dyDescent="0.3">
      <c r="B260" s="7">
        <v>17.100000000000001</v>
      </c>
      <c r="C260" s="8">
        <v>83.64</v>
      </c>
      <c r="D260" s="8">
        <v>1022.1</v>
      </c>
      <c r="E260" s="37">
        <v>1.51875</v>
      </c>
      <c r="F260" s="9">
        <v>2.7021999999999999</v>
      </c>
      <c r="G260" s="38">
        <v>2.5240869899999998</v>
      </c>
      <c r="H260" s="39">
        <v>0</v>
      </c>
      <c r="I260" s="47">
        <v>1.24608392</v>
      </c>
      <c r="J260" s="41">
        <v>0.6</v>
      </c>
      <c r="K260" s="37">
        <f t="shared" si="60"/>
        <v>153.12500000000003</v>
      </c>
      <c r="L260" s="9">
        <f t="shared" si="61"/>
        <v>350.36666666666667</v>
      </c>
      <c r="M260" s="38">
        <f t="shared" si="62"/>
        <v>320.68116499999996</v>
      </c>
      <c r="N260" s="39">
        <f t="shared" si="63"/>
        <v>100</v>
      </c>
      <c r="O260" s="47">
        <f t="shared" si="64"/>
        <v>107.68065333333334</v>
      </c>
      <c r="P260" s="37">
        <f t="shared" si="65"/>
        <v>1.7345152743362835</v>
      </c>
      <c r="Q260" s="9">
        <f t="shared" si="66"/>
        <v>2.5464255963902849</v>
      </c>
      <c r="R260" s="38">
        <f t="shared" si="67"/>
        <v>2.463553106174543</v>
      </c>
      <c r="S260" s="39">
        <f t="shared" si="68"/>
        <v>4.0000020000000003</v>
      </c>
      <c r="T260" s="49">
        <f t="shared" si="69"/>
        <v>1.3999035169364566</v>
      </c>
      <c r="U260" s="37">
        <f t="shared" si="70"/>
        <v>0.99227134936053996</v>
      </c>
      <c r="V260" s="9">
        <f t="shared" si="71"/>
        <v>1.2927726897142353</v>
      </c>
      <c r="W260" s="38">
        <f t="shared" si="72"/>
        <v>1.2685158304097108</v>
      </c>
      <c r="X260" s="39">
        <f t="shared" si="73"/>
        <v>0.78539733006480938</v>
      </c>
      <c r="Y260" s="46">
        <f t="shared" si="74"/>
        <v>4.2192984934585768E-3</v>
      </c>
    </row>
    <row r="261" spans="2:25" ht="16.5" thickTop="1" thickBot="1" x14ac:dyDescent="0.3">
      <c r="B261" s="7">
        <v>14.9</v>
      </c>
      <c r="C261" s="8">
        <v>62.29</v>
      </c>
      <c r="D261" s="8">
        <v>1025.2</v>
      </c>
      <c r="E261" s="37">
        <v>0.10875</v>
      </c>
      <c r="F261" s="9">
        <v>0.19989999999999999</v>
      </c>
      <c r="G261" s="38">
        <v>0.13528177999999999</v>
      </c>
      <c r="H261" s="39">
        <v>0</v>
      </c>
      <c r="I261" s="47">
        <v>0.31974544999999999</v>
      </c>
      <c r="J261" s="41">
        <v>0</v>
      </c>
      <c r="K261" s="37">
        <f t="shared" si="60"/>
        <v>0</v>
      </c>
      <c r="L261" s="9">
        <f t="shared" si="61"/>
        <v>0</v>
      </c>
      <c r="M261" s="38">
        <f t="shared" si="62"/>
        <v>0</v>
      </c>
      <c r="N261" s="39">
        <f t="shared" si="63"/>
        <v>0</v>
      </c>
      <c r="O261" s="47">
        <f t="shared" si="64"/>
        <v>0</v>
      </c>
      <c r="P261" s="37">
        <f t="shared" si="65"/>
        <v>4.0000020000000003</v>
      </c>
      <c r="Q261" s="9">
        <f t="shared" si="66"/>
        <v>4.0000020000000003</v>
      </c>
      <c r="R261" s="38">
        <f t="shared" si="67"/>
        <v>4.0000020000000003</v>
      </c>
      <c r="S261" s="39">
        <f t="shared" si="68"/>
        <v>0</v>
      </c>
      <c r="T261" s="49">
        <f t="shared" si="69"/>
        <v>4.0000020000000003</v>
      </c>
      <c r="U261" s="37">
        <f t="shared" si="70"/>
        <v>1.5707871313925981</v>
      </c>
      <c r="V261" s="9">
        <f t="shared" si="71"/>
        <v>1.570791324293646</v>
      </c>
      <c r="W261" s="38">
        <f t="shared" si="72"/>
        <v>1.5707889348164648</v>
      </c>
      <c r="X261" s="39">
        <f t="shared" si="73"/>
        <v>0</v>
      </c>
      <c r="Y261" s="46">
        <f t="shared" si="74"/>
        <v>1.5707931993070778</v>
      </c>
    </row>
    <row r="262" spans="2:25" ht="16.5" thickTop="1" thickBot="1" x14ac:dyDescent="0.3">
      <c r="B262" s="7">
        <v>13.9</v>
      </c>
      <c r="C262" s="8">
        <v>58.55</v>
      </c>
      <c r="D262" s="8">
        <v>1029.5</v>
      </c>
      <c r="E262" s="37">
        <v>8.3333299999999999E-3</v>
      </c>
      <c r="F262" s="9">
        <v>6.2199999999999998E-2</v>
      </c>
      <c r="G262" s="38">
        <v>0.12919797</v>
      </c>
      <c r="H262" s="39">
        <v>0</v>
      </c>
      <c r="I262" s="47">
        <v>0.31974544999999999</v>
      </c>
      <c r="J262" s="41">
        <v>0</v>
      </c>
      <c r="K262" s="37">
        <f t="shared" si="60"/>
        <v>0</v>
      </c>
      <c r="L262" s="9">
        <f t="shared" si="61"/>
        <v>0</v>
      </c>
      <c r="M262" s="38">
        <f t="shared" si="62"/>
        <v>0</v>
      </c>
      <c r="N262" s="39">
        <f t="shared" si="63"/>
        <v>0</v>
      </c>
      <c r="O262" s="47">
        <f t="shared" si="64"/>
        <v>0</v>
      </c>
      <c r="P262" s="37">
        <f t="shared" si="65"/>
        <v>4.0000020000000003</v>
      </c>
      <c r="Q262" s="9">
        <f t="shared" si="66"/>
        <v>4.0000020000000003</v>
      </c>
      <c r="R262" s="38">
        <f t="shared" si="67"/>
        <v>4.0000020000000003</v>
      </c>
      <c r="S262" s="39">
        <f t="shared" si="68"/>
        <v>0</v>
      </c>
      <c r="T262" s="49">
        <f t="shared" si="69"/>
        <v>4.0000020000000003</v>
      </c>
      <c r="U262" s="37">
        <f t="shared" si="70"/>
        <v>1.5706763267474726</v>
      </c>
      <c r="V262" s="9">
        <f t="shared" si="71"/>
        <v>1.57078024962448</v>
      </c>
      <c r="W262" s="38">
        <f t="shared" si="72"/>
        <v>1.5707885867352038</v>
      </c>
      <c r="X262" s="39">
        <f t="shared" si="73"/>
        <v>0</v>
      </c>
      <c r="Y262" s="46">
        <f t="shared" si="74"/>
        <v>1.5707931993070778</v>
      </c>
    </row>
    <row r="263" spans="2:25" ht="16.5" thickTop="1" thickBot="1" x14ac:dyDescent="0.3">
      <c r="B263" s="7">
        <v>14.8</v>
      </c>
      <c r="C263" s="8">
        <v>65.47</v>
      </c>
      <c r="D263" s="8">
        <v>1030.9000000000001</v>
      </c>
      <c r="E263" s="37">
        <v>4.3749999999999997E-2</v>
      </c>
      <c r="F263" s="9">
        <v>3.7999999999999999E-2</v>
      </c>
      <c r="G263" s="38">
        <v>0.18689410000000001</v>
      </c>
      <c r="H263" s="39">
        <v>0</v>
      </c>
      <c r="I263" s="47">
        <v>0.31974544999999999</v>
      </c>
      <c r="J263" s="41">
        <v>0</v>
      </c>
      <c r="K263" s="37">
        <f t="shared" si="60"/>
        <v>0</v>
      </c>
      <c r="L263" s="9">
        <f t="shared" si="61"/>
        <v>0</v>
      </c>
      <c r="M263" s="38">
        <f t="shared" si="62"/>
        <v>0</v>
      </c>
      <c r="N263" s="39">
        <f t="shared" si="63"/>
        <v>0</v>
      </c>
      <c r="O263" s="47">
        <f t="shared" si="64"/>
        <v>0</v>
      </c>
      <c r="P263" s="37">
        <f t="shared" si="65"/>
        <v>4.0000020000000003</v>
      </c>
      <c r="Q263" s="9">
        <f t="shared" si="66"/>
        <v>4.0000020000000003</v>
      </c>
      <c r="R263" s="38">
        <f t="shared" si="67"/>
        <v>4.0000020000000003</v>
      </c>
      <c r="S263" s="39">
        <f t="shared" si="68"/>
        <v>0</v>
      </c>
      <c r="T263" s="49">
        <f t="shared" si="69"/>
        <v>4.0000020000000003</v>
      </c>
      <c r="U263" s="37">
        <f t="shared" si="70"/>
        <v>1.5707734696520435</v>
      </c>
      <c r="V263" s="9">
        <f t="shared" si="71"/>
        <v>1.570770011005429</v>
      </c>
      <c r="W263" s="38">
        <f t="shared" si="72"/>
        <v>1.5707909761712011</v>
      </c>
      <c r="X263" s="39">
        <f t="shared" si="73"/>
        <v>0</v>
      </c>
      <c r="Y263" s="46">
        <f t="shared" si="74"/>
        <v>1.5707931993070778</v>
      </c>
    </row>
    <row r="264" spans="2:25" ht="16.5" thickTop="1" thickBot="1" x14ac:dyDescent="0.3">
      <c r="B264" s="7">
        <v>15.6</v>
      </c>
      <c r="C264" s="8">
        <v>66.03</v>
      </c>
      <c r="D264" s="8">
        <v>1025.5</v>
      </c>
      <c r="E264" s="37">
        <v>0.23041666999999999</v>
      </c>
      <c r="F264" s="9">
        <v>4.2099999999999999E-2</v>
      </c>
      <c r="G264" s="38">
        <v>0.18468103999999999</v>
      </c>
      <c r="H264" s="39">
        <v>0</v>
      </c>
      <c r="I264" s="47">
        <v>0.31974544999999999</v>
      </c>
      <c r="J264" s="41">
        <v>0</v>
      </c>
      <c r="K264" s="37">
        <f t="shared" si="60"/>
        <v>0</v>
      </c>
      <c r="L264" s="9">
        <f t="shared" si="61"/>
        <v>0</v>
      </c>
      <c r="M264" s="38">
        <f t="shared" si="62"/>
        <v>0</v>
      </c>
      <c r="N264" s="39">
        <f t="shared" si="63"/>
        <v>0</v>
      </c>
      <c r="O264" s="47">
        <f t="shared" si="64"/>
        <v>0</v>
      </c>
      <c r="P264" s="37">
        <f t="shared" si="65"/>
        <v>4.0000020000000003</v>
      </c>
      <c r="Q264" s="9">
        <f t="shared" si="66"/>
        <v>4.0000020000000003</v>
      </c>
      <c r="R264" s="38">
        <f t="shared" si="67"/>
        <v>4.0000020000000003</v>
      </c>
      <c r="S264" s="39">
        <f t="shared" si="68"/>
        <v>0</v>
      </c>
      <c r="T264" s="49">
        <f t="shared" si="69"/>
        <v>4.0000020000000003</v>
      </c>
      <c r="U264" s="37">
        <f t="shared" si="70"/>
        <v>1.5707919868311258</v>
      </c>
      <c r="V264" s="9">
        <f t="shared" si="71"/>
        <v>1.5707725738257798</v>
      </c>
      <c r="W264" s="38">
        <f t="shared" si="72"/>
        <v>1.5707909120538923</v>
      </c>
      <c r="X264" s="39">
        <f t="shared" si="73"/>
        <v>0</v>
      </c>
      <c r="Y264" s="46">
        <f t="shared" si="74"/>
        <v>1.5707931993070778</v>
      </c>
    </row>
    <row r="265" spans="2:25" ht="16.5" thickTop="1" thickBot="1" x14ac:dyDescent="0.3">
      <c r="B265" s="7">
        <v>18.2</v>
      </c>
      <c r="C265" s="8">
        <v>54.85</v>
      </c>
      <c r="D265" s="8">
        <v>1012.7</v>
      </c>
      <c r="E265" s="37">
        <v>0.27</v>
      </c>
      <c r="F265" s="9">
        <v>0.25130000000000002</v>
      </c>
      <c r="G265" s="38">
        <v>0.72369320999999998</v>
      </c>
      <c r="H265" s="39">
        <v>0.4</v>
      </c>
      <c r="I265" s="47">
        <v>3.0393877599999999</v>
      </c>
      <c r="J265" s="41">
        <v>0</v>
      </c>
      <c r="K265" s="37">
        <f t="shared" si="60"/>
        <v>0</v>
      </c>
      <c r="L265" s="9">
        <f t="shared" si="61"/>
        <v>0</v>
      </c>
      <c r="M265" s="38">
        <f t="shared" si="62"/>
        <v>0</v>
      </c>
      <c r="N265" s="39">
        <f t="shared" si="63"/>
        <v>0</v>
      </c>
      <c r="O265" s="47">
        <f t="shared" si="64"/>
        <v>0</v>
      </c>
      <c r="P265" s="37">
        <f t="shared" si="65"/>
        <v>4.0000020000000003</v>
      </c>
      <c r="Q265" s="9">
        <f t="shared" si="66"/>
        <v>4.0000020000000003</v>
      </c>
      <c r="R265" s="38">
        <f t="shared" si="67"/>
        <v>4.0000020000000003</v>
      </c>
      <c r="S265" s="39">
        <f t="shared" si="68"/>
        <v>4.0000020000000003</v>
      </c>
      <c r="T265" s="49">
        <f t="shared" si="69"/>
        <v>4.0000020000000003</v>
      </c>
      <c r="U265" s="37">
        <f t="shared" si="70"/>
        <v>1.5707926230911928</v>
      </c>
      <c r="V265" s="9">
        <f t="shared" si="71"/>
        <v>1.5707923474872962</v>
      </c>
      <c r="W265" s="38">
        <f t="shared" si="72"/>
        <v>1.5707949449938983</v>
      </c>
      <c r="X265" s="39">
        <f t="shared" si="73"/>
        <v>1.5707938267948967</v>
      </c>
      <c r="Y265" s="46">
        <f t="shared" si="74"/>
        <v>1.5707959977812667</v>
      </c>
    </row>
    <row r="266" spans="2:25" ht="16.5" thickTop="1" thickBot="1" x14ac:dyDescent="0.3">
      <c r="B266" s="7">
        <v>18</v>
      </c>
      <c r="C266" s="8">
        <v>79.510000000000005</v>
      </c>
      <c r="D266" s="8">
        <v>1004.3</v>
      </c>
      <c r="E266" s="37">
        <v>5.0316666699999999</v>
      </c>
      <c r="F266" s="9">
        <v>5.0948000000000002</v>
      </c>
      <c r="G266" s="38">
        <v>5.13914442</v>
      </c>
      <c r="H266" s="39">
        <v>5.42</v>
      </c>
      <c r="I266" s="47">
        <v>5.9285542199999997</v>
      </c>
      <c r="J266" s="41">
        <v>2.02</v>
      </c>
      <c r="K266" s="37">
        <f t="shared" si="60"/>
        <v>149.0924094059406</v>
      </c>
      <c r="L266" s="9">
        <f t="shared" si="61"/>
        <v>152.21782178217822</v>
      </c>
      <c r="M266" s="38">
        <f t="shared" si="62"/>
        <v>154.41309009900991</v>
      </c>
      <c r="N266" s="39">
        <f t="shared" si="63"/>
        <v>168.31683168316832</v>
      </c>
      <c r="O266" s="47">
        <f t="shared" si="64"/>
        <v>193.49278316831681</v>
      </c>
      <c r="P266" s="37">
        <f t="shared" si="65"/>
        <v>1.7083451823642908</v>
      </c>
      <c r="Q266" s="9">
        <f t="shared" si="66"/>
        <v>1.7286802481587678</v>
      </c>
      <c r="R266" s="38">
        <f t="shared" si="67"/>
        <v>1.7427490306570517</v>
      </c>
      <c r="S266" s="39">
        <f t="shared" si="68"/>
        <v>1.827958989247312</v>
      </c>
      <c r="T266" s="49">
        <f t="shared" si="69"/>
        <v>1.9669278644121067</v>
      </c>
      <c r="U266" s="37">
        <f t="shared" si="70"/>
        <v>0.97998916812528714</v>
      </c>
      <c r="V266" s="9">
        <f t="shared" si="71"/>
        <v>0.98954831628431161</v>
      </c>
      <c r="W266" s="38">
        <f t="shared" si="72"/>
        <v>0.99610039825893526</v>
      </c>
      <c r="X266" s="39">
        <f t="shared" si="73"/>
        <v>1.0347130953988783</v>
      </c>
      <c r="Y266" s="46">
        <f t="shared" si="74"/>
        <v>2.6209645282760981E-2</v>
      </c>
    </row>
    <row r="267" spans="2:25" ht="16.5" thickTop="1" thickBot="1" x14ac:dyDescent="0.3">
      <c r="B267" s="7">
        <v>15.8</v>
      </c>
      <c r="C267" s="8">
        <v>83.52</v>
      </c>
      <c r="D267" s="8">
        <v>1009.7</v>
      </c>
      <c r="E267" s="37">
        <v>5.3966666700000001</v>
      </c>
      <c r="F267" s="9">
        <v>6.8971</v>
      </c>
      <c r="G267" s="38">
        <v>6.39852825</v>
      </c>
      <c r="H267" s="39">
        <v>14.61</v>
      </c>
      <c r="I267" s="47">
        <v>3.0393877599999999</v>
      </c>
      <c r="J267" s="41">
        <v>1.2</v>
      </c>
      <c r="K267" s="37">
        <f t="shared" si="60"/>
        <v>349.72222250000004</v>
      </c>
      <c r="L267" s="9">
        <f t="shared" si="61"/>
        <v>474.75833333333333</v>
      </c>
      <c r="M267" s="38">
        <f t="shared" si="62"/>
        <v>433.21068750000001</v>
      </c>
      <c r="N267" s="39">
        <f t="shared" si="63"/>
        <v>1117.5</v>
      </c>
      <c r="O267" s="47">
        <f t="shared" si="64"/>
        <v>153.28231333333332</v>
      </c>
      <c r="P267" s="37">
        <f t="shared" si="65"/>
        <v>2.5447215560663365</v>
      </c>
      <c r="Q267" s="9">
        <f t="shared" si="66"/>
        <v>2.8143923372812489</v>
      </c>
      <c r="R267" s="38">
        <f t="shared" si="67"/>
        <v>2.7365994456961449</v>
      </c>
      <c r="S267" s="39">
        <f t="shared" si="68"/>
        <v>3.3927913738140418</v>
      </c>
      <c r="T267" s="49">
        <f t="shared" si="69"/>
        <v>1.7355240745365366</v>
      </c>
      <c r="U267" s="37">
        <f t="shared" si="70"/>
        <v>1.2922866501832517</v>
      </c>
      <c r="V267" s="9">
        <f t="shared" si="71"/>
        <v>1.3631973181948378</v>
      </c>
      <c r="W267" s="38">
        <f t="shared" si="72"/>
        <v>1.3439352675039362</v>
      </c>
      <c r="X267" s="39">
        <f t="shared" si="73"/>
        <v>1.48154850911886</v>
      </c>
      <c r="Y267" s="46">
        <f t="shared" si="74"/>
        <v>5.2595193432251061E-3</v>
      </c>
    </row>
    <row r="268" spans="2:25" ht="16.5" thickTop="1" thickBot="1" x14ac:dyDescent="0.3">
      <c r="B268" s="7">
        <v>16.899999999999999</v>
      </c>
      <c r="C268" s="8">
        <v>90.67</v>
      </c>
      <c r="D268" s="8">
        <v>1002</v>
      </c>
      <c r="E268" s="37">
        <v>7.6066666700000001</v>
      </c>
      <c r="F268" s="9">
        <v>12.8857</v>
      </c>
      <c r="G268" s="38">
        <v>10.54346484</v>
      </c>
      <c r="H268" s="39">
        <v>15.01</v>
      </c>
      <c r="I268" s="47">
        <v>5.9285542199999997</v>
      </c>
      <c r="J268" s="41">
        <v>26.45</v>
      </c>
      <c r="K268" s="37">
        <f t="shared" si="60"/>
        <v>71.241335841209832</v>
      </c>
      <c r="L268" s="9">
        <f t="shared" si="61"/>
        <v>51.282797731568998</v>
      </c>
      <c r="M268" s="38">
        <f t="shared" si="62"/>
        <v>60.138129149338369</v>
      </c>
      <c r="N268" s="39">
        <f t="shared" si="63"/>
        <v>43.251417769376182</v>
      </c>
      <c r="O268" s="47">
        <f t="shared" si="64"/>
        <v>77.585806351606806</v>
      </c>
      <c r="P268" s="37">
        <f t="shared" si="65"/>
        <v>2.2131761209539813</v>
      </c>
      <c r="Q268" s="9">
        <f t="shared" si="66"/>
        <v>1.3793393449563627</v>
      </c>
      <c r="R268" s="38">
        <f t="shared" si="67"/>
        <v>1.7199312068258183</v>
      </c>
      <c r="S268" s="39">
        <f t="shared" si="68"/>
        <v>1.1037164235407622</v>
      </c>
      <c r="T268" s="49">
        <f t="shared" si="69"/>
        <v>2.5351918840898895</v>
      </c>
      <c r="U268" s="37">
        <f t="shared" si="70"/>
        <v>0.61900856662932002</v>
      </c>
      <c r="V268" s="9">
        <f t="shared" si="71"/>
        <v>0.47385723132708768</v>
      </c>
      <c r="W268" s="38">
        <f t="shared" si="72"/>
        <v>0.54143452017743932</v>
      </c>
      <c r="X268" s="39">
        <f t="shared" si="73"/>
        <v>0.40821795516753673</v>
      </c>
      <c r="Y268" s="46">
        <f t="shared" si="74"/>
        <v>0.28046266660397146</v>
      </c>
    </row>
    <row r="269" spans="2:25" ht="16.5" thickTop="1" thickBot="1" x14ac:dyDescent="0.3">
      <c r="B269" s="7">
        <v>17.2</v>
      </c>
      <c r="C269" s="8">
        <v>83.44</v>
      </c>
      <c r="D269" s="8">
        <v>1000.4</v>
      </c>
      <c r="E269" s="37">
        <v>7.3029166700000001</v>
      </c>
      <c r="F269" s="9">
        <v>11.365399999999999</v>
      </c>
      <c r="G269" s="38">
        <v>9.4687364800000005</v>
      </c>
      <c r="H269" s="39">
        <v>10.78</v>
      </c>
      <c r="I269" s="47">
        <v>5.9285542199999997</v>
      </c>
      <c r="J269" s="41">
        <v>4.2</v>
      </c>
      <c r="K269" s="37">
        <f t="shared" si="60"/>
        <v>73.878968333333333</v>
      </c>
      <c r="L269" s="9">
        <f t="shared" si="61"/>
        <v>170.60476190476189</v>
      </c>
      <c r="M269" s="38">
        <f t="shared" si="62"/>
        <v>125.44610666666667</v>
      </c>
      <c r="N269" s="39">
        <f t="shared" si="63"/>
        <v>156.66666666666663</v>
      </c>
      <c r="O269" s="47">
        <f t="shared" si="64"/>
        <v>41.156052857142846</v>
      </c>
      <c r="P269" s="37">
        <f t="shared" si="65"/>
        <v>1.0790037033132172</v>
      </c>
      <c r="Q269" s="9">
        <f t="shared" si="66"/>
        <v>1.8413681068780756</v>
      </c>
      <c r="R269" s="38">
        <f t="shared" si="67"/>
        <v>1.5418377030173722</v>
      </c>
      <c r="S269" s="39">
        <f t="shared" si="68"/>
        <v>1.7570113457943923</v>
      </c>
      <c r="T269" s="49">
        <f t="shared" si="69"/>
        <v>0.6826479857762402</v>
      </c>
      <c r="U269" s="37">
        <f t="shared" si="70"/>
        <v>0.63628770238813537</v>
      </c>
      <c r="V269" s="9">
        <f t="shared" si="71"/>
        <v>1.0406227142712077</v>
      </c>
      <c r="W269" s="38">
        <f t="shared" si="72"/>
        <v>0.89779239062907501</v>
      </c>
      <c r="X269" s="39">
        <f t="shared" si="73"/>
        <v>1.0026914863390404</v>
      </c>
      <c r="Y269" s="46">
        <f t="shared" si="74"/>
        <v>2.3392839957295439E-2</v>
      </c>
    </row>
    <row r="270" spans="2:25" ht="16.5" thickTop="1" thickBot="1" x14ac:dyDescent="0.3">
      <c r="B270" s="7">
        <v>16.899999999999999</v>
      </c>
      <c r="C270" s="8">
        <v>83.44</v>
      </c>
      <c r="D270" s="8">
        <v>1002.8</v>
      </c>
      <c r="E270" s="37">
        <v>7.3541666699999997</v>
      </c>
      <c r="F270" s="9">
        <v>9.5655000000000001</v>
      </c>
      <c r="G270" s="38">
        <v>8.7146136599999995</v>
      </c>
      <c r="H270" s="39">
        <v>10.78</v>
      </c>
      <c r="I270" s="47">
        <v>5.9285542199999997</v>
      </c>
      <c r="J270" s="41">
        <v>4.3499999999999996</v>
      </c>
      <c r="K270" s="37">
        <f t="shared" si="60"/>
        <v>69.061302758620684</v>
      </c>
      <c r="L270" s="9">
        <f t="shared" si="61"/>
        <v>119.89655172413795</v>
      </c>
      <c r="M270" s="38">
        <f t="shared" si="62"/>
        <v>100.33594620689657</v>
      </c>
      <c r="N270" s="39">
        <f t="shared" si="63"/>
        <v>147.81609195402299</v>
      </c>
      <c r="O270" s="47">
        <f t="shared" si="64"/>
        <v>36.288602758620691</v>
      </c>
      <c r="P270" s="37">
        <f t="shared" si="65"/>
        <v>1.0267018940472199</v>
      </c>
      <c r="Q270" s="9">
        <f t="shared" si="66"/>
        <v>1.4991935489921313</v>
      </c>
      <c r="R270" s="38">
        <f t="shared" si="67"/>
        <v>1.3363181815838954</v>
      </c>
      <c r="S270" s="39">
        <f t="shared" si="68"/>
        <v>1.6999359061467285</v>
      </c>
      <c r="T270" s="49">
        <f t="shared" si="69"/>
        <v>0.61431182848869959</v>
      </c>
      <c r="U270" s="37">
        <f t="shared" si="70"/>
        <v>0.60439805396766844</v>
      </c>
      <c r="V270" s="9">
        <f t="shared" si="71"/>
        <v>0.87563375339539684</v>
      </c>
      <c r="W270" s="38">
        <f t="shared" si="72"/>
        <v>0.78707496115327313</v>
      </c>
      <c r="X270" s="39">
        <f t="shared" si="73"/>
        <v>0.97600558219549127</v>
      </c>
      <c r="Y270" s="46">
        <f t="shared" si="74"/>
        <v>2.2853310204660554E-2</v>
      </c>
    </row>
    <row r="271" spans="2:25" ht="16.5" thickTop="1" thickBot="1" x14ac:dyDescent="0.3">
      <c r="B271" s="7">
        <v>15.3</v>
      </c>
      <c r="C271" s="8">
        <v>80.489999999999995</v>
      </c>
      <c r="D271" s="8">
        <v>1004</v>
      </c>
      <c r="E271" s="37">
        <v>5.0404166699999999</v>
      </c>
      <c r="F271" s="9">
        <v>5.9699</v>
      </c>
      <c r="G271" s="38">
        <v>5.6660004600000002</v>
      </c>
      <c r="H271" s="39">
        <v>2</v>
      </c>
      <c r="I271" s="47">
        <v>5.9285542199999997</v>
      </c>
      <c r="J271" s="41">
        <v>8.94</v>
      </c>
      <c r="K271" s="37">
        <f t="shared" si="60"/>
        <v>43.619500335570464</v>
      </c>
      <c r="L271" s="9">
        <f t="shared" si="61"/>
        <v>33.222595078299769</v>
      </c>
      <c r="M271" s="38">
        <f t="shared" si="62"/>
        <v>36.6219187919463</v>
      </c>
      <c r="N271" s="39">
        <f t="shared" si="63"/>
        <v>77.628635346756141</v>
      </c>
      <c r="O271" s="47">
        <f t="shared" si="64"/>
        <v>33.685075838926174</v>
      </c>
      <c r="P271" s="37">
        <f t="shared" si="65"/>
        <v>1.1157293554994838</v>
      </c>
      <c r="Q271" s="9">
        <f t="shared" si="66"/>
        <v>0.79681485588769863</v>
      </c>
      <c r="R271" s="38">
        <f t="shared" si="67"/>
        <v>0.89661967407612386</v>
      </c>
      <c r="S271" s="39">
        <f t="shared" si="68"/>
        <v>2.5374791480804384</v>
      </c>
      <c r="T271" s="49">
        <f t="shared" si="69"/>
        <v>0.81015360867469999</v>
      </c>
      <c r="U271" s="37">
        <f t="shared" si="70"/>
        <v>0.41131453444607574</v>
      </c>
      <c r="V271" s="9">
        <f t="shared" si="71"/>
        <v>0.32075354575391252</v>
      </c>
      <c r="W271" s="38">
        <f t="shared" si="72"/>
        <v>0.351050253371193</v>
      </c>
      <c r="X271" s="39">
        <f t="shared" si="73"/>
        <v>0.66011317073357489</v>
      </c>
      <c r="Y271" s="46">
        <f t="shared" si="74"/>
        <v>6.8929601649260222E-2</v>
      </c>
    </row>
    <row r="272" spans="2:25" ht="16.5" thickTop="1" thickBot="1" x14ac:dyDescent="0.3">
      <c r="B272" s="7">
        <v>15.4</v>
      </c>
      <c r="C272" s="8">
        <v>77.12</v>
      </c>
      <c r="D272" s="8">
        <v>1008.2</v>
      </c>
      <c r="E272" s="37">
        <v>4.47291667</v>
      </c>
      <c r="F272" s="9">
        <v>4.7234999999999996</v>
      </c>
      <c r="G272" s="38">
        <v>3.3794592799999998</v>
      </c>
      <c r="H272" s="39">
        <v>4.17</v>
      </c>
      <c r="I272" s="47">
        <v>3.0393877599999999</v>
      </c>
      <c r="J272" s="41">
        <v>1</v>
      </c>
      <c r="K272" s="37">
        <f t="shared" si="60"/>
        <v>347.29166700000002</v>
      </c>
      <c r="L272" s="9">
        <f t="shared" si="61"/>
        <v>372.34999999999997</v>
      </c>
      <c r="M272" s="38">
        <f t="shared" si="62"/>
        <v>237.94592799999998</v>
      </c>
      <c r="N272" s="39">
        <f t="shared" si="63"/>
        <v>317</v>
      </c>
      <c r="O272" s="47">
        <f t="shared" si="64"/>
        <v>203.93877599999999</v>
      </c>
      <c r="P272" s="37">
        <f t="shared" si="65"/>
        <v>2.5382585673158693</v>
      </c>
      <c r="Q272" s="9">
        <f t="shared" si="66"/>
        <v>2.6022558656416526</v>
      </c>
      <c r="R272" s="38">
        <f t="shared" si="67"/>
        <v>2.1732924706902534</v>
      </c>
      <c r="S272" s="39">
        <f t="shared" si="68"/>
        <v>2.4526132185686653</v>
      </c>
      <c r="T272" s="49">
        <f t="shared" si="69"/>
        <v>2.0195038464877455</v>
      </c>
      <c r="U272" s="37">
        <f t="shared" si="70"/>
        <v>1.29043765139476</v>
      </c>
      <c r="V272" s="9">
        <f t="shared" si="71"/>
        <v>1.3084226659770135</v>
      </c>
      <c r="W272" s="38">
        <f t="shared" si="72"/>
        <v>1.172943969696274</v>
      </c>
      <c r="X272" s="39">
        <f t="shared" si="73"/>
        <v>1.2652191464301117</v>
      </c>
      <c r="Y272" s="46">
        <f t="shared" si="74"/>
        <v>5.8721947765436166E-3</v>
      </c>
    </row>
    <row r="273" spans="2:25" ht="16.5" thickTop="1" thickBot="1" x14ac:dyDescent="0.3">
      <c r="B273" s="7">
        <v>16.2</v>
      </c>
      <c r="C273" s="8">
        <v>88.46</v>
      </c>
      <c r="D273" s="8">
        <v>997.8</v>
      </c>
      <c r="E273" s="37">
        <v>10.95333333</v>
      </c>
      <c r="F273" s="9">
        <v>15.918200000000001</v>
      </c>
      <c r="G273" s="38">
        <v>10.54759814</v>
      </c>
      <c r="H273" s="39">
        <v>18.010000000000002</v>
      </c>
      <c r="I273" s="47">
        <v>5.9285542199999997</v>
      </c>
      <c r="J273" s="41">
        <v>12.29</v>
      </c>
      <c r="K273" s="37">
        <f t="shared" si="60"/>
        <v>10.876051017087059</v>
      </c>
      <c r="L273" s="9">
        <f t="shared" si="61"/>
        <v>29.521562245728251</v>
      </c>
      <c r="M273" s="38">
        <f t="shared" si="62"/>
        <v>14.177395117982094</v>
      </c>
      <c r="N273" s="39">
        <f t="shared" si="63"/>
        <v>46.54190398698131</v>
      </c>
      <c r="O273" s="47">
        <f t="shared" si="64"/>
        <v>51.761153620829944</v>
      </c>
      <c r="P273" s="37">
        <f t="shared" si="65"/>
        <v>0.23003211676897029</v>
      </c>
      <c r="Q273" s="9">
        <f t="shared" si="66"/>
        <v>0.51449069477669629</v>
      </c>
      <c r="R273" s="38">
        <f t="shared" si="67"/>
        <v>0.30518328032880776</v>
      </c>
      <c r="S273" s="39">
        <f t="shared" si="68"/>
        <v>0.75511751155115536</v>
      </c>
      <c r="T273" s="49">
        <f t="shared" si="69"/>
        <v>1.3966980721870059</v>
      </c>
      <c r="U273" s="37">
        <f t="shared" si="70"/>
        <v>0.10833468233166732</v>
      </c>
      <c r="V273" s="9">
        <f t="shared" si="71"/>
        <v>0.28706167598231863</v>
      </c>
      <c r="W273" s="38">
        <f t="shared" si="72"/>
        <v>0.14083535484912346</v>
      </c>
      <c r="X273" s="39">
        <f t="shared" si="73"/>
        <v>0.43560212793124226</v>
      </c>
      <c r="Y273" s="46">
        <f t="shared" si="74"/>
        <v>0.52924550608475551</v>
      </c>
    </row>
    <row r="274" spans="2:25" ht="16.5" thickTop="1" thickBot="1" x14ac:dyDescent="0.3">
      <c r="B274" s="7">
        <v>14.1</v>
      </c>
      <c r="C274" s="8">
        <v>86.82</v>
      </c>
      <c r="D274" s="8">
        <v>1008.9</v>
      </c>
      <c r="E274" s="37">
        <v>5.4083333299999996</v>
      </c>
      <c r="F274" s="9">
        <v>2.5104000000000002</v>
      </c>
      <c r="G274" s="38">
        <v>4.4389557599999998</v>
      </c>
      <c r="H274" s="39">
        <v>0</v>
      </c>
      <c r="I274" s="47">
        <v>3.0393877599999999</v>
      </c>
      <c r="J274" s="41">
        <v>3</v>
      </c>
      <c r="K274" s="37">
        <f t="shared" si="60"/>
        <v>80.277777666666651</v>
      </c>
      <c r="L274" s="9">
        <f t="shared" si="61"/>
        <v>16.319999999999993</v>
      </c>
      <c r="M274" s="38">
        <f t="shared" si="62"/>
        <v>47.965191999999995</v>
      </c>
      <c r="N274" s="39">
        <f t="shared" si="63"/>
        <v>100</v>
      </c>
      <c r="O274" s="47">
        <f t="shared" si="64"/>
        <v>1.3129253333333293</v>
      </c>
      <c r="P274" s="37">
        <f t="shared" si="65"/>
        <v>1.1456907996613235</v>
      </c>
      <c r="Q274" s="9">
        <f t="shared" si="66"/>
        <v>0.3554026968641113</v>
      </c>
      <c r="R274" s="38">
        <f t="shared" si="67"/>
        <v>0.77374272728723947</v>
      </c>
      <c r="S274" s="39">
        <f t="shared" si="68"/>
        <v>4.0000020000000003</v>
      </c>
      <c r="T274" s="49">
        <f t="shared" si="69"/>
        <v>2.608925358611508E-2</v>
      </c>
      <c r="U274" s="37">
        <f t="shared" si="70"/>
        <v>0.67643225217647196</v>
      </c>
      <c r="V274" s="9">
        <f t="shared" si="71"/>
        <v>0.16177376704154436</v>
      </c>
      <c r="W274" s="38">
        <f t="shared" si="72"/>
        <v>0.44723690689405604</v>
      </c>
      <c r="X274" s="39">
        <f t="shared" si="73"/>
        <v>0.78539799673080946</v>
      </c>
      <c r="Y274" s="46">
        <f t="shared" si="74"/>
        <v>4.9064333235889499E-4</v>
      </c>
    </row>
    <row r="275" spans="2:25" ht="16.5" thickTop="1" thickBot="1" x14ac:dyDescent="0.3">
      <c r="B275" s="7">
        <v>15.8</v>
      </c>
      <c r="C275" s="8">
        <v>87.33</v>
      </c>
      <c r="D275" s="8">
        <v>999.9</v>
      </c>
      <c r="E275" s="37">
        <v>10.397500000000001</v>
      </c>
      <c r="F275" s="9">
        <v>14.0379</v>
      </c>
      <c r="G275" s="38">
        <v>10.16103893</v>
      </c>
      <c r="H275" s="39">
        <v>9.7799999999999994</v>
      </c>
      <c r="I275" s="47">
        <v>5.9285542199999997</v>
      </c>
      <c r="J275" s="41">
        <v>10.09</v>
      </c>
      <c r="K275" s="37">
        <f t="shared" si="60"/>
        <v>3.0475718533201288</v>
      </c>
      <c r="L275" s="9">
        <f t="shared" si="61"/>
        <v>39.126858275520327</v>
      </c>
      <c r="M275" s="38">
        <f t="shared" si="62"/>
        <v>0.7040528245787937</v>
      </c>
      <c r="N275" s="39">
        <f t="shared" si="63"/>
        <v>3.0723488602576858</v>
      </c>
      <c r="O275" s="47">
        <f t="shared" si="64"/>
        <v>41.243268384539149</v>
      </c>
      <c r="P275" s="37">
        <f t="shared" si="65"/>
        <v>6.0038607687614591E-2</v>
      </c>
      <c r="Q275" s="9">
        <f t="shared" si="66"/>
        <v>0.65449741816734985</v>
      </c>
      <c r="R275" s="38">
        <f t="shared" si="67"/>
        <v>1.4033661337584576E-2</v>
      </c>
      <c r="S275" s="39">
        <f t="shared" si="68"/>
        <v>6.2407636638148072E-2</v>
      </c>
      <c r="T275" s="49">
        <f t="shared" si="69"/>
        <v>1.0391583989724413</v>
      </c>
      <c r="U275" s="37">
        <f t="shared" si="70"/>
        <v>3.0466285798068454E-2</v>
      </c>
      <c r="V275" s="9">
        <f t="shared" si="71"/>
        <v>0.37295667185563569</v>
      </c>
      <c r="W275" s="38">
        <f t="shared" si="72"/>
        <v>7.0404112207721045E-3</v>
      </c>
      <c r="X275" s="39">
        <f t="shared" si="73"/>
        <v>3.0713824062748474E-2</v>
      </c>
      <c r="Y275" s="46">
        <f t="shared" si="74"/>
        <v>0.93869693448566038</v>
      </c>
    </row>
    <row r="276" spans="2:25" ht="16.5" thickTop="1" thickBot="1" x14ac:dyDescent="0.3">
      <c r="B276" s="7">
        <v>10.3</v>
      </c>
      <c r="C276" s="8">
        <v>69.78</v>
      </c>
      <c r="D276" s="8">
        <v>1017</v>
      </c>
      <c r="E276" s="37">
        <v>1.17041667</v>
      </c>
      <c r="F276" s="9">
        <v>1.5529999999999999</v>
      </c>
      <c r="G276" s="38">
        <v>0.88668027999999999</v>
      </c>
      <c r="H276" s="39">
        <v>1.99</v>
      </c>
      <c r="I276" s="47">
        <v>0.31974544999999999</v>
      </c>
      <c r="J276" s="41">
        <v>4.18</v>
      </c>
      <c r="K276" s="37">
        <f t="shared" si="60"/>
        <v>71.99960119617225</v>
      </c>
      <c r="L276" s="9">
        <f t="shared" si="61"/>
        <v>62.846889952153106</v>
      </c>
      <c r="M276" s="38">
        <f t="shared" si="62"/>
        <v>78.787553110047838</v>
      </c>
      <c r="N276" s="39">
        <f t="shared" si="63"/>
        <v>52.392344497607645</v>
      </c>
      <c r="O276" s="47">
        <f t="shared" si="64"/>
        <v>92.350587320574164</v>
      </c>
      <c r="P276" s="37">
        <f t="shared" si="65"/>
        <v>2.2499825272175187</v>
      </c>
      <c r="Q276" s="9">
        <f t="shared" si="66"/>
        <v>1.8328992614686901</v>
      </c>
      <c r="R276" s="38">
        <f t="shared" si="67"/>
        <v>2.5999842668897508</v>
      </c>
      <c r="S276" s="39">
        <f t="shared" si="68"/>
        <v>1.4197750956239867</v>
      </c>
      <c r="T276" s="49">
        <f t="shared" si="69"/>
        <v>3.4315334880756194</v>
      </c>
      <c r="U276" s="37">
        <f t="shared" si="70"/>
        <v>0.62402031305691141</v>
      </c>
      <c r="V276" s="9">
        <f t="shared" si="71"/>
        <v>0.56108980896146965</v>
      </c>
      <c r="W276" s="38">
        <f t="shared" si="72"/>
        <v>0.66730400925590494</v>
      </c>
      <c r="X276" s="39">
        <f t="shared" si="73"/>
        <v>0.48260258614698154</v>
      </c>
      <c r="Y276" s="46">
        <f t="shared" si="74"/>
        <v>5.35636580162989E-2</v>
      </c>
    </row>
    <row r="277" spans="2:25" ht="16.5" thickTop="1" thickBot="1" x14ac:dyDescent="0.3">
      <c r="B277" s="7">
        <v>9.3000000000000007</v>
      </c>
      <c r="C277" s="8">
        <v>81.31</v>
      </c>
      <c r="D277" s="8">
        <v>1017.2</v>
      </c>
      <c r="E277" s="37">
        <v>2.55375</v>
      </c>
      <c r="F277" s="9">
        <v>1.8059000000000001</v>
      </c>
      <c r="G277" s="38">
        <v>1.7063382</v>
      </c>
      <c r="H277" s="39">
        <v>1.52</v>
      </c>
      <c r="I277" s="47">
        <v>1.24608392</v>
      </c>
      <c r="J277" s="41">
        <v>0</v>
      </c>
      <c r="K277" s="37">
        <f t="shared" si="60"/>
        <v>0</v>
      </c>
      <c r="L277" s="9">
        <f t="shared" si="61"/>
        <v>0</v>
      </c>
      <c r="M277" s="38">
        <f t="shared" si="62"/>
        <v>0</v>
      </c>
      <c r="N277" s="39">
        <f t="shared" si="63"/>
        <v>0</v>
      </c>
      <c r="O277" s="47">
        <f t="shared" si="64"/>
        <v>0</v>
      </c>
      <c r="P277" s="37">
        <f t="shared" si="65"/>
        <v>4.0000020000000003</v>
      </c>
      <c r="Q277" s="9">
        <f t="shared" si="66"/>
        <v>4.0000020000000003</v>
      </c>
      <c r="R277" s="38">
        <f t="shared" si="67"/>
        <v>4.0000020000000003</v>
      </c>
      <c r="S277" s="39">
        <f t="shared" si="68"/>
        <v>4.0000020000000003</v>
      </c>
      <c r="T277" s="49">
        <f t="shared" si="69"/>
        <v>4.0000020000000003</v>
      </c>
      <c r="U277" s="37">
        <f t="shared" si="70"/>
        <v>1.5707959352138883</v>
      </c>
      <c r="V277" s="9">
        <f t="shared" si="71"/>
        <v>1.5707957730543793</v>
      </c>
      <c r="W277" s="38">
        <f t="shared" si="72"/>
        <v>1.5707957407446049</v>
      </c>
      <c r="X277" s="39">
        <f t="shared" si="73"/>
        <v>1.5707956689001599</v>
      </c>
      <c r="Y277" s="46">
        <f t="shared" si="74"/>
        <v>1.5707955242807288</v>
      </c>
    </row>
    <row r="278" spans="2:25" ht="16.5" thickTop="1" thickBot="1" x14ac:dyDescent="0.3">
      <c r="B278" s="7">
        <v>13.4</v>
      </c>
      <c r="C278" s="8">
        <v>87.47</v>
      </c>
      <c r="D278" s="8">
        <v>1005.3</v>
      </c>
      <c r="E278" s="37">
        <v>4.7704166700000004</v>
      </c>
      <c r="F278" s="9">
        <v>5.3655999999999997</v>
      </c>
      <c r="G278" s="38">
        <v>4.73848453</v>
      </c>
      <c r="H278" s="39">
        <v>3.6</v>
      </c>
      <c r="I278" s="47">
        <v>5.9285542199999997</v>
      </c>
      <c r="J278" s="41">
        <v>2.12</v>
      </c>
      <c r="K278" s="37">
        <f t="shared" si="60"/>
        <v>125.01965424528304</v>
      </c>
      <c r="L278" s="9">
        <f t="shared" si="61"/>
        <v>153.09433962264148</v>
      </c>
      <c r="M278" s="38">
        <f t="shared" si="62"/>
        <v>123.51342122641509</v>
      </c>
      <c r="N278" s="39">
        <f t="shared" si="63"/>
        <v>69.811320754716974</v>
      </c>
      <c r="O278" s="47">
        <f t="shared" si="64"/>
        <v>179.6487839622641</v>
      </c>
      <c r="P278" s="37">
        <f t="shared" si="65"/>
        <v>1.53861239001579</v>
      </c>
      <c r="Q278" s="9">
        <f t="shared" si="66"/>
        <v>1.734318554451213</v>
      </c>
      <c r="R278" s="38">
        <f t="shared" si="67"/>
        <v>1.5271525059442046</v>
      </c>
      <c r="S278" s="39">
        <f t="shared" si="68"/>
        <v>1.0349670349650348</v>
      </c>
      <c r="T278" s="49">
        <f t="shared" si="69"/>
        <v>1.8927912468120813</v>
      </c>
      <c r="U278" s="37">
        <f t="shared" si="70"/>
        <v>0.89613184662351597</v>
      </c>
      <c r="V278" s="9">
        <f t="shared" si="71"/>
        <v>0.99218021572864645</v>
      </c>
      <c r="W278" s="38">
        <f t="shared" si="72"/>
        <v>0.89021156148321945</v>
      </c>
      <c r="X278" s="39">
        <f t="shared" si="73"/>
        <v>0.60945831654719262</v>
      </c>
      <c r="Y278" s="46">
        <f t="shared" si="74"/>
        <v>3.0454225079346278E-2</v>
      </c>
    </row>
    <row r="279" spans="2:25" ht="16.5" thickTop="1" thickBot="1" x14ac:dyDescent="0.3">
      <c r="B279" s="7">
        <v>13.4</v>
      </c>
      <c r="C279" s="8">
        <v>82.48</v>
      </c>
      <c r="D279" s="8">
        <v>1013.8</v>
      </c>
      <c r="E279" s="37">
        <v>3.9212500000000001</v>
      </c>
      <c r="F279" s="9">
        <v>3.6002000000000001</v>
      </c>
      <c r="G279" s="38">
        <v>3.6267465099999998</v>
      </c>
      <c r="H279" s="39">
        <v>6.99</v>
      </c>
      <c r="I279" s="47">
        <v>3.0393877599999999</v>
      </c>
      <c r="J279" s="41">
        <v>0</v>
      </c>
      <c r="K279" s="37">
        <f t="shared" si="60"/>
        <v>0</v>
      </c>
      <c r="L279" s="9">
        <f t="shared" si="61"/>
        <v>0</v>
      </c>
      <c r="M279" s="38">
        <f t="shared" si="62"/>
        <v>0</v>
      </c>
      <c r="N279" s="39">
        <f t="shared" si="63"/>
        <v>0</v>
      </c>
      <c r="O279" s="47">
        <f t="shared" si="64"/>
        <v>0</v>
      </c>
      <c r="P279" s="37">
        <f t="shared" si="65"/>
        <v>4.0000020000000003</v>
      </c>
      <c r="Q279" s="9">
        <f t="shared" si="66"/>
        <v>4.0000020000000003</v>
      </c>
      <c r="R279" s="38">
        <f t="shared" si="67"/>
        <v>4.0000020000000003</v>
      </c>
      <c r="S279" s="39">
        <f t="shared" si="68"/>
        <v>4.0000020000000003</v>
      </c>
      <c r="T279" s="49">
        <f t="shared" si="69"/>
        <v>4.0000020000000003</v>
      </c>
      <c r="U279" s="37">
        <f t="shared" si="70"/>
        <v>1.5707960717741762</v>
      </c>
      <c r="V279" s="9">
        <f t="shared" si="71"/>
        <v>1.5707960490325501</v>
      </c>
      <c r="W279" s="38">
        <f t="shared" si="72"/>
        <v>1.5707960510656729</v>
      </c>
      <c r="X279" s="39">
        <f t="shared" si="73"/>
        <v>1.5707961837333801</v>
      </c>
      <c r="Y279" s="46">
        <f t="shared" si="74"/>
        <v>1.5707959977812667</v>
      </c>
    </row>
    <row r="280" spans="2:25" ht="16.5" thickTop="1" thickBot="1" x14ac:dyDescent="0.3">
      <c r="B280" s="7">
        <v>14.2</v>
      </c>
      <c r="C280" s="8">
        <v>80.290000000000006</v>
      </c>
      <c r="D280" s="8">
        <v>1011</v>
      </c>
      <c r="E280" s="37">
        <v>3.6704166699999998</v>
      </c>
      <c r="F280" s="9">
        <v>4.4080000000000004</v>
      </c>
      <c r="G280" s="38">
        <v>4.4237856300000002</v>
      </c>
      <c r="H280" s="39">
        <v>4.4000000000000004</v>
      </c>
      <c r="I280" s="47">
        <v>3.0393877599999999</v>
      </c>
      <c r="J280" s="41">
        <v>19.71</v>
      </c>
      <c r="K280" s="37">
        <f t="shared" si="60"/>
        <v>81.377896144089291</v>
      </c>
      <c r="L280" s="9">
        <f t="shared" si="61"/>
        <v>77.635717909690499</v>
      </c>
      <c r="M280" s="38">
        <f t="shared" si="62"/>
        <v>77.555628462709279</v>
      </c>
      <c r="N280" s="39">
        <f t="shared" si="63"/>
        <v>77.676306443429738</v>
      </c>
      <c r="O280" s="47">
        <f t="shared" si="64"/>
        <v>84.579463419583973</v>
      </c>
      <c r="P280" s="37">
        <f t="shared" si="65"/>
        <v>2.7441076430069167</v>
      </c>
      <c r="Q280" s="9">
        <f t="shared" si="66"/>
        <v>2.5378575435774104</v>
      </c>
      <c r="R280" s="38">
        <f t="shared" si="67"/>
        <v>2.533581207896527</v>
      </c>
      <c r="S280" s="39">
        <f t="shared" si="68"/>
        <v>2.5400268859394441</v>
      </c>
      <c r="T280" s="49">
        <f t="shared" si="69"/>
        <v>2.9311775403478162</v>
      </c>
      <c r="U280" s="37">
        <f t="shared" si="70"/>
        <v>0.68308643415666404</v>
      </c>
      <c r="V280" s="9">
        <f t="shared" si="71"/>
        <v>0.66015739246047855</v>
      </c>
      <c r="W280" s="38">
        <f t="shared" si="72"/>
        <v>0.65965749229869619</v>
      </c>
      <c r="X280" s="39">
        <f t="shared" si="73"/>
        <v>0.66041058883137138</v>
      </c>
      <c r="Y280" s="46">
        <f t="shared" si="74"/>
        <v>0.20205876997851482</v>
      </c>
    </row>
    <row r="281" spans="2:25" ht="16.5" thickTop="1" thickBot="1" x14ac:dyDescent="0.3">
      <c r="B281" s="7">
        <v>13.1</v>
      </c>
      <c r="C281" s="8">
        <v>89.49</v>
      </c>
      <c r="D281" s="8">
        <v>1014.4</v>
      </c>
      <c r="E281" s="37">
        <v>5.9124999999999996</v>
      </c>
      <c r="F281" s="9">
        <v>6.5510999999999999</v>
      </c>
      <c r="G281" s="38">
        <v>4.3567345800000004</v>
      </c>
      <c r="H281" s="39">
        <v>0</v>
      </c>
      <c r="I281" s="47">
        <v>3.0393877599999999</v>
      </c>
      <c r="J281" s="41">
        <v>2</v>
      </c>
      <c r="K281" s="37">
        <f t="shared" si="60"/>
        <v>195.62499999999997</v>
      </c>
      <c r="L281" s="9">
        <f t="shared" si="61"/>
        <v>227.55500000000001</v>
      </c>
      <c r="M281" s="38">
        <f t="shared" si="62"/>
        <v>117.83672900000002</v>
      </c>
      <c r="N281" s="39">
        <f t="shared" si="63"/>
        <v>100</v>
      </c>
      <c r="O281" s="47">
        <f t="shared" si="64"/>
        <v>51.969387999999995</v>
      </c>
      <c r="P281" s="37">
        <f t="shared" si="65"/>
        <v>1.9778850963665087</v>
      </c>
      <c r="Q281" s="9">
        <f t="shared" si="66"/>
        <v>2.1288976976295446</v>
      </c>
      <c r="R281" s="38">
        <f t="shared" si="67"/>
        <v>1.4829864161906161</v>
      </c>
      <c r="S281" s="39">
        <f t="shared" si="68"/>
        <v>4.0000020000000003</v>
      </c>
      <c r="T281" s="49">
        <f t="shared" si="69"/>
        <v>0.82501313984528923</v>
      </c>
      <c r="U281" s="37">
        <f t="shared" si="70"/>
        <v>1.0982428981793253</v>
      </c>
      <c r="V281" s="9">
        <f t="shared" si="71"/>
        <v>1.156746633927598</v>
      </c>
      <c r="W281" s="38">
        <f t="shared" si="72"/>
        <v>0.86709684045337099</v>
      </c>
      <c r="X281" s="39">
        <f t="shared" si="73"/>
        <v>0.78539791339751075</v>
      </c>
      <c r="Y281" s="46">
        <f t="shared" si="74"/>
        <v>5.3131142456880366E-3</v>
      </c>
    </row>
    <row r="282" spans="2:25" ht="16.5" thickTop="1" thickBot="1" x14ac:dyDescent="0.3">
      <c r="B282" s="7">
        <v>13.9</v>
      </c>
      <c r="C282" s="8">
        <v>82.68</v>
      </c>
      <c r="D282" s="8">
        <v>1007.1</v>
      </c>
      <c r="E282" s="37">
        <v>4.8812499999999996</v>
      </c>
      <c r="F282" s="9">
        <v>5.6943000000000001</v>
      </c>
      <c r="G282" s="38">
        <v>4.9182286700000004</v>
      </c>
      <c r="H282" s="39">
        <v>8.4</v>
      </c>
      <c r="I282" s="47">
        <v>5.9285542199999997</v>
      </c>
      <c r="J282" s="41">
        <v>3.61</v>
      </c>
      <c r="K282" s="37">
        <f t="shared" si="60"/>
        <v>35.214681440443208</v>
      </c>
      <c r="L282" s="9">
        <f t="shared" si="61"/>
        <v>57.736842105263165</v>
      </c>
      <c r="M282" s="38">
        <f t="shared" si="62"/>
        <v>36.239021329639904</v>
      </c>
      <c r="N282" s="39">
        <f t="shared" si="63"/>
        <v>132.6869806094183</v>
      </c>
      <c r="O282" s="47">
        <f t="shared" si="64"/>
        <v>64.225878670360103</v>
      </c>
      <c r="P282" s="37">
        <f t="shared" si="65"/>
        <v>0.59885375916384509</v>
      </c>
      <c r="Q282" s="9">
        <f t="shared" si="66"/>
        <v>0.89606081151725558</v>
      </c>
      <c r="R282" s="38">
        <f t="shared" si="67"/>
        <v>0.61360124580915365</v>
      </c>
      <c r="S282" s="39">
        <f t="shared" si="68"/>
        <v>1.5953392189841802</v>
      </c>
      <c r="T282" s="49">
        <f t="shared" si="69"/>
        <v>0.9722894836266327</v>
      </c>
      <c r="U282" s="37">
        <f t="shared" si="70"/>
        <v>0.33858598044741994</v>
      </c>
      <c r="V282" s="9">
        <f t="shared" si="71"/>
        <v>0.52361226943857075</v>
      </c>
      <c r="W282" s="38">
        <f t="shared" si="72"/>
        <v>0.34766986009470863</v>
      </c>
      <c r="X282" s="39">
        <f t="shared" si="73"/>
        <v>0.92496097772638197</v>
      </c>
      <c r="Y282" s="46">
        <f t="shared" si="74"/>
        <v>6.5745662104719355E-2</v>
      </c>
    </row>
    <row r="283" spans="2:25" ht="16.5" thickTop="1" thickBot="1" x14ac:dyDescent="0.3">
      <c r="B283" s="7">
        <v>12.2</v>
      </c>
      <c r="C283" s="8">
        <v>74.459999999999994</v>
      </c>
      <c r="D283" s="8">
        <v>1005.3</v>
      </c>
      <c r="E283" s="37">
        <v>4.5279166699999998</v>
      </c>
      <c r="F283" s="9">
        <v>4.1166</v>
      </c>
      <c r="G283" s="38">
        <v>3.38161975</v>
      </c>
      <c r="H283" s="39">
        <v>9.42</v>
      </c>
      <c r="I283" s="47">
        <v>5.9285542199999997</v>
      </c>
      <c r="J283" s="41">
        <v>0.4</v>
      </c>
      <c r="K283" s="37">
        <f t="shared" si="60"/>
        <v>1031.9791674999997</v>
      </c>
      <c r="L283" s="9">
        <f t="shared" si="61"/>
        <v>929.14999999999986</v>
      </c>
      <c r="M283" s="38">
        <f t="shared" si="62"/>
        <v>745.40493750000007</v>
      </c>
      <c r="N283" s="39">
        <f t="shared" si="63"/>
        <v>2254.9999999999995</v>
      </c>
      <c r="O283" s="47">
        <f t="shared" si="64"/>
        <v>1382.1385549999998</v>
      </c>
      <c r="P283" s="37">
        <f t="shared" si="65"/>
        <v>3.3506403702709804</v>
      </c>
      <c r="Q283" s="9">
        <f t="shared" si="66"/>
        <v>3.2915044576008499</v>
      </c>
      <c r="R283" s="38">
        <f t="shared" si="67"/>
        <v>3.1538037538648616</v>
      </c>
      <c r="S283" s="39">
        <f t="shared" si="68"/>
        <v>3.6741364195519344</v>
      </c>
      <c r="T283" s="49">
        <f t="shared" si="69"/>
        <v>3.4943572841994923</v>
      </c>
      <c r="U283" s="37">
        <f t="shared" si="70"/>
        <v>1.4741965040219966</v>
      </c>
      <c r="V283" s="9">
        <f t="shared" si="71"/>
        <v>1.4635834956392464</v>
      </c>
      <c r="W283" s="38">
        <f t="shared" si="72"/>
        <v>1.4374369733254841</v>
      </c>
      <c r="X283" s="39">
        <f t="shared" si="73"/>
        <v>1.526479353494568</v>
      </c>
      <c r="Y283" s="46">
        <f t="shared" si="74"/>
        <v>5.3571830710358748E-3</v>
      </c>
    </row>
    <row r="284" spans="2:25" ht="16.5" thickTop="1" thickBot="1" x14ac:dyDescent="0.3">
      <c r="B284" s="7">
        <v>13</v>
      </c>
      <c r="C284" s="8">
        <v>78.709999999999994</v>
      </c>
      <c r="D284" s="8">
        <v>1010.9</v>
      </c>
      <c r="E284" s="37">
        <v>3.5054166699999998</v>
      </c>
      <c r="F284" s="9">
        <v>4.7332000000000001</v>
      </c>
      <c r="G284" s="38">
        <v>3.6803163799999998</v>
      </c>
      <c r="H284" s="39">
        <v>9</v>
      </c>
      <c r="I284" s="47">
        <v>3.0393877599999999</v>
      </c>
      <c r="J284" s="41">
        <v>0.2</v>
      </c>
      <c r="K284" s="37">
        <f t="shared" si="60"/>
        <v>1652.7083349999998</v>
      </c>
      <c r="L284" s="9">
        <f t="shared" si="61"/>
        <v>2266.5999999999995</v>
      </c>
      <c r="M284" s="38">
        <f t="shared" si="62"/>
        <v>1740.1581899999996</v>
      </c>
      <c r="N284" s="39">
        <f t="shared" si="63"/>
        <v>4400</v>
      </c>
      <c r="O284" s="47">
        <f t="shared" si="64"/>
        <v>1419.6938799999998</v>
      </c>
      <c r="P284" s="37">
        <f t="shared" si="65"/>
        <v>3.5682017080236585</v>
      </c>
      <c r="Q284" s="9">
        <f t="shared" si="66"/>
        <v>3.6756689099164839</v>
      </c>
      <c r="R284" s="38">
        <f t="shared" si="67"/>
        <v>3.5876644884901778</v>
      </c>
      <c r="S284" s="39">
        <f t="shared" si="68"/>
        <v>3.8260889565217395</v>
      </c>
      <c r="T284" s="49">
        <f t="shared" si="69"/>
        <v>3.5060815068263138</v>
      </c>
      <c r="U284" s="37">
        <f t="shared" si="70"/>
        <v>1.5103629593974468</v>
      </c>
      <c r="V284" s="9">
        <f t="shared" si="71"/>
        <v>1.5267057541354374</v>
      </c>
      <c r="W284" s="38">
        <f t="shared" si="72"/>
        <v>1.5133931330315762</v>
      </c>
      <c r="X284" s="39">
        <f t="shared" si="73"/>
        <v>1.5480728523755585</v>
      </c>
      <c r="Y284" s="46">
        <f t="shared" si="74"/>
        <v>1.7180193894958092E-3</v>
      </c>
    </row>
    <row r="285" spans="2:25" ht="16.5" thickTop="1" thickBot="1" x14ac:dyDescent="0.3">
      <c r="B285" s="7">
        <v>15.5</v>
      </c>
      <c r="C285" s="8">
        <v>87.45</v>
      </c>
      <c r="D285" s="8">
        <v>1006.7</v>
      </c>
      <c r="E285" s="37">
        <v>5.21416667</v>
      </c>
      <c r="F285" s="9">
        <v>10.587199999999999</v>
      </c>
      <c r="G285" s="38">
        <v>6.8691844700000004</v>
      </c>
      <c r="H285" s="39">
        <v>3.6</v>
      </c>
      <c r="I285" s="47">
        <v>5.9285542199999997</v>
      </c>
      <c r="J285" s="41">
        <v>7</v>
      </c>
      <c r="K285" s="37">
        <f t="shared" si="60"/>
        <v>25.511904714285716</v>
      </c>
      <c r="L285" s="9">
        <f t="shared" si="61"/>
        <v>51.245714285714271</v>
      </c>
      <c r="M285" s="38">
        <f t="shared" si="62"/>
        <v>1.8687932857142795</v>
      </c>
      <c r="N285" s="39">
        <f t="shared" si="63"/>
        <v>48.571428571428569</v>
      </c>
      <c r="O285" s="47">
        <f t="shared" si="64"/>
        <v>15.306368285714292</v>
      </c>
      <c r="P285" s="37">
        <f t="shared" si="65"/>
        <v>0.58484200693597865</v>
      </c>
      <c r="Q285" s="9">
        <f t="shared" si="66"/>
        <v>0.81586808442503622</v>
      </c>
      <c r="R285" s="38">
        <f t="shared" si="67"/>
        <v>3.7730398604247442E-2</v>
      </c>
      <c r="S285" s="39">
        <f t="shared" si="68"/>
        <v>1.2830208679245283</v>
      </c>
      <c r="T285" s="49">
        <f t="shared" si="69"/>
        <v>0.33149947814570419</v>
      </c>
      <c r="U285" s="37">
        <f t="shared" si="70"/>
        <v>0.24979072236428007</v>
      </c>
      <c r="V285" s="9">
        <f t="shared" si="71"/>
        <v>0.47356352877066377</v>
      </c>
      <c r="W285" s="38">
        <f t="shared" si="72"/>
        <v>1.868575512682533E-2</v>
      </c>
      <c r="X285" s="39">
        <f t="shared" si="73"/>
        <v>0.45215380614311362</v>
      </c>
      <c r="Y285" s="46">
        <f t="shared" si="74"/>
        <v>4.1973207000194607E-2</v>
      </c>
    </row>
    <row r="286" spans="2:25" ht="16.5" thickTop="1" thickBot="1" x14ac:dyDescent="0.3">
      <c r="B286" s="7">
        <v>11.7</v>
      </c>
      <c r="C286" s="8">
        <v>94.57</v>
      </c>
      <c r="D286" s="8">
        <v>1008</v>
      </c>
      <c r="E286" s="37">
        <v>5.4029166699999998</v>
      </c>
      <c r="F286" s="9">
        <v>7.9794</v>
      </c>
      <c r="G286" s="38">
        <v>6.6917161299999997</v>
      </c>
      <c r="H286" s="39">
        <v>0.34</v>
      </c>
      <c r="I286" s="47">
        <v>3.0393877599999999</v>
      </c>
      <c r="J286" s="41">
        <v>14.99</v>
      </c>
      <c r="K286" s="37">
        <f t="shared" si="60"/>
        <v>63.956526551034024</v>
      </c>
      <c r="L286" s="9">
        <f t="shared" si="61"/>
        <v>46.768512341561042</v>
      </c>
      <c r="M286" s="38">
        <f t="shared" si="62"/>
        <v>55.358798332221482</v>
      </c>
      <c r="N286" s="39">
        <f t="shared" si="63"/>
        <v>97.731821214142769</v>
      </c>
      <c r="O286" s="47">
        <f t="shared" si="64"/>
        <v>79.723897531687797</v>
      </c>
      <c r="P286" s="37">
        <f t="shared" si="65"/>
        <v>1.8804752025612699</v>
      </c>
      <c r="Q286" s="9">
        <f t="shared" si="66"/>
        <v>1.2208610559614097</v>
      </c>
      <c r="R286" s="38">
        <f t="shared" si="67"/>
        <v>1.5309295004330576</v>
      </c>
      <c r="S286" s="39">
        <f t="shared" si="68"/>
        <v>3.8225721239399868</v>
      </c>
      <c r="T286" s="49">
        <f t="shared" si="69"/>
        <v>2.6513648524898952</v>
      </c>
      <c r="U286" s="37">
        <f t="shared" si="70"/>
        <v>0.56900469011834964</v>
      </c>
      <c r="V286" s="9">
        <f t="shared" si="71"/>
        <v>0.43746313171422252</v>
      </c>
      <c r="W286" s="38">
        <f t="shared" si="72"/>
        <v>0.50559369815512334</v>
      </c>
      <c r="X286" s="39">
        <f t="shared" si="73"/>
        <v>0.77392764798653524</v>
      </c>
      <c r="Y286" s="46">
        <f t="shared" si="74"/>
        <v>0.18472501385137682</v>
      </c>
    </row>
    <row r="287" spans="2:25" ht="16.5" thickTop="1" thickBot="1" x14ac:dyDescent="0.3">
      <c r="B287" s="7">
        <v>13.5</v>
      </c>
      <c r="C287" s="8">
        <v>87.84</v>
      </c>
      <c r="D287" s="8">
        <v>1004.4</v>
      </c>
      <c r="E287" s="37">
        <v>6.2424999999999997</v>
      </c>
      <c r="F287" s="9">
        <v>3.4649999999999999</v>
      </c>
      <c r="G287" s="38">
        <v>5.1642142399999997</v>
      </c>
      <c r="H287" s="39">
        <v>1.2</v>
      </c>
      <c r="I287" s="47">
        <v>5.9285542199999997</v>
      </c>
      <c r="J287" s="41">
        <v>10.43</v>
      </c>
      <c r="K287" s="37">
        <f t="shared" si="60"/>
        <v>40.148609779482264</v>
      </c>
      <c r="L287" s="9">
        <f t="shared" si="61"/>
        <v>66.77852348993288</v>
      </c>
      <c r="M287" s="38">
        <f t="shared" si="62"/>
        <v>50.486920038350917</v>
      </c>
      <c r="N287" s="39">
        <f t="shared" si="63"/>
        <v>88.494726749760304</v>
      </c>
      <c r="O287" s="47">
        <f t="shared" si="64"/>
        <v>43.158636433365295</v>
      </c>
      <c r="P287" s="37">
        <f t="shared" si="65"/>
        <v>1.0046503730694258</v>
      </c>
      <c r="Q287" s="9">
        <f t="shared" si="66"/>
        <v>2.0050397833753149</v>
      </c>
      <c r="R287" s="38">
        <f t="shared" si="67"/>
        <v>1.3507044282103233</v>
      </c>
      <c r="S287" s="39">
        <f t="shared" si="68"/>
        <v>3.1745505812553745</v>
      </c>
      <c r="T287" s="49">
        <f t="shared" si="69"/>
        <v>1.1006972618090234</v>
      </c>
      <c r="U287" s="37">
        <f t="shared" si="70"/>
        <v>0.38178680588139013</v>
      </c>
      <c r="V287" s="9">
        <f t="shared" si="71"/>
        <v>0.58877655292152264</v>
      </c>
      <c r="W287" s="38">
        <f t="shared" si="72"/>
        <v>0.46753533897875804</v>
      </c>
      <c r="X287" s="39">
        <f t="shared" si="73"/>
        <v>0.72443610742306475</v>
      </c>
      <c r="Y287" s="46">
        <f t="shared" si="74"/>
        <v>0.11165329096684662</v>
      </c>
    </row>
    <row r="288" spans="2:25" ht="16.5" thickTop="1" thickBot="1" x14ac:dyDescent="0.3">
      <c r="B288" s="7">
        <v>12.7</v>
      </c>
      <c r="C288" s="8">
        <v>92.88</v>
      </c>
      <c r="D288" s="8">
        <v>1006</v>
      </c>
      <c r="E288" s="37">
        <v>5.6187500000000004</v>
      </c>
      <c r="F288" s="9">
        <v>6.1608999999999998</v>
      </c>
      <c r="G288" s="38">
        <v>6.6318769299999998</v>
      </c>
      <c r="H288" s="39">
        <v>7.4</v>
      </c>
      <c r="I288" s="47">
        <v>5.9285542199999997</v>
      </c>
      <c r="J288" s="41">
        <v>7.8</v>
      </c>
      <c r="K288" s="37">
        <f t="shared" si="60"/>
        <v>27.964743589743584</v>
      </c>
      <c r="L288" s="9">
        <f t="shared" si="61"/>
        <v>21.014102564102565</v>
      </c>
      <c r="M288" s="38">
        <f t="shared" si="62"/>
        <v>14.975936794871798</v>
      </c>
      <c r="N288" s="39">
        <f t="shared" si="63"/>
        <v>5.1282051282051215</v>
      </c>
      <c r="O288" s="47">
        <f t="shared" si="64"/>
        <v>23.992894615384618</v>
      </c>
      <c r="P288" s="37">
        <f t="shared" si="65"/>
        <v>0.6502115947834185</v>
      </c>
      <c r="Q288" s="9">
        <f t="shared" si="66"/>
        <v>0.46962788371809844</v>
      </c>
      <c r="R288" s="38">
        <f t="shared" si="67"/>
        <v>0.32376392664774895</v>
      </c>
      <c r="S288" s="39">
        <f t="shared" si="68"/>
        <v>0.10526515789473671</v>
      </c>
      <c r="T288" s="49">
        <f t="shared" si="69"/>
        <v>0.54527304602861815</v>
      </c>
      <c r="U288" s="37">
        <f t="shared" si="70"/>
        <v>0.27268170732830865</v>
      </c>
      <c r="V288" s="9">
        <f t="shared" si="71"/>
        <v>0.20712723368015371</v>
      </c>
      <c r="W288" s="38">
        <f t="shared" si="72"/>
        <v>0.14865458355780742</v>
      </c>
      <c r="X288" s="39">
        <f t="shared" si="73"/>
        <v>5.1237160846042532E-2</v>
      </c>
      <c r="Y288" s="46">
        <f t="shared" si="74"/>
        <v>6.6821976478948719E-2</v>
      </c>
    </row>
    <row r="289" spans="2:25" ht="16.5" thickTop="1" thickBot="1" x14ac:dyDescent="0.3">
      <c r="B289" s="7">
        <v>12.9</v>
      </c>
      <c r="C289" s="8">
        <v>84.85</v>
      </c>
      <c r="D289" s="8">
        <v>1003.9</v>
      </c>
      <c r="E289" s="37">
        <v>6.6658333299999999</v>
      </c>
      <c r="F289" s="9">
        <v>4.4839000000000002</v>
      </c>
      <c r="G289" s="38">
        <v>5.5356348799999999</v>
      </c>
      <c r="H289" s="39">
        <v>6.18</v>
      </c>
      <c r="I289" s="47">
        <v>5.9285542199999997</v>
      </c>
      <c r="J289" s="41">
        <v>4.99</v>
      </c>
      <c r="K289" s="37">
        <f t="shared" si="60"/>
        <v>33.583834268537068</v>
      </c>
      <c r="L289" s="9">
        <f t="shared" si="61"/>
        <v>10.142284569138276</v>
      </c>
      <c r="M289" s="38">
        <f t="shared" si="62"/>
        <v>10.934566733466927</v>
      </c>
      <c r="N289" s="39">
        <f t="shared" si="63"/>
        <v>23.847695390781549</v>
      </c>
      <c r="O289" s="47">
        <f t="shared" si="64"/>
        <v>18.808701803607203</v>
      </c>
      <c r="P289" s="37">
        <f t="shared" si="65"/>
        <v>0.57510745408596697</v>
      </c>
      <c r="Q289" s="9">
        <f t="shared" si="66"/>
        <v>0.21368379947012317</v>
      </c>
      <c r="R289" s="38">
        <f t="shared" si="67"/>
        <v>0.20735666742695893</v>
      </c>
      <c r="S289" s="39">
        <f t="shared" si="68"/>
        <v>0.42614345031333911</v>
      </c>
      <c r="T289" s="49">
        <f t="shared" si="69"/>
        <v>0.34384027788510974</v>
      </c>
      <c r="U289" s="37">
        <f t="shared" si="70"/>
        <v>0.32400330552444273</v>
      </c>
      <c r="V289" s="9">
        <f t="shared" si="71"/>
        <v>0.10107719111964251</v>
      </c>
      <c r="W289" s="38">
        <f t="shared" si="72"/>
        <v>0.10891294933387063</v>
      </c>
      <c r="X289" s="39">
        <f t="shared" si="73"/>
        <v>0.23410434206338088</v>
      </c>
      <c r="Y289" s="46">
        <f t="shared" si="74"/>
        <v>2.7939334086783091E-2</v>
      </c>
    </row>
    <row r="290" spans="2:25" ht="16.5" thickTop="1" thickBot="1" x14ac:dyDescent="0.3">
      <c r="B290" s="7">
        <v>13.1</v>
      </c>
      <c r="C290" s="8">
        <v>80.650000000000006</v>
      </c>
      <c r="D290" s="8">
        <v>1003.1</v>
      </c>
      <c r="E290" s="37">
        <v>5.5116666700000003</v>
      </c>
      <c r="F290" s="9">
        <v>6.3737000000000004</v>
      </c>
      <c r="G290" s="38">
        <v>5.0154313799999999</v>
      </c>
      <c r="H290" s="39">
        <v>2</v>
      </c>
      <c r="I290" s="47">
        <v>5.9285542199999997</v>
      </c>
      <c r="J290" s="41">
        <v>0.8</v>
      </c>
      <c r="K290" s="37">
        <f t="shared" si="60"/>
        <v>588.95833375000007</v>
      </c>
      <c r="L290" s="9">
        <f t="shared" si="61"/>
        <v>696.71249999999998</v>
      </c>
      <c r="M290" s="38">
        <f t="shared" si="62"/>
        <v>526.9289225</v>
      </c>
      <c r="N290" s="39">
        <f t="shared" si="63"/>
        <v>149.99999999999997</v>
      </c>
      <c r="O290" s="47">
        <f t="shared" si="64"/>
        <v>641.06927749999988</v>
      </c>
      <c r="P290" s="37">
        <f t="shared" si="65"/>
        <v>2.9860067536382338</v>
      </c>
      <c r="Q290" s="9">
        <f t="shared" si="66"/>
        <v>3.1078542937953917</v>
      </c>
      <c r="R290" s="38">
        <f t="shared" si="67"/>
        <v>2.8994817493423439</v>
      </c>
      <c r="S290" s="39">
        <f t="shared" si="68"/>
        <v>1.7142877142857145</v>
      </c>
      <c r="T290" s="49">
        <f t="shared" si="69"/>
        <v>3.0488318391091807</v>
      </c>
      <c r="U290" s="37">
        <f t="shared" si="70"/>
        <v>1.4026088101998173</v>
      </c>
      <c r="V290" s="9">
        <f t="shared" si="71"/>
        <v>1.4282385563583337</v>
      </c>
      <c r="W290" s="38">
        <f t="shared" si="72"/>
        <v>1.3832475403894764</v>
      </c>
      <c r="X290" s="39">
        <f t="shared" si="73"/>
        <v>0.98279314632447401</v>
      </c>
      <c r="Y290" s="46">
        <f t="shared" si="74"/>
        <v>8.70761868303822E-3</v>
      </c>
    </row>
    <row r="291" spans="2:25" ht="16.5" thickTop="1" thickBot="1" x14ac:dyDescent="0.3">
      <c r="B291" s="7">
        <v>11.6</v>
      </c>
      <c r="C291" s="8">
        <v>85.9</v>
      </c>
      <c r="D291" s="8">
        <v>1005.5</v>
      </c>
      <c r="E291" s="37">
        <v>5.1849999999999996</v>
      </c>
      <c r="F291" s="9">
        <v>5.3372999999999999</v>
      </c>
      <c r="G291" s="38">
        <v>4.6965075699999996</v>
      </c>
      <c r="H291" s="39">
        <v>6.18</v>
      </c>
      <c r="I291" s="47">
        <v>5.9285542199999997</v>
      </c>
      <c r="J291" s="41">
        <v>7</v>
      </c>
      <c r="K291" s="37">
        <f t="shared" si="60"/>
        <v>25.928571428571434</v>
      </c>
      <c r="L291" s="9">
        <f t="shared" si="61"/>
        <v>23.752857142857145</v>
      </c>
      <c r="M291" s="38">
        <f t="shared" si="62"/>
        <v>32.907034714285722</v>
      </c>
      <c r="N291" s="39">
        <f t="shared" si="63"/>
        <v>11.714285714285719</v>
      </c>
      <c r="O291" s="47">
        <f t="shared" si="64"/>
        <v>15.306368285714292</v>
      </c>
      <c r="P291" s="37">
        <f t="shared" si="65"/>
        <v>0.59581652605662716</v>
      </c>
      <c r="Q291" s="9">
        <f t="shared" si="66"/>
        <v>0.53908267405348009</v>
      </c>
      <c r="R291" s="38">
        <f t="shared" si="67"/>
        <v>0.78775592268651362</v>
      </c>
      <c r="S291" s="39">
        <f t="shared" si="68"/>
        <v>0.24886391198786048</v>
      </c>
      <c r="T291" s="49">
        <f t="shared" si="69"/>
        <v>0.33149947814570419</v>
      </c>
      <c r="U291" s="37">
        <f t="shared" si="70"/>
        <v>0.25369885010770959</v>
      </c>
      <c r="V291" s="9">
        <f t="shared" si="71"/>
        <v>0.23320681422499959</v>
      </c>
      <c r="W291" s="38">
        <f t="shared" si="72"/>
        <v>0.31790893029912215</v>
      </c>
      <c r="X291" s="39">
        <f t="shared" si="73"/>
        <v>0.11661138061960612</v>
      </c>
      <c r="Y291" s="46">
        <f t="shared" si="74"/>
        <v>4.1299479338697535E-2</v>
      </c>
    </row>
    <row r="292" spans="2:25" ht="16.5" thickTop="1" thickBot="1" x14ac:dyDescent="0.3">
      <c r="B292" s="7">
        <v>11.8</v>
      </c>
      <c r="C292" s="8">
        <v>82.43</v>
      </c>
      <c r="D292" s="8">
        <v>999.7</v>
      </c>
      <c r="E292" s="37">
        <v>8.1312499999999996</v>
      </c>
      <c r="F292" s="9">
        <v>6.0397999999999996</v>
      </c>
      <c r="G292" s="38">
        <v>6.4272455199999996</v>
      </c>
      <c r="H292" s="39">
        <v>7.36</v>
      </c>
      <c r="I292" s="47">
        <v>5.9285542199999997</v>
      </c>
      <c r="J292" s="41">
        <v>14.01</v>
      </c>
      <c r="K292" s="37">
        <f t="shared" si="60"/>
        <v>41.961099214846541</v>
      </c>
      <c r="L292" s="9">
        <f t="shared" si="61"/>
        <v>56.889364739471802</v>
      </c>
      <c r="M292" s="38">
        <f t="shared" si="62"/>
        <v>54.12387209136331</v>
      </c>
      <c r="N292" s="39">
        <f t="shared" si="63"/>
        <v>47.466095645967165</v>
      </c>
      <c r="O292" s="47">
        <f t="shared" si="64"/>
        <v>57.683410278372584</v>
      </c>
      <c r="P292" s="37">
        <f t="shared" si="65"/>
        <v>1.0620468258341331</v>
      </c>
      <c r="Q292" s="9">
        <f t="shared" si="66"/>
        <v>1.5900826990593424</v>
      </c>
      <c r="R292" s="38">
        <f t="shared" si="67"/>
        <v>1.4841069832433587</v>
      </c>
      <c r="S292" s="39">
        <f t="shared" si="68"/>
        <v>1.2447376106691623</v>
      </c>
      <c r="T292" s="49">
        <f t="shared" si="69"/>
        <v>1.6212721664985617</v>
      </c>
      <c r="U292" s="37">
        <f t="shared" si="70"/>
        <v>0.39729724362089675</v>
      </c>
      <c r="V292" s="9">
        <f t="shared" si="71"/>
        <v>0.51723305420127275</v>
      </c>
      <c r="W292" s="38">
        <f t="shared" si="72"/>
        <v>0.49609179610278797</v>
      </c>
      <c r="X292" s="39">
        <f t="shared" si="73"/>
        <v>0.44317164332314835</v>
      </c>
      <c r="Y292" s="46">
        <f t="shared" si="74"/>
        <v>0.19026413231228592</v>
      </c>
    </row>
    <row r="293" spans="2:25" ht="16.5" thickTop="1" thickBot="1" x14ac:dyDescent="0.3">
      <c r="B293" s="7">
        <v>11.4</v>
      </c>
      <c r="C293" s="8">
        <v>80.8</v>
      </c>
      <c r="D293" s="8">
        <v>1000.7</v>
      </c>
      <c r="E293" s="37">
        <v>6.4404166700000003</v>
      </c>
      <c r="F293" s="9">
        <v>4.5750999999999999</v>
      </c>
      <c r="G293" s="38">
        <v>5.3808189000000004</v>
      </c>
      <c r="H293" s="39">
        <v>5.4</v>
      </c>
      <c r="I293" s="47">
        <v>5.9285542199999997</v>
      </c>
      <c r="J293" s="41">
        <v>1</v>
      </c>
      <c r="K293" s="37">
        <f t="shared" si="60"/>
        <v>544.04166700000007</v>
      </c>
      <c r="L293" s="9">
        <f t="shared" si="61"/>
        <v>357.51</v>
      </c>
      <c r="M293" s="38">
        <f t="shared" si="62"/>
        <v>438.08189000000004</v>
      </c>
      <c r="N293" s="39">
        <f t="shared" si="63"/>
        <v>440.00000000000006</v>
      </c>
      <c r="O293" s="47">
        <f t="shared" si="64"/>
        <v>492.85542199999998</v>
      </c>
      <c r="P293" s="37">
        <f t="shared" si="65"/>
        <v>2.9247933988128838</v>
      </c>
      <c r="Q293" s="9">
        <f t="shared" si="66"/>
        <v>2.5650501605711105</v>
      </c>
      <c r="R293" s="38">
        <f t="shared" si="67"/>
        <v>2.7462444297922008</v>
      </c>
      <c r="S293" s="39">
        <f t="shared" si="68"/>
        <v>2.7500019999999998</v>
      </c>
      <c r="T293" s="49">
        <f t="shared" si="69"/>
        <v>2.8453599569447316</v>
      </c>
      <c r="U293" s="37">
        <f t="shared" si="70"/>
        <v>1.3890157785508159</v>
      </c>
      <c r="V293" s="9">
        <f t="shared" si="71"/>
        <v>1.2980540240353144</v>
      </c>
      <c r="W293" s="38">
        <f t="shared" si="72"/>
        <v>1.3463734902610978</v>
      </c>
      <c r="X293" s="39">
        <f t="shared" si="73"/>
        <v>1.3473195095442545</v>
      </c>
      <c r="Y293" s="46">
        <f t="shared" si="74"/>
        <v>9.0589006149979501E-3</v>
      </c>
    </row>
    <row r="294" spans="2:25" ht="16.5" thickTop="1" thickBot="1" x14ac:dyDescent="0.3">
      <c r="B294" s="7">
        <v>8.9</v>
      </c>
      <c r="C294" s="8">
        <v>86.34</v>
      </c>
      <c r="D294" s="8">
        <v>1010.1</v>
      </c>
      <c r="E294" s="37">
        <v>3.6812499999999999</v>
      </c>
      <c r="F294" s="9">
        <v>4.7160000000000002</v>
      </c>
      <c r="G294" s="38">
        <v>3.4939102800000001</v>
      </c>
      <c r="H294" s="39">
        <v>0.2</v>
      </c>
      <c r="I294" s="47">
        <v>3.0393877599999999</v>
      </c>
      <c r="J294" s="41">
        <v>0.6</v>
      </c>
      <c r="K294" s="37">
        <f t="shared" si="60"/>
        <v>513.54166666666674</v>
      </c>
      <c r="L294" s="9">
        <f t="shared" si="61"/>
        <v>686.00000000000011</v>
      </c>
      <c r="M294" s="38">
        <f t="shared" si="62"/>
        <v>482.31838000000005</v>
      </c>
      <c r="N294" s="39">
        <f t="shared" si="63"/>
        <v>66.666666666666657</v>
      </c>
      <c r="O294" s="47">
        <f t="shared" si="64"/>
        <v>406.56462666666664</v>
      </c>
      <c r="P294" s="37">
        <f t="shared" si="65"/>
        <v>2.8788341167883207</v>
      </c>
      <c r="Q294" s="9">
        <f t="shared" si="66"/>
        <v>3.0970674627539507</v>
      </c>
      <c r="R294" s="38">
        <f t="shared" si="67"/>
        <v>2.8275288211300418</v>
      </c>
      <c r="S294" s="39">
        <f t="shared" si="68"/>
        <v>2.0000019999999998</v>
      </c>
      <c r="T294" s="49">
        <f t="shared" si="69"/>
        <v>2.6810988447066491</v>
      </c>
      <c r="U294" s="37">
        <f t="shared" si="70"/>
        <v>1.3784765527912781</v>
      </c>
      <c r="V294" s="9">
        <f t="shared" si="71"/>
        <v>1.4260430649044933</v>
      </c>
      <c r="W294" s="38">
        <f t="shared" si="72"/>
        <v>1.3663605467495439</v>
      </c>
      <c r="X294" s="39">
        <f t="shared" si="73"/>
        <v>0.58800183431768582</v>
      </c>
      <c r="Y294" s="46">
        <f t="shared" si="74"/>
        <v>4.7500905313639513E-3</v>
      </c>
    </row>
    <row r="295" spans="2:25" ht="16.5" thickTop="1" thickBot="1" x14ac:dyDescent="0.3">
      <c r="B295" s="7">
        <v>11.6</v>
      </c>
      <c r="C295" s="8">
        <v>83.56</v>
      </c>
      <c r="D295" s="8">
        <v>1018.2</v>
      </c>
      <c r="E295" s="37">
        <v>2.4345833300000002</v>
      </c>
      <c r="F295" s="9">
        <v>1.3433999999999999</v>
      </c>
      <c r="G295" s="38">
        <v>2.1402854800000002</v>
      </c>
      <c r="H295" s="39">
        <v>0.6</v>
      </c>
      <c r="I295" s="47">
        <v>1.24608392</v>
      </c>
      <c r="J295" s="41">
        <v>0.8</v>
      </c>
      <c r="K295" s="37">
        <f t="shared" si="60"/>
        <v>204.32291624999999</v>
      </c>
      <c r="L295" s="9">
        <f t="shared" si="61"/>
        <v>67.924999999999983</v>
      </c>
      <c r="M295" s="38">
        <f t="shared" si="62"/>
        <v>167.535685</v>
      </c>
      <c r="N295" s="39">
        <f t="shared" si="63"/>
        <v>25.000000000000007</v>
      </c>
      <c r="O295" s="47">
        <f t="shared" si="64"/>
        <v>55.760489999999997</v>
      </c>
      <c r="P295" s="37">
        <f t="shared" si="65"/>
        <v>2.0213854837267893</v>
      </c>
      <c r="Q295" s="9">
        <f t="shared" si="66"/>
        <v>1.0140917639264719</v>
      </c>
      <c r="R295" s="38">
        <f t="shared" si="67"/>
        <v>1.8233426097696339</v>
      </c>
      <c r="S295" s="39">
        <f t="shared" si="68"/>
        <v>0.57143057142857157</v>
      </c>
      <c r="T295" s="49">
        <f t="shared" si="69"/>
        <v>0.87207555600546416</v>
      </c>
      <c r="U295" s="37">
        <f t="shared" si="70"/>
        <v>1.1156468924600982</v>
      </c>
      <c r="V295" s="9">
        <f t="shared" si="71"/>
        <v>0.59666304264147674</v>
      </c>
      <c r="W295" s="38">
        <f t="shared" si="72"/>
        <v>1.0326678294329368</v>
      </c>
      <c r="X295" s="39">
        <f t="shared" si="73"/>
        <v>0.24497836900956316</v>
      </c>
      <c r="Y295" s="46">
        <f t="shared" si="74"/>
        <v>2.1832265183656975E-3</v>
      </c>
    </row>
    <row r="296" spans="2:25" ht="16.5" thickTop="1" thickBot="1" x14ac:dyDescent="0.3">
      <c r="B296" s="7">
        <v>10.8</v>
      </c>
      <c r="C296" s="8">
        <v>78.260000000000005</v>
      </c>
      <c r="D296" s="8">
        <v>1023.3</v>
      </c>
      <c r="E296" s="37">
        <v>0.60750000000000004</v>
      </c>
      <c r="F296" s="9">
        <v>0.31569999999999998</v>
      </c>
      <c r="G296" s="38">
        <v>0.77820067999999998</v>
      </c>
      <c r="H296" s="39">
        <v>0.99</v>
      </c>
      <c r="I296" s="47">
        <v>0.31974544999999999</v>
      </c>
      <c r="J296" s="41">
        <v>0</v>
      </c>
      <c r="K296" s="37">
        <f t="shared" si="60"/>
        <v>0</v>
      </c>
      <c r="L296" s="9">
        <f t="shared" si="61"/>
        <v>0</v>
      </c>
      <c r="M296" s="38">
        <f t="shared" si="62"/>
        <v>0</v>
      </c>
      <c r="N296" s="39">
        <f t="shared" si="63"/>
        <v>0</v>
      </c>
      <c r="O296" s="47">
        <f t="shared" si="64"/>
        <v>0</v>
      </c>
      <c r="P296" s="37">
        <f t="shared" si="65"/>
        <v>4.0000020000000003</v>
      </c>
      <c r="Q296" s="9">
        <f t="shared" si="66"/>
        <v>4.0000020000000003</v>
      </c>
      <c r="R296" s="38">
        <f t="shared" si="67"/>
        <v>4.0000020000000003</v>
      </c>
      <c r="S296" s="39">
        <f t="shared" si="68"/>
        <v>4.0000020000000003</v>
      </c>
      <c r="T296" s="49">
        <f t="shared" si="69"/>
        <v>4.0000020000000003</v>
      </c>
      <c r="U296" s="37">
        <f t="shared" si="70"/>
        <v>1.5707946807043616</v>
      </c>
      <c r="V296" s="9">
        <f t="shared" si="71"/>
        <v>1.5707931592307534</v>
      </c>
      <c r="W296" s="38">
        <f t="shared" si="72"/>
        <v>1.5707950417793142</v>
      </c>
      <c r="X296" s="39">
        <f t="shared" si="73"/>
        <v>1.5707953166938866</v>
      </c>
      <c r="Y296" s="46">
        <f t="shared" si="74"/>
        <v>1.5707931993070778</v>
      </c>
    </row>
    <row r="297" spans="2:25" ht="16.5" thickTop="1" thickBot="1" x14ac:dyDescent="0.3">
      <c r="B297" s="7">
        <v>9.6999999999999993</v>
      </c>
      <c r="C297" s="8">
        <v>89.53</v>
      </c>
      <c r="D297" s="8">
        <v>1014.2</v>
      </c>
      <c r="E297" s="37">
        <v>1.96333333</v>
      </c>
      <c r="F297" s="9">
        <v>2.9411999999999998</v>
      </c>
      <c r="G297" s="38">
        <v>3.22758118</v>
      </c>
      <c r="H297" s="39">
        <v>0.62</v>
      </c>
      <c r="I297" s="47">
        <v>3.0393877599999999</v>
      </c>
      <c r="J297" s="41">
        <v>0.4</v>
      </c>
      <c r="K297" s="37">
        <f t="shared" si="60"/>
        <v>390.83333249999998</v>
      </c>
      <c r="L297" s="9">
        <f t="shared" si="61"/>
        <v>635.29999999999995</v>
      </c>
      <c r="M297" s="38">
        <f t="shared" si="62"/>
        <v>706.89529500000003</v>
      </c>
      <c r="N297" s="39">
        <f t="shared" si="63"/>
        <v>54.999999999999993</v>
      </c>
      <c r="O297" s="47">
        <f t="shared" si="64"/>
        <v>659.84694000000002</v>
      </c>
      <c r="P297" s="37">
        <f t="shared" si="65"/>
        <v>2.6459822519689418</v>
      </c>
      <c r="Q297" s="9">
        <f t="shared" si="66"/>
        <v>3.0422622657727763</v>
      </c>
      <c r="R297" s="38">
        <f t="shared" si="67"/>
        <v>3.1178715000286665</v>
      </c>
      <c r="S297" s="39">
        <f t="shared" si="68"/>
        <v>0.86274709803921557</v>
      </c>
      <c r="T297" s="49">
        <f t="shared" si="69"/>
        <v>3.0696038526273992</v>
      </c>
      <c r="U297" s="37">
        <f t="shared" si="70"/>
        <v>1.3203060965475457</v>
      </c>
      <c r="V297" s="9">
        <f t="shared" si="71"/>
        <v>1.4146709991751905</v>
      </c>
      <c r="W297" s="38">
        <f t="shared" si="72"/>
        <v>1.4302647982782295</v>
      </c>
      <c r="X297" s="39">
        <f t="shared" si="73"/>
        <v>0.50284215526769893</v>
      </c>
      <c r="Y297" s="46">
        <f t="shared" si="74"/>
        <v>6.753128279454847E-3</v>
      </c>
    </row>
    <row r="298" spans="2:25" ht="16.5" thickTop="1" thickBot="1" x14ac:dyDescent="0.3">
      <c r="B298" s="7">
        <v>11.9</v>
      </c>
      <c r="C298" s="8">
        <v>94.07</v>
      </c>
      <c r="D298" s="8">
        <v>1005.3</v>
      </c>
      <c r="E298" s="37">
        <v>6.6333333300000001</v>
      </c>
      <c r="F298" s="9">
        <v>9.1484000000000005</v>
      </c>
      <c r="G298" s="38">
        <v>8.0088625600000007</v>
      </c>
      <c r="H298" s="39">
        <v>7.41</v>
      </c>
      <c r="I298" s="47">
        <v>5.9285542199999997</v>
      </c>
      <c r="J298" s="41">
        <v>6.43</v>
      </c>
      <c r="K298" s="37">
        <f t="shared" si="60"/>
        <v>3.1622601866252009</v>
      </c>
      <c r="L298" s="9">
        <f t="shared" si="61"/>
        <v>42.276827371695191</v>
      </c>
      <c r="M298" s="38">
        <f t="shared" si="62"/>
        <v>24.554627682737188</v>
      </c>
      <c r="N298" s="39">
        <f t="shared" si="63"/>
        <v>15.24105754276828</v>
      </c>
      <c r="O298" s="47">
        <f t="shared" si="64"/>
        <v>7.7985346811819607</v>
      </c>
      <c r="P298" s="37">
        <f t="shared" si="65"/>
        <v>6.2262779806649994E-2</v>
      </c>
      <c r="Q298" s="9">
        <f t="shared" si="66"/>
        <v>0.69799409161402981</v>
      </c>
      <c r="R298" s="38">
        <f t="shared" si="67"/>
        <v>0.43739450330532986</v>
      </c>
      <c r="S298" s="39">
        <f t="shared" si="68"/>
        <v>0.28323899421965332</v>
      </c>
      <c r="T298" s="49">
        <f t="shared" si="69"/>
        <v>0.16230117224087726</v>
      </c>
      <c r="U298" s="37">
        <f t="shared" si="70"/>
        <v>3.1612062522254576E-2</v>
      </c>
      <c r="V298" s="9">
        <f t="shared" si="71"/>
        <v>0.39997878183856644</v>
      </c>
      <c r="W298" s="38">
        <f t="shared" si="72"/>
        <v>0.24078251500386932</v>
      </c>
      <c r="X298" s="39">
        <f t="shared" si="73"/>
        <v>0.1512466176640023</v>
      </c>
      <c r="Y298" s="46">
        <f t="shared" si="74"/>
        <v>0.15726250432370609</v>
      </c>
    </row>
    <row r="299" spans="2:25" ht="16.5" thickTop="1" thickBot="1" x14ac:dyDescent="0.3">
      <c r="B299" s="7">
        <v>13.1</v>
      </c>
      <c r="C299" s="8">
        <v>87.53</v>
      </c>
      <c r="D299" s="8">
        <v>1011.4</v>
      </c>
      <c r="E299" s="37">
        <v>4.8895833299999998</v>
      </c>
      <c r="F299" s="9">
        <v>5.3356000000000003</v>
      </c>
      <c r="G299" s="38">
        <v>4.4512606000000003</v>
      </c>
      <c r="H299" s="39">
        <v>0</v>
      </c>
      <c r="I299" s="47">
        <v>3.0393877599999999</v>
      </c>
      <c r="J299" s="41">
        <v>1.8</v>
      </c>
      <c r="K299" s="37">
        <f t="shared" si="60"/>
        <v>171.64351833333333</v>
      </c>
      <c r="L299" s="9">
        <f t="shared" si="61"/>
        <v>196.42222222222225</v>
      </c>
      <c r="M299" s="38">
        <f t="shared" si="62"/>
        <v>147.29225555555558</v>
      </c>
      <c r="N299" s="39">
        <f t="shared" si="63"/>
        <v>100</v>
      </c>
      <c r="O299" s="47">
        <f t="shared" si="64"/>
        <v>68.854875555555552</v>
      </c>
      <c r="P299" s="37">
        <f t="shared" si="65"/>
        <v>1.8474015629261413</v>
      </c>
      <c r="Q299" s="9">
        <f t="shared" si="66"/>
        <v>1.9819516608554295</v>
      </c>
      <c r="R299" s="38">
        <f t="shared" si="67"/>
        <v>1.6964666138732405</v>
      </c>
      <c r="S299" s="39">
        <f t="shared" si="68"/>
        <v>4.0000020000000003</v>
      </c>
      <c r="T299" s="49">
        <f t="shared" si="69"/>
        <v>1.024418989474718</v>
      </c>
      <c r="U299" s="37">
        <f t="shared" si="70"/>
        <v>1.0432668467334498</v>
      </c>
      <c r="V299" s="9">
        <f t="shared" si="71"/>
        <v>1.0998891743966714</v>
      </c>
      <c r="W299" s="38">
        <f t="shared" si="72"/>
        <v>0.97435670480803105</v>
      </c>
      <c r="X299" s="39">
        <f t="shared" si="73"/>
        <v>0.78539788561974766</v>
      </c>
      <c r="Y299" s="46">
        <f t="shared" si="74"/>
        <v>7.2205826674714693E-3</v>
      </c>
    </row>
    <row r="300" spans="2:25" ht="16.5" thickTop="1" thickBot="1" x14ac:dyDescent="0.3">
      <c r="B300" s="7">
        <v>14</v>
      </c>
      <c r="C300" s="8">
        <v>85.04</v>
      </c>
      <c r="D300" s="8">
        <v>1008.1</v>
      </c>
      <c r="E300" s="37">
        <v>5.2270833300000001</v>
      </c>
      <c r="F300" s="9">
        <v>2.5266999999999999</v>
      </c>
      <c r="G300" s="38">
        <v>4.3133433700000001</v>
      </c>
      <c r="H300" s="39">
        <v>1.64</v>
      </c>
      <c r="I300" s="47">
        <v>3.0393877599999999</v>
      </c>
      <c r="J300" s="41">
        <v>6.64</v>
      </c>
      <c r="K300" s="37">
        <f t="shared" si="60"/>
        <v>21.278865512048188</v>
      </c>
      <c r="L300" s="9">
        <f t="shared" si="61"/>
        <v>61.947289156626503</v>
      </c>
      <c r="M300" s="38">
        <f t="shared" si="62"/>
        <v>35.040009487951799</v>
      </c>
      <c r="N300" s="39">
        <f t="shared" si="63"/>
        <v>75.301204819277118</v>
      </c>
      <c r="O300" s="47">
        <f t="shared" si="64"/>
        <v>54.22608795180723</v>
      </c>
      <c r="P300" s="37">
        <f t="shared" si="65"/>
        <v>0.47624932403391645</v>
      </c>
      <c r="Q300" s="9">
        <f t="shared" si="66"/>
        <v>1.7948900185890235</v>
      </c>
      <c r="R300" s="38">
        <f t="shared" si="67"/>
        <v>0.84966280269973304</v>
      </c>
      <c r="S300" s="39">
        <f t="shared" si="68"/>
        <v>2.4154609371980675</v>
      </c>
      <c r="T300" s="49">
        <f t="shared" si="69"/>
        <v>1.487952407309646</v>
      </c>
      <c r="U300" s="37">
        <f t="shared" si="70"/>
        <v>0.20966152978043529</v>
      </c>
      <c r="V300" s="9">
        <f t="shared" si="71"/>
        <v>0.55461482138135854</v>
      </c>
      <c r="W300" s="38">
        <f t="shared" si="72"/>
        <v>0.33703115987543536</v>
      </c>
      <c r="X300" s="39">
        <f t="shared" si="73"/>
        <v>0.64542596186120271</v>
      </c>
      <c r="Y300" s="46">
        <f t="shared" si="74"/>
        <v>0.16762294293554844</v>
      </c>
    </row>
    <row r="301" spans="2:25" ht="16.5" thickTop="1" thickBot="1" x14ac:dyDescent="0.3">
      <c r="B301" s="7">
        <v>7.3</v>
      </c>
      <c r="C301" s="8">
        <v>79.790000000000006</v>
      </c>
      <c r="D301" s="8">
        <v>1023.1</v>
      </c>
      <c r="E301" s="37">
        <v>0.78583333</v>
      </c>
      <c r="F301" s="9">
        <v>1.2744</v>
      </c>
      <c r="G301" s="38">
        <v>1.06845817</v>
      </c>
      <c r="H301" s="39">
        <v>4.8</v>
      </c>
      <c r="I301" s="47">
        <v>1.24608392</v>
      </c>
      <c r="J301" s="41">
        <v>0.2</v>
      </c>
      <c r="K301" s="37">
        <f t="shared" si="60"/>
        <v>292.91666500000002</v>
      </c>
      <c r="L301" s="9">
        <f t="shared" si="61"/>
        <v>537.20000000000005</v>
      </c>
      <c r="M301" s="38">
        <f t="shared" si="62"/>
        <v>434.22908499999994</v>
      </c>
      <c r="N301" s="39">
        <f t="shared" si="63"/>
        <v>2299.9999999999995</v>
      </c>
      <c r="O301" s="47">
        <f t="shared" si="64"/>
        <v>523.04196000000002</v>
      </c>
      <c r="P301" s="37">
        <f t="shared" si="65"/>
        <v>2.3770096022891214</v>
      </c>
      <c r="Q301" s="9">
        <f t="shared" si="66"/>
        <v>2.9148148052088985</v>
      </c>
      <c r="R301" s="38">
        <f t="shared" si="67"/>
        <v>2.7386281227676119</v>
      </c>
      <c r="S301" s="39">
        <f t="shared" si="68"/>
        <v>3.6800019999999996</v>
      </c>
      <c r="T301" s="49">
        <f t="shared" si="69"/>
        <v>2.893565521541682</v>
      </c>
      <c r="U301" s="37">
        <f t="shared" si="70"/>
        <v>1.2418072460361915</v>
      </c>
      <c r="V301" s="9">
        <f t="shared" si="71"/>
        <v>1.3867515505876669</v>
      </c>
      <c r="W301" s="38">
        <f t="shared" si="72"/>
        <v>1.3444484062456312</v>
      </c>
      <c r="X301" s="39">
        <f t="shared" si="73"/>
        <v>1.5273452144222357</v>
      </c>
      <c r="Y301" s="46">
        <f t="shared" si="74"/>
        <v>3.5712528313366957E-3</v>
      </c>
    </row>
    <row r="302" spans="2:25" ht="16.5" thickTop="1" thickBot="1" x14ac:dyDescent="0.3">
      <c r="B302" s="7">
        <v>6.4</v>
      </c>
      <c r="C302" s="8">
        <v>84.51</v>
      </c>
      <c r="D302" s="8">
        <v>1024.9000000000001</v>
      </c>
      <c r="E302" s="37">
        <v>0.71041666999999997</v>
      </c>
      <c r="F302" s="9">
        <v>0.89949999999999997</v>
      </c>
      <c r="G302" s="38">
        <v>0.96257429000000005</v>
      </c>
      <c r="H302" s="39">
        <v>0</v>
      </c>
      <c r="I302" s="47">
        <v>1.24608392</v>
      </c>
      <c r="J302" s="41">
        <v>0.2</v>
      </c>
      <c r="K302" s="37">
        <f t="shared" si="60"/>
        <v>255.20833499999992</v>
      </c>
      <c r="L302" s="9">
        <f t="shared" si="61"/>
        <v>349.75</v>
      </c>
      <c r="M302" s="38">
        <f t="shared" si="62"/>
        <v>381.28714500000001</v>
      </c>
      <c r="N302" s="39">
        <f t="shared" si="63"/>
        <v>100</v>
      </c>
      <c r="O302" s="47">
        <f t="shared" si="64"/>
        <v>523.04196000000002</v>
      </c>
      <c r="P302" s="37">
        <f t="shared" si="65"/>
        <v>2.2425649354963366</v>
      </c>
      <c r="Q302" s="9">
        <f t="shared" si="66"/>
        <v>2.544795087767167</v>
      </c>
      <c r="R302" s="38">
        <f t="shared" si="67"/>
        <v>2.6237458641448024</v>
      </c>
      <c r="S302" s="39">
        <f t="shared" si="68"/>
        <v>4.0000020000000003</v>
      </c>
      <c r="T302" s="49">
        <f t="shared" si="69"/>
        <v>2.893565521541682</v>
      </c>
      <c r="U302" s="37">
        <f t="shared" si="70"/>
        <v>1.19734529935304</v>
      </c>
      <c r="V302" s="9">
        <f t="shared" si="71"/>
        <v>1.2923065423092575</v>
      </c>
      <c r="W302" s="38">
        <f t="shared" si="72"/>
        <v>1.3143023953042658</v>
      </c>
      <c r="X302" s="39">
        <f t="shared" si="73"/>
        <v>0.78539566340369826</v>
      </c>
      <c r="Y302" s="46">
        <f t="shared" si="74"/>
        <v>4.0989180758173724E-3</v>
      </c>
    </row>
    <row r="303" spans="2:25" ht="16.5" thickTop="1" thickBot="1" x14ac:dyDescent="0.3">
      <c r="B303" s="7">
        <v>8.9</v>
      </c>
      <c r="C303" s="8">
        <v>74.95</v>
      </c>
      <c r="D303" s="8">
        <v>1025.0999999999999</v>
      </c>
      <c r="E303" s="37">
        <v>0.3725</v>
      </c>
      <c r="F303" s="9">
        <v>0.41070000000000001</v>
      </c>
      <c r="G303" s="38">
        <v>0.41268149999999998</v>
      </c>
      <c r="H303" s="39">
        <v>0</v>
      </c>
      <c r="I303" s="47">
        <v>0.31974544999999999</v>
      </c>
      <c r="J303" s="41">
        <v>0</v>
      </c>
      <c r="K303" s="37">
        <f t="shared" si="60"/>
        <v>0</v>
      </c>
      <c r="L303" s="9">
        <f t="shared" si="61"/>
        <v>0</v>
      </c>
      <c r="M303" s="38">
        <f t="shared" si="62"/>
        <v>0</v>
      </c>
      <c r="N303" s="39">
        <f t="shared" si="63"/>
        <v>0</v>
      </c>
      <c r="O303" s="47">
        <f t="shared" si="64"/>
        <v>0</v>
      </c>
      <c r="P303" s="37">
        <f t="shared" si="65"/>
        <v>4.0000020000000003</v>
      </c>
      <c r="Q303" s="9">
        <f t="shared" si="66"/>
        <v>4.0000020000000003</v>
      </c>
      <c r="R303" s="38">
        <f t="shared" si="67"/>
        <v>4.0000020000000003</v>
      </c>
      <c r="S303" s="39">
        <f t="shared" si="68"/>
        <v>0</v>
      </c>
      <c r="T303" s="49">
        <f t="shared" si="69"/>
        <v>4.0000020000000003</v>
      </c>
      <c r="U303" s="37">
        <f t="shared" si="70"/>
        <v>1.5707936422311382</v>
      </c>
      <c r="V303" s="9">
        <f t="shared" si="71"/>
        <v>1.570793891927597</v>
      </c>
      <c r="W303" s="38">
        <f t="shared" si="72"/>
        <v>1.57079390361867</v>
      </c>
      <c r="X303" s="39">
        <f t="shared" si="73"/>
        <v>0</v>
      </c>
      <c r="Y303" s="46">
        <f t="shared" si="74"/>
        <v>1.5707931993070778</v>
      </c>
    </row>
    <row r="304" spans="2:25" ht="16.5" thickTop="1" thickBot="1" x14ac:dyDescent="0.3">
      <c r="B304" s="7">
        <v>9.1</v>
      </c>
      <c r="C304" s="8">
        <v>73.56</v>
      </c>
      <c r="D304" s="8">
        <v>1024</v>
      </c>
      <c r="E304" s="37">
        <v>0.32666666999999999</v>
      </c>
      <c r="F304" s="9">
        <v>0.15029999999999999</v>
      </c>
      <c r="G304" s="38">
        <v>0.37879908000000001</v>
      </c>
      <c r="H304" s="39">
        <v>0</v>
      </c>
      <c r="I304" s="47">
        <v>0.31974544999999999</v>
      </c>
      <c r="J304" s="41">
        <v>0</v>
      </c>
      <c r="K304" s="37">
        <f t="shared" si="60"/>
        <v>0</v>
      </c>
      <c r="L304" s="9">
        <f t="shared" si="61"/>
        <v>0</v>
      </c>
      <c r="M304" s="38">
        <f t="shared" si="62"/>
        <v>0</v>
      </c>
      <c r="N304" s="39">
        <f t="shared" si="63"/>
        <v>0</v>
      </c>
      <c r="O304" s="47">
        <f t="shared" si="64"/>
        <v>0</v>
      </c>
      <c r="P304" s="37">
        <f t="shared" si="65"/>
        <v>4.0000020000000003</v>
      </c>
      <c r="Q304" s="9">
        <f t="shared" si="66"/>
        <v>4.0000020000000003</v>
      </c>
      <c r="R304" s="38">
        <f t="shared" si="67"/>
        <v>4.0000020000000003</v>
      </c>
      <c r="S304" s="39">
        <f t="shared" si="68"/>
        <v>0</v>
      </c>
      <c r="T304" s="49">
        <f t="shared" si="69"/>
        <v>4.0000020000000003</v>
      </c>
      <c r="U304" s="37">
        <f t="shared" si="70"/>
        <v>1.570793265570438</v>
      </c>
      <c r="V304" s="9">
        <f t="shared" si="71"/>
        <v>1.57078967343495</v>
      </c>
      <c r="W304" s="38">
        <f t="shared" si="72"/>
        <v>1.5707936868729624</v>
      </c>
      <c r="X304" s="39">
        <f t="shared" si="73"/>
        <v>0</v>
      </c>
      <c r="Y304" s="46">
        <f t="shared" si="74"/>
        <v>1.5707931993070778</v>
      </c>
    </row>
    <row r="305" spans="2:25" ht="16.5" thickTop="1" thickBot="1" x14ac:dyDescent="0.3">
      <c r="B305" s="7">
        <v>8.6</v>
      </c>
      <c r="C305" s="8">
        <v>81.91</v>
      </c>
      <c r="D305" s="8">
        <v>1018.8</v>
      </c>
      <c r="E305" s="37">
        <v>1.8354166700000001</v>
      </c>
      <c r="F305" s="9">
        <v>1.7078</v>
      </c>
      <c r="G305" s="38">
        <v>1.5843167499999999</v>
      </c>
      <c r="H305" s="39">
        <v>1.52</v>
      </c>
      <c r="I305" s="47">
        <v>1.24608392</v>
      </c>
      <c r="J305" s="41">
        <v>0</v>
      </c>
      <c r="K305" s="37">
        <f t="shared" si="60"/>
        <v>0</v>
      </c>
      <c r="L305" s="9">
        <f t="shared" si="61"/>
        <v>0</v>
      </c>
      <c r="M305" s="38">
        <f t="shared" si="62"/>
        <v>0</v>
      </c>
      <c r="N305" s="39">
        <f t="shared" si="63"/>
        <v>0</v>
      </c>
      <c r="O305" s="47">
        <f t="shared" si="64"/>
        <v>0</v>
      </c>
      <c r="P305" s="37">
        <f t="shared" si="65"/>
        <v>4.0000020000000003</v>
      </c>
      <c r="Q305" s="9">
        <f t="shared" si="66"/>
        <v>4.0000020000000003</v>
      </c>
      <c r="R305" s="38">
        <f t="shared" si="67"/>
        <v>4.0000020000000003</v>
      </c>
      <c r="S305" s="39">
        <f t="shared" si="68"/>
        <v>4.0000020000000003</v>
      </c>
      <c r="T305" s="49">
        <f t="shared" si="69"/>
        <v>4.0000020000000003</v>
      </c>
      <c r="U305" s="37">
        <f t="shared" si="70"/>
        <v>1.5707957819594833</v>
      </c>
      <c r="V305" s="9">
        <f t="shared" si="71"/>
        <v>1.5707957412462374</v>
      </c>
      <c r="W305" s="38">
        <f t="shared" si="72"/>
        <v>1.5707956956079827</v>
      </c>
      <c r="X305" s="39">
        <f t="shared" si="73"/>
        <v>1.5707956689001599</v>
      </c>
      <c r="Y305" s="46">
        <f t="shared" si="74"/>
        <v>1.5707955242807288</v>
      </c>
    </row>
    <row r="306" spans="2:25" ht="16.5" thickTop="1" thickBot="1" x14ac:dyDescent="0.3">
      <c r="B306" s="7">
        <v>13.2</v>
      </c>
      <c r="C306" s="8">
        <v>94.07</v>
      </c>
      <c r="D306" s="8">
        <v>999.2</v>
      </c>
      <c r="E306" s="37">
        <v>8.8608333300000002</v>
      </c>
      <c r="F306" s="9">
        <v>16.106000000000002</v>
      </c>
      <c r="G306" s="38">
        <v>11.499530010000001</v>
      </c>
      <c r="H306" s="39">
        <v>13.39</v>
      </c>
      <c r="I306" s="47">
        <v>5.9285542199999997</v>
      </c>
      <c r="J306" s="41">
        <v>3.2</v>
      </c>
      <c r="K306" s="37">
        <f t="shared" si="60"/>
        <v>176.90104156249998</v>
      </c>
      <c r="L306" s="9">
        <f t="shared" si="61"/>
        <v>403.3125</v>
      </c>
      <c r="M306" s="38">
        <f t="shared" si="62"/>
        <v>259.36031281250001</v>
      </c>
      <c r="N306" s="39">
        <f t="shared" si="63"/>
        <v>318.4375</v>
      </c>
      <c r="O306" s="47">
        <f t="shared" si="64"/>
        <v>85.267319374999985</v>
      </c>
      <c r="P306" s="37">
        <f t="shared" si="65"/>
        <v>1.8774289323229258</v>
      </c>
      <c r="Q306" s="9">
        <f t="shared" si="66"/>
        <v>2.6739893614420391</v>
      </c>
      <c r="R306" s="38">
        <f t="shared" si="67"/>
        <v>2.2584497202614999</v>
      </c>
      <c r="S306" s="39">
        <f t="shared" si="68"/>
        <v>2.4569037480409888</v>
      </c>
      <c r="T306" s="49">
        <f t="shared" si="69"/>
        <v>1.1956148667218454</v>
      </c>
      <c r="U306" s="37">
        <f t="shared" si="70"/>
        <v>1.0562915227354277</v>
      </c>
      <c r="V306" s="9">
        <f t="shared" si="71"/>
        <v>1.3277510480616639</v>
      </c>
      <c r="W306" s="38">
        <f t="shared" si="72"/>
        <v>1.2027962785243789</v>
      </c>
      <c r="X306" s="39">
        <f t="shared" si="73"/>
        <v>1.2665150339867965</v>
      </c>
      <c r="Y306" s="46">
        <f t="shared" si="74"/>
        <v>1.5422960950672398E-2</v>
      </c>
    </row>
    <row r="307" spans="2:25" ht="16.5" thickTop="1" thickBot="1" x14ac:dyDescent="0.3">
      <c r="B307" s="7">
        <v>11.9</v>
      </c>
      <c r="C307" s="8">
        <v>83.15</v>
      </c>
      <c r="D307" s="8">
        <v>980.8</v>
      </c>
      <c r="E307" s="37">
        <v>9.3879166699999992</v>
      </c>
      <c r="F307" s="9">
        <v>14.0381</v>
      </c>
      <c r="G307" s="38">
        <v>8.7763184400000007</v>
      </c>
      <c r="H307" s="39">
        <v>12.33</v>
      </c>
      <c r="I307" s="47">
        <v>5.9285542199999997</v>
      </c>
      <c r="J307" s="41">
        <v>9.2100000000000009</v>
      </c>
      <c r="K307" s="37">
        <f t="shared" si="60"/>
        <v>1.9317770901194173</v>
      </c>
      <c r="L307" s="9">
        <f t="shared" si="61"/>
        <v>52.422366992399546</v>
      </c>
      <c r="M307" s="38">
        <f t="shared" si="62"/>
        <v>4.7088117263843658</v>
      </c>
      <c r="N307" s="39">
        <f t="shared" si="63"/>
        <v>33.876221498371322</v>
      </c>
      <c r="O307" s="47">
        <f t="shared" si="64"/>
        <v>35.629161563517926</v>
      </c>
      <c r="P307" s="37">
        <f t="shared" si="65"/>
        <v>3.8267935514592955E-2</v>
      </c>
      <c r="Q307" s="9">
        <f t="shared" si="66"/>
        <v>0.8307107460910782</v>
      </c>
      <c r="R307" s="38">
        <f t="shared" si="67"/>
        <v>9.6448988069671934E-2</v>
      </c>
      <c r="S307" s="39">
        <f t="shared" si="68"/>
        <v>0.57938918662952632</v>
      </c>
      <c r="T307" s="49">
        <f t="shared" si="69"/>
        <v>0.8670453734457374</v>
      </c>
      <c r="U307" s="37">
        <f t="shared" si="70"/>
        <v>1.9315366364483003E-2</v>
      </c>
      <c r="V307" s="9">
        <f t="shared" si="71"/>
        <v>0.48283817447546779</v>
      </c>
      <c r="W307" s="38">
        <f t="shared" si="72"/>
        <v>4.705335570696715E-2</v>
      </c>
      <c r="X307" s="39">
        <f t="shared" si="73"/>
        <v>0.32662853149059612</v>
      </c>
      <c r="Y307" s="46">
        <f t="shared" si="74"/>
        <v>1.0387291314199234</v>
      </c>
    </row>
    <row r="308" spans="2:25" ht="16.5" thickTop="1" thickBot="1" x14ac:dyDescent="0.3">
      <c r="B308" s="7">
        <v>9.1999999999999993</v>
      </c>
      <c r="C308" s="8">
        <v>88.25</v>
      </c>
      <c r="D308" s="8">
        <v>981.7</v>
      </c>
      <c r="E308" s="37">
        <v>8.60708333</v>
      </c>
      <c r="F308" s="9">
        <v>16.857199999999999</v>
      </c>
      <c r="G308" s="38">
        <v>9.0615864800000008</v>
      </c>
      <c r="H308" s="39">
        <v>28.91</v>
      </c>
      <c r="I308" s="47">
        <v>5.9285542199999997</v>
      </c>
      <c r="J308" s="41">
        <v>0.41</v>
      </c>
      <c r="K308" s="37">
        <f t="shared" si="60"/>
        <v>1999.2886170731708</v>
      </c>
      <c r="L308" s="9">
        <f t="shared" si="61"/>
        <v>4011.5121951219512</v>
      </c>
      <c r="M308" s="38">
        <f t="shared" si="62"/>
        <v>2110.1430439024393</v>
      </c>
      <c r="N308" s="39">
        <f t="shared" si="63"/>
        <v>6951.2195121951227</v>
      </c>
      <c r="O308" s="47">
        <f t="shared" si="64"/>
        <v>1345.9888341463413</v>
      </c>
      <c r="P308" s="37">
        <f t="shared" si="65"/>
        <v>3.6362480143750271</v>
      </c>
      <c r="Q308" s="9">
        <f t="shared" si="66"/>
        <v>3.8100464773906597</v>
      </c>
      <c r="R308" s="38">
        <f t="shared" si="67"/>
        <v>3.6537030978122851</v>
      </c>
      <c r="S308" s="39">
        <f t="shared" si="68"/>
        <v>3.8881329686221009</v>
      </c>
      <c r="T308" s="49">
        <f t="shared" si="69"/>
        <v>3.4825338383093358</v>
      </c>
      <c r="U308" s="37">
        <f t="shared" si="70"/>
        <v>1.5208200628636284</v>
      </c>
      <c r="V308" s="9">
        <f t="shared" si="71"/>
        <v>1.5458731724637271</v>
      </c>
      <c r="W308" s="38">
        <f t="shared" si="72"/>
        <v>1.5234414882337448</v>
      </c>
      <c r="X308" s="39">
        <f t="shared" si="73"/>
        <v>1.5564113190994624</v>
      </c>
      <c r="Y308" s="46">
        <f t="shared" si="74"/>
        <v>2.7602518990182639E-3</v>
      </c>
    </row>
    <row r="309" spans="2:25" ht="16.5" thickTop="1" thickBot="1" x14ac:dyDescent="0.3">
      <c r="B309" s="7">
        <v>9</v>
      </c>
      <c r="C309" s="8">
        <v>91.74</v>
      </c>
      <c r="D309" s="8">
        <v>984.1</v>
      </c>
      <c r="E309" s="37">
        <v>9.5549999999999997</v>
      </c>
      <c r="F309" s="9">
        <v>17.736699999999999</v>
      </c>
      <c r="G309" s="38">
        <v>9.6523048599999992</v>
      </c>
      <c r="H309" s="39">
        <v>28.91</v>
      </c>
      <c r="I309" s="47">
        <v>5.9285542199999997</v>
      </c>
      <c r="J309" s="41">
        <v>3.8</v>
      </c>
      <c r="K309" s="37">
        <f t="shared" si="60"/>
        <v>151.44736842105263</v>
      </c>
      <c r="L309" s="9">
        <f t="shared" si="61"/>
        <v>366.75526315789472</v>
      </c>
      <c r="M309" s="38">
        <f t="shared" si="62"/>
        <v>154.00802263157894</v>
      </c>
      <c r="N309" s="39">
        <f t="shared" si="63"/>
        <v>660.78947368421052</v>
      </c>
      <c r="O309" s="47">
        <f t="shared" si="64"/>
        <v>56.014584736842096</v>
      </c>
      <c r="P309" s="37">
        <f t="shared" si="65"/>
        <v>1.7237009891426431</v>
      </c>
      <c r="Q309" s="9">
        <f t="shared" si="66"/>
        <v>2.5884579844358693</v>
      </c>
      <c r="R309" s="38">
        <f t="shared" si="67"/>
        <v>1.740166208559276</v>
      </c>
      <c r="S309" s="39">
        <f t="shared" si="68"/>
        <v>3.0706226053194738</v>
      </c>
      <c r="T309" s="49">
        <f t="shared" si="69"/>
        <v>0.87518002619596225</v>
      </c>
      <c r="U309" s="37">
        <f t="shared" si="70"/>
        <v>0.98721746238362496</v>
      </c>
      <c r="V309" s="9">
        <f t="shared" si="71"/>
        <v>1.3046055330972708</v>
      </c>
      <c r="W309" s="38">
        <f t="shared" si="72"/>
        <v>0.99490140083935663</v>
      </c>
      <c r="X309" s="39">
        <f t="shared" si="73"/>
        <v>1.4206018238583125</v>
      </c>
      <c r="Y309" s="46">
        <f t="shared" si="74"/>
        <v>1.4053820079389054E-2</v>
      </c>
    </row>
    <row r="310" spans="2:25" ht="16.5" thickTop="1" thickBot="1" x14ac:dyDescent="0.3">
      <c r="B310" s="7">
        <v>9.6</v>
      </c>
      <c r="C310" s="8">
        <v>92.18</v>
      </c>
      <c r="D310" s="8">
        <v>997</v>
      </c>
      <c r="E310" s="37">
        <v>10.895</v>
      </c>
      <c r="F310" s="9">
        <v>10.018599999999999</v>
      </c>
      <c r="G310" s="38">
        <v>9.1512085899999995</v>
      </c>
      <c r="H310" s="39">
        <v>1.2</v>
      </c>
      <c r="I310" s="47">
        <v>5.9285542199999997</v>
      </c>
      <c r="J310" s="41">
        <v>1.02</v>
      </c>
      <c r="K310" s="37">
        <f t="shared" si="60"/>
        <v>968.13725490196077</v>
      </c>
      <c r="L310" s="9">
        <f t="shared" si="61"/>
        <v>882.21568627450984</v>
      </c>
      <c r="M310" s="38">
        <f t="shared" si="62"/>
        <v>797.17731274509799</v>
      </c>
      <c r="N310" s="39">
        <f t="shared" si="63"/>
        <v>17.647058823529406</v>
      </c>
      <c r="O310" s="47">
        <f t="shared" si="64"/>
        <v>481.23080588235291</v>
      </c>
      <c r="P310" s="37">
        <f t="shared" si="65"/>
        <v>3.3151509718841798</v>
      </c>
      <c r="Q310" s="9">
        <f t="shared" si="66"/>
        <v>3.2607778230210354</v>
      </c>
      <c r="R310" s="38">
        <f t="shared" si="67"/>
        <v>3.1977374581025262</v>
      </c>
      <c r="S310" s="39">
        <f t="shared" si="68"/>
        <v>0.32432632432432423</v>
      </c>
      <c r="T310" s="49">
        <f t="shared" si="69"/>
        <v>2.8256569863980188</v>
      </c>
      <c r="U310" s="37">
        <f t="shared" si="70"/>
        <v>1.467870093396739</v>
      </c>
      <c r="V310" s="9">
        <f t="shared" si="71"/>
        <v>1.4579270040071719</v>
      </c>
      <c r="W310" s="38">
        <f t="shared" si="72"/>
        <v>1.446005437709869</v>
      </c>
      <c r="X310" s="39">
        <f t="shared" si="73"/>
        <v>0.17467203122316427</v>
      </c>
      <c r="Y310" s="46">
        <f t="shared" si="74"/>
        <v>5.0700581256171613E-3</v>
      </c>
    </row>
    <row r="311" spans="2:25" ht="16.5" thickTop="1" thickBot="1" x14ac:dyDescent="0.3">
      <c r="B311" s="7">
        <v>6.9</v>
      </c>
      <c r="C311" s="8">
        <v>85.39</v>
      </c>
      <c r="D311" s="8">
        <v>1003.6</v>
      </c>
      <c r="E311" s="37">
        <v>5.6370833300000003</v>
      </c>
      <c r="F311" s="9">
        <v>3.8371</v>
      </c>
      <c r="G311" s="38">
        <v>4.5487516100000001</v>
      </c>
      <c r="H311" s="39">
        <v>0.4</v>
      </c>
      <c r="I311" s="47">
        <v>5.9285542199999997</v>
      </c>
      <c r="J311" s="41">
        <v>0.47</v>
      </c>
      <c r="K311" s="37">
        <f t="shared" si="60"/>
        <v>1099.3794319148938</v>
      </c>
      <c r="L311" s="9">
        <f t="shared" si="61"/>
        <v>716.40425531914889</v>
      </c>
      <c r="M311" s="38">
        <f t="shared" si="62"/>
        <v>867.81949148936178</v>
      </c>
      <c r="N311" s="39">
        <f t="shared" si="63"/>
        <v>14.893617021276587</v>
      </c>
      <c r="O311" s="47">
        <f t="shared" si="64"/>
        <v>1161.394514893617</v>
      </c>
      <c r="P311" s="37">
        <f t="shared" si="65"/>
        <v>3.3843234842788137</v>
      </c>
      <c r="Q311" s="9">
        <f t="shared" si="66"/>
        <v>3.1270248227809891</v>
      </c>
      <c r="R311" s="38">
        <f t="shared" si="67"/>
        <v>3.2508117048461025</v>
      </c>
      <c r="S311" s="39">
        <f t="shared" si="68"/>
        <v>0.32184108045976989</v>
      </c>
      <c r="T311" s="49">
        <f t="shared" si="69"/>
        <v>3.4123692519258579</v>
      </c>
      <c r="U311" s="37">
        <f t="shared" si="70"/>
        <v>1.4800853529359981</v>
      </c>
      <c r="V311" s="9">
        <f t="shared" si="71"/>
        <v>1.4321061646442172</v>
      </c>
      <c r="W311" s="38">
        <f t="shared" si="72"/>
        <v>1.4560707468820491</v>
      </c>
      <c r="X311" s="39">
        <f t="shared" si="73"/>
        <v>0.14784905525054334</v>
      </c>
      <c r="Y311" s="46">
        <f t="shared" si="74"/>
        <v>4.9650823015827709E-3</v>
      </c>
    </row>
    <row r="312" spans="2:25" ht="16.5" thickTop="1" thickBot="1" x14ac:dyDescent="0.3">
      <c r="B312" s="7">
        <v>7.8</v>
      </c>
      <c r="C312" s="8">
        <v>86.15</v>
      </c>
      <c r="D312" s="8">
        <v>992.8</v>
      </c>
      <c r="E312" s="37">
        <v>6.9249999999999998</v>
      </c>
      <c r="F312" s="9">
        <v>8.8678000000000008</v>
      </c>
      <c r="G312" s="38">
        <v>7.06393556</v>
      </c>
      <c r="H312" s="39">
        <v>3.27</v>
      </c>
      <c r="I312" s="47">
        <v>5.9285542199999997</v>
      </c>
      <c r="J312" s="41">
        <v>9</v>
      </c>
      <c r="K312" s="37">
        <f t="shared" si="60"/>
        <v>23.055555555555557</v>
      </c>
      <c r="L312" s="9">
        <f t="shared" si="61"/>
        <v>1.46888888888888</v>
      </c>
      <c r="M312" s="38">
        <f t="shared" si="62"/>
        <v>21.511827111111113</v>
      </c>
      <c r="N312" s="39">
        <f t="shared" si="63"/>
        <v>63.666666666666671</v>
      </c>
      <c r="O312" s="47">
        <f t="shared" si="64"/>
        <v>34.127175333333341</v>
      </c>
      <c r="P312" s="37">
        <f t="shared" si="65"/>
        <v>0.52119509262166397</v>
      </c>
      <c r="Q312" s="9">
        <f t="shared" si="66"/>
        <v>2.9597137621867085E-2</v>
      </c>
      <c r="R312" s="38">
        <f t="shared" si="67"/>
        <v>0.48209169284485848</v>
      </c>
      <c r="S312" s="39">
        <f t="shared" si="68"/>
        <v>1.8679726601466995</v>
      </c>
      <c r="T312" s="49">
        <f t="shared" si="69"/>
        <v>0.82297406674847051</v>
      </c>
      <c r="U312" s="37">
        <f t="shared" si="70"/>
        <v>0.22659594282346104</v>
      </c>
      <c r="V312" s="9">
        <f t="shared" si="71"/>
        <v>1.4687830952071781E-2</v>
      </c>
      <c r="W312" s="38">
        <f t="shared" si="72"/>
        <v>0.21188918000638873</v>
      </c>
      <c r="X312" s="39">
        <f t="shared" si="73"/>
        <v>0.56694482385779998</v>
      </c>
      <c r="Y312" s="46">
        <f t="shared" si="74"/>
        <v>0.13243951788638836</v>
      </c>
    </row>
    <row r="313" spans="2:25" ht="16.5" thickTop="1" thickBot="1" x14ac:dyDescent="0.3">
      <c r="B313" s="7">
        <v>4.4000000000000004</v>
      </c>
      <c r="C313" s="8">
        <v>90</v>
      </c>
      <c r="D313" s="8">
        <v>1006.2</v>
      </c>
      <c r="E313" s="37">
        <v>3.50875</v>
      </c>
      <c r="F313" s="9">
        <v>4.2050999999999998</v>
      </c>
      <c r="G313" s="38">
        <v>3.5396814700000001</v>
      </c>
      <c r="H313" s="39">
        <v>1.2</v>
      </c>
      <c r="I313" s="47">
        <v>5.9285542199999997</v>
      </c>
      <c r="J313" s="41">
        <v>0.47</v>
      </c>
      <c r="K313" s="37">
        <f t="shared" si="60"/>
        <v>646.54255319148945</v>
      </c>
      <c r="L313" s="9">
        <f t="shared" si="61"/>
        <v>794.70212765957456</v>
      </c>
      <c r="M313" s="38">
        <f t="shared" si="62"/>
        <v>653.12371702127666</v>
      </c>
      <c r="N313" s="39">
        <f t="shared" si="63"/>
        <v>155.31914893617022</v>
      </c>
      <c r="O313" s="47">
        <f t="shared" si="64"/>
        <v>1161.394514893617</v>
      </c>
      <c r="P313" s="37">
        <f t="shared" si="65"/>
        <v>3.0549815790135098</v>
      </c>
      <c r="Q313" s="9">
        <f t="shared" si="66"/>
        <v>3.1957411285747899</v>
      </c>
      <c r="R313" s="38">
        <f t="shared" si="67"/>
        <v>3.0622716520579223</v>
      </c>
      <c r="S313" s="39">
        <f t="shared" si="68"/>
        <v>1.7485049940119761</v>
      </c>
      <c r="T313" s="49">
        <f t="shared" si="69"/>
        <v>3.4123692519258579</v>
      </c>
      <c r="U313" s="37">
        <f t="shared" si="70"/>
        <v>1.4173430919520795</v>
      </c>
      <c r="V313" s="9">
        <f t="shared" si="71"/>
        <v>1.4456206621640686</v>
      </c>
      <c r="W313" s="38">
        <f t="shared" si="72"/>
        <v>1.4188655518626041</v>
      </c>
      <c r="X313" s="39">
        <f t="shared" si="73"/>
        <v>0.99876583712322176</v>
      </c>
      <c r="Y313" s="46">
        <f t="shared" si="74"/>
        <v>8.4424830150797332E-3</v>
      </c>
    </row>
    <row r="314" spans="2:25" ht="16.5" thickTop="1" thickBot="1" x14ac:dyDescent="0.3">
      <c r="B314" s="7">
        <v>4.7</v>
      </c>
      <c r="C314" s="8">
        <v>95.29</v>
      </c>
      <c r="D314" s="8">
        <v>1006</v>
      </c>
      <c r="E314" s="37">
        <v>4.7904166699999999</v>
      </c>
      <c r="F314" s="9">
        <v>4.149</v>
      </c>
      <c r="G314" s="38">
        <v>4.8864625999999998</v>
      </c>
      <c r="H314" s="39">
        <v>1.2</v>
      </c>
      <c r="I314" s="47">
        <v>5.9285542199999997</v>
      </c>
      <c r="J314" s="41">
        <v>9.39</v>
      </c>
      <c r="K314" s="37">
        <f t="shared" si="60"/>
        <v>48.983848029818958</v>
      </c>
      <c r="L314" s="9">
        <f t="shared" si="61"/>
        <v>55.814696485623003</v>
      </c>
      <c r="M314" s="38">
        <f t="shared" si="62"/>
        <v>47.960994675186377</v>
      </c>
      <c r="N314" s="39">
        <f t="shared" si="63"/>
        <v>87.220447284345056</v>
      </c>
      <c r="O314" s="47">
        <f t="shared" si="64"/>
        <v>36.863107348242821</v>
      </c>
      <c r="P314" s="37">
        <f t="shared" si="65"/>
        <v>1.2974485947057397</v>
      </c>
      <c r="Q314" s="9">
        <f t="shared" si="66"/>
        <v>1.5484176880124088</v>
      </c>
      <c r="R314" s="38">
        <f t="shared" si="67"/>
        <v>1.2618096413410702</v>
      </c>
      <c r="S314" s="39">
        <f t="shared" si="68"/>
        <v>3.0934864192634564</v>
      </c>
      <c r="T314" s="49">
        <f t="shared" si="69"/>
        <v>0.90385904297882513</v>
      </c>
      <c r="U314" s="37">
        <f t="shared" si="70"/>
        <v>0.45548535550736186</v>
      </c>
      <c r="V314" s="9">
        <f t="shared" si="71"/>
        <v>0.50907650824540096</v>
      </c>
      <c r="W314" s="38">
        <f t="shared" si="72"/>
        <v>0.44720287202866554</v>
      </c>
      <c r="X314" s="39">
        <f t="shared" si="73"/>
        <v>0.71724444423218969</v>
      </c>
      <c r="Y314" s="46">
        <f t="shared" si="74"/>
        <v>7.0547770694422016E-2</v>
      </c>
    </row>
    <row r="315" spans="2:25" ht="16.5" thickTop="1" thickBot="1" x14ac:dyDescent="0.3">
      <c r="B315" s="7">
        <v>7.5</v>
      </c>
      <c r="C315" s="8">
        <v>83.2</v>
      </c>
      <c r="D315" s="8">
        <v>1010.6</v>
      </c>
      <c r="E315" s="37">
        <v>3.4537499999999999</v>
      </c>
      <c r="F315" s="9">
        <v>3.1616</v>
      </c>
      <c r="G315" s="38">
        <v>3.6715916499999999</v>
      </c>
      <c r="H315" s="39">
        <v>9.56</v>
      </c>
      <c r="I315" s="47">
        <v>3.0393877599999999</v>
      </c>
      <c r="J315" s="41">
        <v>2.4</v>
      </c>
      <c r="K315" s="37">
        <f t="shared" si="60"/>
        <v>43.90625</v>
      </c>
      <c r="L315" s="9">
        <f t="shared" si="61"/>
        <v>31.733333333333334</v>
      </c>
      <c r="M315" s="38">
        <f t="shared" si="62"/>
        <v>52.982985416666672</v>
      </c>
      <c r="N315" s="39">
        <f t="shared" si="63"/>
        <v>298.33333333333331</v>
      </c>
      <c r="O315" s="47">
        <f t="shared" si="64"/>
        <v>26.641156666666667</v>
      </c>
      <c r="P315" s="37">
        <f t="shared" si="65"/>
        <v>0.72005324919923119</v>
      </c>
      <c r="Q315" s="9">
        <f t="shared" si="66"/>
        <v>0.54775804142692741</v>
      </c>
      <c r="R315" s="38">
        <f t="shared" si="67"/>
        <v>0.83773399734208065</v>
      </c>
      <c r="S315" s="39">
        <f t="shared" si="68"/>
        <v>2.3946508294314377</v>
      </c>
      <c r="T315" s="49">
        <f t="shared" si="69"/>
        <v>0.47019297605205479</v>
      </c>
      <c r="U315" s="37">
        <f t="shared" si="70"/>
        <v>0.41372101082669421</v>
      </c>
      <c r="V315" s="9">
        <f t="shared" si="71"/>
        <v>0.30728199056754874</v>
      </c>
      <c r="W315" s="38">
        <f t="shared" si="72"/>
        <v>0.4872255647459196</v>
      </c>
      <c r="X315" s="39">
        <f t="shared" si="73"/>
        <v>1.2473706065311574</v>
      </c>
      <c r="Y315" s="46">
        <f t="shared" si="74"/>
        <v>1.4561538578505898E-2</v>
      </c>
    </row>
    <row r="316" spans="2:25" ht="16.5" thickTop="1" thickBot="1" x14ac:dyDescent="0.3">
      <c r="B316" s="7">
        <v>7.2</v>
      </c>
      <c r="C316" s="8">
        <v>79.180000000000007</v>
      </c>
      <c r="D316" s="8">
        <v>1002.4</v>
      </c>
      <c r="E316" s="37">
        <v>5.65</v>
      </c>
      <c r="F316" s="9">
        <v>3.2898000000000001</v>
      </c>
      <c r="G316" s="38">
        <v>4.0106306199999997</v>
      </c>
      <c r="H316" s="39">
        <v>0.4</v>
      </c>
      <c r="I316" s="47">
        <v>5.9285542199999997</v>
      </c>
      <c r="J316" s="41">
        <v>2.2000000000000002</v>
      </c>
      <c r="K316" s="37">
        <f t="shared" si="60"/>
        <v>156.81818181818181</v>
      </c>
      <c r="L316" s="9">
        <f t="shared" si="61"/>
        <v>49.536363636363632</v>
      </c>
      <c r="M316" s="38">
        <f t="shared" si="62"/>
        <v>82.301391818181784</v>
      </c>
      <c r="N316" s="39">
        <f t="shared" si="63"/>
        <v>81.818181818181827</v>
      </c>
      <c r="O316" s="47">
        <f t="shared" si="64"/>
        <v>169.47973727272722</v>
      </c>
      <c r="P316" s="37">
        <f t="shared" si="65"/>
        <v>1.7579637834394906</v>
      </c>
      <c r="Q316" s="9">
        <f t="shared" si="66"/>
        <v>0.79405642821232081</v>
      </c>
      <c r="R316" s="38">
        <f t="shared" si="67"/>
        <v>1.1661512887174794</v>
      </c>
      <c r="S316" s="39">
        <f t="shared" si="68"/>
        <v>2.7692327692307694</v>
      </c>
      <c r="T316" s="49">
        <f t="shared" si="69"/>
        <v>1.8347953071915954</v>
      </c>
      <c r="U316" s="37">
        <f t="shared" si="70"/>
        <v>1.003129696360628</v>
      </c>
      <c r="V316" s="9">
        <f t="shared" si="71"/>
        <v>0.45993146293778453</v>
      </c>
      <c r="W316" s="38">
        <f t="shared" si="72"/>
        <v>0.68861691707044526</v>
      </c>
      <c r="X316" s="39">
        <f t="shared" si="73"/>
        <v>0.68572928813406964</v>
      </c>
      <c r="Y316" s="46">
        <f t="shared" si="74"/>
        <v>2.3771808808078016E-2</v>
      </c>
    </row>
    <row r="317" spans="2:25" ht="16.5" thickTop="1" thickBot="1" x14ac:dyDescent="0.3">
      <c r="B317" s="7">
        <v>6.2</v>
      </c>
      <c r="C317" s="8">
        <v>82.14</v>
      </c>
      <c r="D317" s="8">
        <v>999</v>
      </c>
      <c r="E317" s="37">
        <v>5.1524999999999999</v>
      </c>
      <c r="F317" s="9">
        <v>2.4870000000000001</v>
      </c>
      <c r="G317" s="38">
        <v>3.7048508899999999</v>
      </c>
      <c r="H317" s="39">
        <v>0.2</v>
      </c>
      <c r="I317" s="47">
        <v>5.9285542199999997</v>
      </c>
      <c r="J317" s="41">
        <v>2</v>
      </c>
      <c r="K317" s="37">
        <f t="shared" si="60"/>
        <v>157.625</v>
      </c>
      <c r="L317" s="9">
        <f t="shared" si="61"/>
        <v>24.350000000000005</v>
      </c>
      <c r="M317" s="38">
        <f t="shared" si="62"/>
        <v>85.242544499999994</v>
      </c>
      <c r="N317" s="39">
        <f t="shared" si="63"/>
        <v>90</v>
      </c>
      <c r="O317" s="47">
        <f t="shared" si="64"/>
        <v>196.42771099999999</v>
      </c>
      <c r="P317" s="37">
        <f t="shared" si="65"/>
        <v>1.7630219231038098</v>
      </c>
      <c r="Q317" s="9">
        <f t="shared" si="66"/>
        <v>0.43414508000891472</v>
      </c>
      <c r="R317" s="38">
        <f t="shared" si="67"/>
        <v>1.1953712903619433</v>
      </c>
      <c r="S317" s="39">
        <f t="shared" si="68"/>
        <v>3.2727292727272723</v>
      </c>
      <c r="T317" s="49">
        <f t="shared" si="69"/>
        <v>1.9819796019643592</v>
      </c>
      <c r="U317" s="37">
        <f t="shared" si="70"/>
        <v>1.0054535598296845</v>
      </c>
      <c r="V317" s="9">
        <f t="shared" si="71"/>
        <v>0.23885160706816769</v>
      </c>
      <c r="W317" s="38">
        <f t="shared" si="72"/>
        <v>0.7059002289503169</v>
      </c>
      <c r="X317" s="39">
        <f t="shared" si="73"/>
        <v>0.73281485316779071</v>
      </c>
      <c r="Y317" s="46">
        <f t="shared" si="74"/>
        <v>2.4918262050707501E-2</v>
      </c>
    </row>
    <row r="318" spans="2:25" ht="16.5" thickTop="1" thickBot="1" x14ac:dyDescent="0.3">
      <c r="B318" s="7">
        <v>6.3</v>
      </c>
      <c r="C318" s="8">
        <v>83.73</v>
      </c>
      <c r="D318" s="8">
        <v>998.3</v>
      </c>
      <c r="E318" s="37">
        <v>6.5687499999999996</v>
      </c>
      <c r="F318" s="9">
        <v>4.3455000000000004</v>
      </c>
      <c r="G318" s="38">
        <v>5.6437332299999996</v>
      </c>
      <c r="H318" s="39">
        <v>15.6</v>
      </c>
      <c r="I318" s="47">
        <v>5.9285542199999997</v>
      </c>
      <c r="J318" s="41">
        <v>0.2</v>
      </c>
      <c r="K318" s="37">
        <f t="shared" si="60"/>
        <v>3184.3749999999995</v>
      </c>
      <c r="L318" s="9">
        <f t="shared" si="61"/>
        <v>2072.75</v>
      </c>
      <c r="M318" s="38">
        <f t="shared" si="62"/>
        <v>2721.8666149999999</v>
      </c>
      <c r="N318" s="39">
        <f t="shared" si="63"/>
        <v>7700</v>
      </c>
      <c r="O318" s="47">
        <f t="shared" si="64"/>
        <v>2864.2771099999995</v>
      </c>
      <c r="P318" s="37">
        <f t="shared" si="65"/>
        <v>3.7636215752539237</v>
      </c>
      <c r="Q318" s="9">
        <f t="shared" si="66"/>
        <v>3.6480055199648</v>
      </c>
      <c r="R318" s="38">
        <f t="shared" si="67"/>
        <v>3.7262044228303108</v>
      </c>
      <c r="S318" s="39">
        <f t="shared" si="68"/>
        <v>3.8987361772151901</v>
      </c>
      <c r="T318" s="49">
        <f t="shared" si="69"/>
        <v>3.7389290058542448</v>
      </c>
      <c r="U318" s="37">
        <f t="shared" si="70"/>
        <v>1.5394031502293271</v>
      </c>
      <c r="V318" s="9">
        <f t="shared" si="71"/>
        <v>1.5225883804732956</v>
      </c>
      <c r="W318" s="38">
        <f t="shared" si="72"/>
        <v>1.5340731669726175</v>
      </c>
      <c r="X318" s="39">
        <f t="shared" si="73"/>
        <v>1.5578099789506095</v>
      </c>
      <c r="Y318" s="46">
        <f t="shared" si="74"/>
        <v>1.7989552230943729E-3</v>
      </c>
    </row>
    <row r="319" spans="2:25" ht="16.5" thickTop="1" thickBot="1" x14ac:dyDescent="0.3">
      <c r="B319" s="7">
        <v>5.8</v>
      </c>
      <c r="C319" s="8">
        <v>87.03</v>
      </c>
      <c r="D319" s="8">
        <v>994.9</v>
      </c>
      <c r="E319" s="37">
        <v>7.25</v>
      </c>
      <c r="F319" s="9">
        <v>6.8677000000000001</v>
      </c>
      <c r="G319" s="38">
        <v>5.4572368100000004</v>
      </c>
      <c r="H319" s="39">
        <v>10</v>
      </c>
      <c r="I319" s="47">
        <v>5.9285542199999997</v>
      </c>
      <c r="J319" s="41">
        <v>17.98</v>
      </c>
      <c r="K319" s="37">
        <f t="shared" si="60"/>
        <v>59.677419354838712</v>
      </c>
      <c r="L319" s="9">
        <f t="shared" si="61"/>
        <v>61.803670745272534</v>
      </c>
      <c r="M319" s="38">
        <f t="shared" si="62"/>
        <v>69.648293604004436</v>
      </c>
      <c r="N319" s="39">
        <f t="shared" si="63"/>
        <v>44.382647385984427</v>
      </c>
      <c r="O319" s="47">
        <f t="shared" si="64"/>
        <v>67.026950945495003</v>
      </c>
      <c r="P319" s="37">
        <f t="shared" si="65"/>
        <v>1.7011514252873565</v>
      </c>
      <c r="Q319" s="9">
        <f t="shared" si="66"/>
        <v>1.7888677702725004</v>
      </c>
      <c r="R319" s="38">
        <f t="shared" si="67"/>
        <v>2.1372442511269574</v>
      </c>
      <c r="S319" s="39">
        <f t="shared" si="68"/>
        <v>1.1408168677626878</v>
      </c>
      <c r="T319" s="49">
        <f t="shared" si="69"/>
        <v>2.0162587203530387</v>
      </c>
      <c r="U319" s="37">
        <f t="shared" si="70"/>
        <v>0.53804418335100335</v>
      </c>
      <c r="V319" s="9">
        <f t="shared" si="71"/>
        <v>0.55357630129361834</v>
      </c>
      <c r="W319" s="38">
        <f t="shared" si="72"/>
        <v>0.60836159045309723</v>
      </c>
      <c r="X319" s="39">
        <f t="shared" si="73"/>
        <v>0.41770815333027278</v>
      </c>
      <c r="Y319" s="46">
        <f t="shared" si="74"/>
        <v>0.19926326563430194</v>
      </c>
    </row>
    <row r="320" spans="2:25" ht="16.5" thickTop="1" thickBot="1" x14ac:dyDescent="0.3">
      <c r="B320" s="7">
        <v>6.4</v>
      </c>
      <c r="C320" s="8">
        <v>88.12</v>
      </c>
      <c r="D320" s="8">
        <v>1003</v>
      </c>
      <c r="E320" s="37">
        <v>5.0916666700000004</v>
      </c>
      <c r="F320" s="9">
        <v>4.2675999999999998</v>
      </c>
      <c r="G320" s="38">
        <v>4.4581093100000002</v>
      </c>
      <c r="H320" s="39">
        <v>0.6</v>
      </c>
      <c r="I320" s="47">
        <v>5.9285542199999997</v>
      </c>
      <c r="J320" s="41">
        <v>4.03</v>
      </c>
      <c r="K320" s="37">
        <f t="shared" si="60"/>
        <v>26.344086104218363</v>
      </c>
      <c r="L320" s="9">
        <f t="shared" si="61"/>
        <v>5.8957816377171106</v>
      </c>
      <c r="M320" s="38">
        <f t="shared" si="62"/>
        <v>10.623059801488832</v>
      </c>
      <c r="N320" s="39">
        <f t="shared" si="63"/>
        <v>85.111662531017373</v>
      </c>
      <c r="O320" s="47">
        <f t="shared" si="64"/>
        <v>47.110526550868471</v>
      </c>
      <c r="P320" s="37">
        <f t="shared" si="65"/>
        <v>0.46556019606593896</v>
      </c>
      <c r="Q320" s="9">
        <f t="shared" si="66"/>
        <v>0.11454114384882357</v>
      </c>
      <c r="R320" s="38">
        <f t="shared" si="67"/>
        <v>0.20174742733356951</v>
      </c>
      <c r="S320" s="39">
        <f t="shared" si="68"/>
        <v>2.9632849373650108</v>
      </c>
      <c r="T320" s="49">
        <f t="shared" si="69"/>
        <v>0.76258426969818083</v>
      </c>
      <c r="U320" s="37">
        <f t="shared" si="70"/>
        <v>0.25758827488067282</v>
      </c>
      <c r="V320" s="9">
        <f t="shared" si="71"/>
        <v>5.8889630989325703E-2</v>
      </c>
      <c r="W320" s="38">
        <f t="shared" si="72"/>
        <v>0.10583365404634155</v>
      </c>
      <c r="X320" s="39">
        <f t="shared" si="73"/>
        <v>0.70514184319591633</v>
      </c>
      <c r="Y320" s="46">
        <f t="shared" si="74"/>
        <v>7.194318616745457E-2</v>
      </c>
    </row>
    <row r="321" spans="2:25" ht="16.5" thickTop="1" thickBot="1" x14ac:dyDescent="0.3">
      <c r="B321" s="7">
        <v>6.4</v>
      </c>
      <c r="C321" s="8">
        <v>83.73</v>
      </c>
      <c r="D321" s="8">
        <v>1006.1</v>
      </c>
      <c r="E321" s="37">
        <v>4.7908333299999999</v>
      </c>
      <c r="F321" s="9">
        <v>5.1654999999999998</v>
      </c>
      <c r="G321" s="38">
        <v>4.2530407300000004</v>
      </c>
      <c r="H321" s="39">
        <v>8.4700000000000006</v>
      </c>
      <c r="I321" s="47">
        <v>5.9285542199999997</v>
      </c>
      <c r="J321" s="41">
        <v>1.41</v>
      </c>
      <c r="K321" s="37">
        <f t="shared" si="60"/>
        <v>239.77541347517729</v>
      </c>
      <c r="L321" s="9">
        <f t="shared" si="61"/>
        <v>266.34751773049646</v>
      </c>
      <c r="M321" s="38">
        <f t="shared" si="62"/>
        <v>201.63409432624118</v>
      </c>
      <c r="N321" s="39">
        <f t="shared" si="63"/>
        <v>500.70921985815613</v>
      </c>
      <c r="O321" s="47">
        <f t="shared" si="64"/>
        <v>320.46483829787229</v>
      </c>
      <c r="P321" s="37">
        <f t="shared" si="65"/>
        <v>2.180891664389673</v>
      </c>
      <c r="Q321" s="9">
        <f t="shared" si="66"/>
        <v>2.2845430995361564</v>
      </c>
      <c r="R321" s="38">
        <f t="shared" si="67"/>
        <v>2.0081392291313183</v>
      </c>
      <c r="S321" s="39">
        <f t="shared" si="68"/>
        <v>2.8583015951417003</v>
      </c>
      <c r="T321" s="49">
        <f t="shared" si="69"/>
        <v>2.4629144944994952</v>
      </c>
      <c r="U321" s="37">
        <f t="shared" si="70"/>
        <v>1.1756724614469876</v>
      </c>
      <c r="V321" s="9">
        <f t="shared" si="71"/>
        <v>1.211631538588914</v>
      </c>
      <c r="W321" s="38">
        <f t="shared" si="72"/>
        <v>1.1103953893456606</v>
      </c>
      <c r="X321" s="39">
        <f t="shared" si="73"/>
        <v>1.3736730360673464</v>
      </c>
      <c r="Y321" s="46">
        <f t="shared" si="74"/>
        <v>1.8842713501607215E-2</v>
      </c>
    </row>
    <row r="322" spans="2:25" ht="16.5" thickTop="1" thickBot="1" x14ac:dyDescent="0.3">
      <c r="B322" s="7">
        <v>5</v>
      </c>
      <c r="C322" s="8">
        <v>89.42</v>
      </c>
      <c r="D322" s="8">
        <v>1011.2</v>
      </c>
      <c r="E322" s="37">
        <v>2.84833333</v>
      </c>
      <c r="F322" s="9">
        <v>2.8839000000000001</v>
      </c>
      <c r="G322" s="38">
        <v>2.8621271699999999</v>
      </c>
      <c r="H322" s="39">
        <v>6.02</v>
      </c>
      <c r="I322" s="47">
        <v>3.0393877599999999</v>
      </c>
      <c r="J322" s="41">
        <v>0.2</v>
      </c>
      <c r="K322" s="37">
        <f t="shared" ref="K322:K366" si="75">IFERROR(ABS(J322-E322)/J322*100, 0)</f>
        <v>1324.166665</v>
      </c>
      <c r="L322" s="9">
        <f t="shared" ref="L322:L366" si="76">IFERROR(ABS(J322-F322)/J322*100, 0)</f>
        <v>1341.9499999999998</v>
      </c>
      <c r="M322" s="38">
        <f t="shared" ref="M322:M366" si="77">IFERROR(ABS(J322-G322)/J322*100, 0)</f>
        <v>1331.0635849999999</v>
      </c>
      <c r="N322" s="39">
        <f t="shared" si="63"/>
        <v>2909.9999999999995</v>
      </c>
      <c r="O322" s="47">
        <f t="shared" si="64"/>
        <v>1419.6938799999998</v>
      </c>
      <c r="P322" s="37">
        <f t="shared" si="65"/>
        <v>3.4751250174686961</v>
      </c>
      <c r="Q322" s="9">
        <f t="shared" si="66"/>
        <v>3.4811784324394428</v>
      </c>
      <c r="R322" s="38">
        <f t="shared" si="67"/>
        <v>3.4774894095121263</v>
      </c>
      <c r="S322" s="39">
        <f t="shared" si="68"/>
        <v>3.7427672733118968</v>
      </c>
      <c r="T322" s="49">
        <f t="shared" si="69"/>
        <v>3.5060815068263138</v>
      </c>
      <c r="U322" s="37">
        <f t="shared" si="70"/>
        <v>1.4954198332428739</v>
      </c>
      <c r="V322" s="9">
        <f t="shared" si="71"/>
        <v>1.4964150073236089</v>
      </c>
      <c r="W322" s="38">
        <f t="shared" si="72"/>
        <v>1.4958089310757987</v>
      </c>
      <c r="X322" s="39">
        <f t="shared" si="73"/>
        <v>1.5364454113782318</v>
      </c>
      <c r="Y322" s="46">
        <f t="shared" si="74"/>
        <v>2.1442794786571844E-3</v>
      </c>
    </row>
    <row r="323" spans="2:25" ht="16.5" thickTop="1" thickBot="1" x14ac:dyDescent="0.3">
      <c r="B323" s="7">
        <v>6</v>
      </c>
      <c r="C323" s="8">
        <v>83.01</v>
      </c>
      <c r="D323" s="8">
        <v>1015.9</v>
      </c>
      <c r="E323" s="37">
        <v>2.6087500000000001</v>
      </c>
      <c r="F323" s="9">
        <v>1.6910000000000001</v>
      </c>
      <c r="G323" s="38">
        <v>1.78199006</v>
      </c>
      <c r="H323" s="39">
        <v>1.65</v>
      </c>
      <c r="I323" s="47">
        <v>1.24608392</v>
      </c>
      <c r="J323" s="41">
        <v>1.1000000000000001</v>
      </c>
      <c r="K323" s="37">
        <f t="shared" si="75"/>
        <v>137.15909090909091</v>
      </c>
      <c r="L323" s="9">
        <f t="shared" si="76"/>
        <v>53.727272727272727</v>
      </c>
      <c r="M323" s="38">
        <f t="shared" si="77"/>
        <v>61.999096363636355</v>
      </c>
      <c r="N323" s="39">
        <f t="shared" ref="N323:N366" si="78">IFERROR(ABS(J323-H323)/J323*100, 0)</f>
        <v>49.999999999999979</v>
      </c>
      <c r="O323" s="47">
        <f t="shared" ref="O323:O366" si="79">IFERROR(ABS(J323-I323)/J323*100, 0)</f>
        <v>13.280356363636356</v>
      </c>
      <c r="P323" s="37">
        <f t="shared" ref="P323:P366" si="80">2 * (ABS(E323-J323)/((ABS(J323)+ABS(E323))/2) + 0.000001)</f>
        <v>1.6272348951803168</v>
      </c>
      <c r="Q323" s="9">
        <f t="shared" ref="Q323:Q366" si="81">IFERROR(2 * (ABS(F323-J323)/((ABS(J323)+ABS(F323))/2) + 0.000001),0)</f>
        <v>0.84701024077391596</v>
      </c>
      <c r="R323" s="38">
        <f t="shared" ref="R323:R366" si="82">2 * (ABS(G323-J323)/((ABS(J323)+ABS(G323))/2) + 0.000001)</f>
        <v>0.94655635418122142</v>
      </c>
      <c r="S323" s="39">
        <f t="shared" ref="S323:S366" si="83">IFERROR(2 * (ABS(H323-J323)/((ABS(J323)+ABS(H323))/2) + 0.000001),0)</f>
        <v>0.80000199999999966</v>
      </c>
      <c r="T323" s="49">
        <f t="shared" ref="T323:T366" si="84">2 * (ABS(I323-J323)/((ABS(J323)+ABS(I323))/2) + 0.000001)</f>
        <v>0.24907053289374223</v>
      </c>
      <c r="U323" s="37">
        <f t="shared" ref="U323:U366" si="85">ATAN(ABS((J323-E323)/(J323+0.000001)))</f>
        <v>0.94081833140365645</v>
      </c>
      <c r="V323" s="9">
        <f t="shared" ref="V323:V366" si="86">ATAN(ABS((J323-F323)/(J323+0.000001)))</f>
        <v>0.49301893125702184</v>
      </c>
      <c r="W323" s="38">
        <f t="shared" ref="W323:W366" si="87">ATAN(ABS((J323-G323)/(J323+0.000001)))</f>
        <v>0.55498879290305769</v>
      </c>
      <c r="X323" s="39">
        <f t="shared" ref="X323:X366" si="88">ATAN(ABS((J323-H323)/(J323+0.000001)))</f>
        <v>0.46364724536470681</v>
      </c>
      <c r="Y323" s="46">
        <f t="shared" ref="Y323:Y366" si="89">ATAN(ABS((J323-I323)/(K323+0.000001)))</f>
        <v>1.0650687659773186E-3</v>
      </c>
    </row>
    <row r="324" spans="2:25" ht="16.5" thickTop="1" thickBot="1" x14ac:dyDescent="0.3">
      <c r="B324" s="7">
        <v>2.5</v>
      </c>
      <c r="C324" s="8">
        <v>91.7</v>
      </c>
      <c r="D324" s="8">
        <v>1016.8</v>
      </c>
      <c r="E324" s="37">
        <v>1.82666667</v>
      </c>
      <c r="F324" s="9">
        <v>1.3952</v>
      </c>
      <c r="G324" s="38">
        <v>1.2979952800000001</v>
      </c>
      <c r="H324" s="39">
        <v>0.6</v>
      </c>
      <c r="I324" s="47">
        <v>1.24608392</v>
      </c>
      <c r="J324" s="41">
        <v>0.2</v>
      </c>
      <c r="K324" s="37">
        <f t="shared" si="75"/>
        <v>813.33333499999992</v>
      </c>
      <c r="L324" s="9">
        <f t="shared" si="76"/>
        <v>597.6</v>
      </c>
      <c r="M324" s="38">
        <f t="shared" si="77"/>
        <v>548.99764000000005</v>
      </c>
      <c r="N324" s="39">
        <f t="shared" si="78"/>
        <v>199.99999999999997</v>
      </c>
      <c r="O324" s="47">
        <f t="shared" si="79"/>
        <v>523.04196000000002</v>
      </c>
      <c r="P324" s="37">
        <f t="shared" si="80"/>
        <v>3.2105283170879502</v>
      </c>
      <c r="Q324" s="9">
        <f t="shared" si="81"/>
        <v>2.9969929729187563</v>
      </c>
      <c r="R324" s="38">
        <f t="shared" si="82"/>
        <v>2.9319078468595441</v>
      </c>
      <c r="S324" s="39">
        <f t="shared" si="83"/>
        <v>2.0000019999999998</v>
      </c>
      <c r="T324" s="49">
        <f t="shared" si="84"/>
        <v>2.893565521541682</v>
      </c>
      <c r="U324" s="37">
        <f t="shared" si="85"/>
        <v>1.4484588876283317</v>
      </c>
      <c r="V324" s="9">
        <f t="shared" si="86"/>
        <v>1.4049956525999636</v>
      </c>
      <c r="W324" s="38">
        <f t="shared" si="87"/>
        <v>1.3906206234485416</v>
      </c>
      <c r="X324" s="39">
        <f t="shared" si="88"/>
        <v>1.1071467177960905</v>
      </c>
      <c r="Y324" s="46">
        <f t="shared" si="89"/>
        <v>1.2861680406757849E-3</v>
      </c>
    </row>
    <row r="325" spans="2:25" ht="16.5" thickTop="1" thickBot="1" x14ac:dyDescent="0.3">
      <c r="B325" s="7">
        <v>4.8</v>
      </c>
      <c r="C325" s="8">
        <v>80.06</v>
      </c>
      <c r="D325" s="8">
        <v>1012.1</v>
      </c>
      <c r="E325" s="37">
        <v>1.98</v>
      </c>
      <c r="F325" s="9">
        <v>3.1017000000000001</v>
      </c>
      <c r="G325" s="38">
        <v>2.5757539600000001</v>
      </c>
      <c r="H325" s="39">
        <v>4.32</v>
      </c>
      <c r="I325" s="47">
        <v>3.0393877599999999</v>
      </c>
      <c r="J325" s="41">
        <v>0</v>
      </c>
      <c r="K325" s="37">
        <f t="shared" si="75"/>
        <v>0</v>
      </c>
      <c r="L325" s="9">
        <f t="shared" si="76"/>
        <v>0</v>
      </c>
      <c r="M325" s="38">
        <f t="shared" si="77"/>
        <v>0</v>
      </c>
      <c r="N325" s="39">
        <f t="shared" si="78"/>
        <v>0</v>
      </c>
      <c r="O325" s="47">
        <f t="shared" si="79"/>
        <v>0</v>
      </c>
      <c r="P325" s="37">
        <f t="shared" si="80"/>
        <v>4.0000020000000003</v>
      </c>
      <c r="Q325" s="9">
        <f t="shared" si="81"/>
        <v>4.0000020000000003</v>
      </c>
      <c r="R325" s="38">
        <f t="shared" si="82"/>
        <v>4.0000020000000003</v>
      </c>
      <c r="S325" s="39">
        <f t="shared" si="83"/>
        <v>4.0000020000000003</v>
      </c>
      <c r="T325" s="49">
        <f t="shared" si="84"/>
        <v>4.0000020000000003</v>
      </c>
      <c r="U325" s="37">
        <f t="shared" si="85"/>
        <v>1.5707958217443916</v>
      </c>
      <c r="V325" s="9">
        <f t="shared" si="86"/>
        <v>1.5707960043910536</v>
      </c>
      <c r="W325" s="38">
        <f t="shared" si="87"/>
        <v>1.5707959385590575</v>
      </c>
      <c r="X325" s="39">
        <f t="shared" si="88"/>
        <v>1.5707960953134152</v>
      </c>
      <c r="Y325" s="46">
        <f t="shared" si="89"/>
        <v>1.5707959977812667</v>
      </c>
    </row>
    <row r="326" spans="2:25" ht="16.5" thickTop="1" thickBot="1" x14ac:dyDescent="0.3">
      <c r="B326" s="7">
        <v>4.5999999999999996</v>
      </c>
      <c r="C326" s="8">
        <v>89.91</v>
      </c>
      <c r="D326" s="8">
        <v>1003.3</v>
      </c>
      <c r="E326" s="37">
        <v>5.1270833299999996</v>
      </c>
      <c r="F326" s="9">
        <v>5.4211999999999998</v>
      </c>
      <c r="G326" s="38">
        <v>4.9237290500000004</v>
      </c>
      <c r="H326" s="39">
        <v>0.61</v>
      </c>
      <c r="I326" s="47">
        <v>5.9285542199999997</v>
      </c>
      <c r="J326" s="41">
        <v>0</v>
      </c>
      <c r="K326" s="37">
        <f t="shared" si="75"/>
        <v>0</v>
      </c>
      <c r="L326" s="9">
        <f t="shared" si="76"/>
        <v>0</v>
      </c>
      <c r="M326" s="38">
        <f t="shared" si="77"/>
        <v>0</v>
      </c>
      <c r="N326" s="39">
        <f t="shared" si="78"/>
        <v>0</v>
      </c>
      <c r="O326" s="47">
        <f t="shared" si="79"/>
        <v>0</v>
      </c>
      <c r="P326" s="37">
        <f t="shared" si="80"/>
        <v>4.0000020000000003</v>
      </c>
      <c r="Q326" s="9">
        <f t="shared" si="81"/>
        <v>4.0000020000000003</v>
      </c>
      <c r="R326" s="38">
        <f t="shared" si="82"/>
        <v>4.0000020000000003</v>
      </c>
      <c r="S326" s="39">
        <f t="shared" si="83"/>
        <v>4.0000020000000003</v>
      </c>
      <c r="T326" s="49">
        <f t="shared" si="84"/>
        <v>4.0000020000000003</v>
      </c>
      <c r="U326" s="37">
        <f t="shared" si="85"/>
        <v>1.570796131752231</v>
      </c>
      <c r="V326" s="9">
        <f t="shared" si="86"/>
        <v>1.5707961423338916</v>
      </c>
      <c r="W326" s="38">
        <f t="shared" si="87"/>
        <v>1.5707961236967996</v>
      </c>
      <c r="X326" s="39">
        <f t="shared" si="88"/>
        <v>1.5707946874506342</v>
      </c>
      <c r="Y326" s="46">
        <f t="shared" si="89"/>
        <v>1.5707961581197083</v>
      </c>
    </row>
    <row r="327" spans="2:25" ht="16.5" thickTop="1" thickBot="1" x14ac:dyDescent="0.3">
      <c r="B327" s="7">
        <v>7.9</v>
      </c>
      <c r="C327" s="8">
        <v>92.05</v>
      </c>
      <c r="D327" s="8">
        <v>995.3</v>
      </c>
      <c r="E327" s="37">
        <v>10.36125</v>
      </c>
      <c r="F327" s="9">
        <v>8.8629999999999995</v>
      </c>
      <c r="G327" s="38">
        <v>8.1546939599999995</v>
      </c>
      <c r="H327" s="39">
        <v>4.6100000000000003</v>
      </c>
      <c r="I327" s="47">
        <v>5.9285542199999997</v>
      </c>
      <c r="J327" s="41">
        <v>4.5999999999999996</v>
      </c>
      <c r="K327" s="37">
        <f t="shared" si="75"/>
        <v>125.24456521739131</v>
      </c>
      <c r="L327" s="9">
        <f t="shared" si="76"/>
        <v>92.673913043478265</v>
      </c>
      <c r="M327" s="38">
        <f t="shared" si="77"/>
        <v>77.275955652173906</v>
      </c>
      <c r="N327" s="39">
        <f t="shared" si="78"/>
        <v>0.21739130434784079</v>
      </c>
      <c r="O327" s="47">
        <f t="shared" si="79"/>
        <v>28.881613478260871</v>
      </c>
      <c r="P327" s="37">
        <f t="shared" si="80"/>
        <v>1.5403144738908849</v>
      </c>
      <c r="Q327" s="9">
        <f t="shared" si="81"/>
        <v>1.2665844853301642</v>
      </c>
      <c r="R327" s="38">
        <f t="shared" si="82"/>
        <v>1.1147896918561517</v>
      </c>
      <c r="S327" s="39">
        <f t="shared" si="83"/>
        <v>4.3451053203043101E-3</v>
      </c>
      <c r="T327" s="49">
        <f t="shared" si="84"/>
        <v>0.50474526948947407</v>
      </c>
      <c r="U327" s="37">
        <f t="shared" si="85"/>
        <v>0.8970085418876157</v>
      </c>
      <c r="V327" s="9">
        <f t="shared" si="86"/>
        <v>0.74739312069179453</v>
      </c>
      <c r="W327" s="38">
        <f t="shared" si="87"/>
        <v>0.65790871360040437</v>
      </c>
      <c r="X327" s="39">
        <f t="shared" si="88"/>
        <v>2.1739091463369516E-3</v>
      </c>
      <c r="Y327" s="46">
        <f t="shared" si="89"/>
        <v>1.060728167758683E-2</v>
      </c>
    </row>
    <row r="328" spans="2:25" ht="16.5" thickTop="1" thickBot="1" x14ac:dyDescent="0.3">
      <c r="B328" s="7">
        <v>9.3000000000000007</v>
      </c>
      <c r="C328" s="8">
        <v>92.27</v>
      </c>
      <c r="D328" s="8">
        <v>993.7</v>
      </c>
      <c r="E328" s="37">
        <v>10.171250000000001</v>
      </c>
      <c r="F328" s="9">
        <v>7.9917999999999996</v>
      </c>
      <c r="G328" s="38">
        <v>8.8965467999999994</v>
      </c>
      <c r="H328" s="39">
        <v>4.6100000000000003</v>
      </c>
      <c r="I328" s="47">
        <v>5.9285542199999997</v>
      </c>
      <c r="J328" s="41">
        <v>3.91</v>
      </c>
      <c r="K328" s="37">
        <f t="shared" si="75"/>
        <v>160.13427109974424</v>
      </c>
      <c r="L328" s="9">
        <f t="shared" si="76"/>
        <v>104.3938618925831</v>
      </c>
      <c r="M328" s="38">
        <f t="shared" si="77"/>
        <v>127.53316624040917</v>
      </c>
      <c r="N328" s="39">
        <f t="shared" si="78"/>
        <v>17.90281329923274</v>
      </c>
      <c r="O328" s="47">
        <f t="shared" si="79"/>
        <v>51.625427621483368</v>
      </c>
      <c r="P328" s="37">
        <f t="shared" si="80"/>
        <v>1.7786083027075013</v>
      </c>
      <c r="Q328" s="9">
        <f t="shared" si="81"/>
        <v>1.3718281103362515</v>
      </c>
      <c r="R328" s="38">
        <f t="shared" si="82"/>
        <v>1.5575012627989302</v>
      </c>
      <c r="S328" s="39">
        <f t="shared" si="83"/>
        <v>0.32864049765258224</v>
      </c>
      <c r="T328" s="49">
        <f t="shared" si="84"/>
        <v>0.8206730762020884</v>
      </c>
      <c r="U328" s="37">
        <f t="shared" si="85"/>
        <v>1.0125738350710038</v>
      </c>
      <c r="V328" s="9">
        <f t="shared" si="86"/>
        <v>0.8068917595955144</v>
      </c>
      <c r="W328" s="38">
        <f t="shared" si="87"/>
        <v>0.90581981330455785</v>
      </c>
      <c r="X328" s="39">
        <f t="shared" si="88"/>
        <v>0.17715136788050206</v>
      </c>
      <c r="Y328" s="46">
        <f t="shared" si="89"/>
        <v>1.2604717843979443E-2</v>
      </c>
    </row>
    <row r="329" spans="2:25" ht="16.5" thickTop="1" thickBot="1" x14ac:dyDescent="0.3">
      <c r="B329" s="7">
        <v>9.4</v>
      </c>
      <c r="C329" s="8">
        <v>94.42</v>
      </c>
      <c r="D329" s="8">
        <v>1003</v>
      </c>
      <c r="E329" s="37">
        <v>6.2191666699999999</v>
      </c>
      <c r="F329" s="9">
        <v>11.215299999999999</v>
      </c>
      <c r="G329" s="38">
        <v>9.6448162400000008</v>
      </c>
      <c r="H329" s="39">
        <v>4.8499999999999996</v>
      </c>
      <c r="I329" s="47">
        <v>5.9285542199999997</v>
      </c>
      <c r="J329" s="41">
        <v>1.4</v>
      </c>
      <c r="K329" s="37">
        <f t="shared" si="75"/>
        <v>344.22619071428574</v>
      </c>
      <c r="L329" s="9">
        <f t="shared" si="76"/>
        <v>701.09285714285704</v>
      </c>
      <c r="M329" s="38">
        <f t="shared" si="77"/>
        <v>588.91544571428585</v>
      </c>
      <c r="N329" s="39">
        <f t="shared" si="78"/>
        <v>246.42857142857144</v>
      </c>
      <c r="O329" s="47">
        <f t="shared" si="79"/>
        <v>323.4681585714286</v>
      </c>
      <c r="P329" s="37">
        <f t="shared" si="80"/>
        <v>2.5300249690342231</v>
      </c>
      <c r="Q329" s="9">
        <f t="shared" si="81"/>
        <v>3.1121911671224618</v>
      </c>
      <c r="R329" s="38">
        <f t="shared" si="82"/>
        <v>2.9859516295250264</v>
      </c>
      <c r="S329" s="39">
        <f t="shared" si="83"/>
        <v>2.2080019999999996</v>
      </c>
      <c r="T329" s="49">
        <f t="shared" si="84"/>
        <v>2.4717333041862166</v>
      </c>
      <c r="U329" s="37">
        <f t="shared" si="85"/>
        <v>1.2880714239576241</v>
      </c>
      <c r="V329" s="9">
        <f t="shared" si="86"/>
        <v>1.4291174098620854</v>
      </c>
      <c r="W329" s="38">
        <f t="shared" si="87"/>
        <v>1.4025968799848532</v>
      </c>
      <c r="X329" s="39">
        <f t="shared" si="88"/>
        <v>1.185302210992734</v>
      </c>
      <c r="Y329" s="46">
        <f t="shared" si="89"/>
        <v>1.3154992554610865E-2</v>
      </c>
    </row>
    <row r="330" spans="2:25" ht="16.5" thickTop="1" thickBot="1" x14ac:dyDescent="0.3">
      <c r="B330" s="7">
        <v>10.6</v>
      </c>
      <c r="C330" s="8">
        <v>95.59</v>
      </c>
      <c r="D330" s="8">
        <v>1002.1</v>
      </c>
      <c r="E330" s="37">
        <v>7.8520833300000001</v>
      </c>
      <c r="F330" s="9">
        <v>12.987299999999999</v>
      </c>
      <c r="G330" s="38">
        <v>10.5854693</v>
      </c>
      <c r="H330" s="39">
        <v>20.79</v>
      </c>
      <c r="I330" s="47">
        <v>5.9285542199999997</v>
      </c>
      <c r="J330" s="41">
        <v>3.76</v>
      </c>
      <c r="K330" s="37">
        <f t="shared" si="75"/>
        <v>108.83200345744682</v>
      </c>
      <c r="L330" s="9">
        <f t="shared" si="76"/>
        <v>245.406914893617</v>
      </c>
      <c r="M330" s="38">
        <f t="shared" si="77"/>
        <v>181.52843882978723</v>
      </c>
      <c r="N330" s="39">
        <f t="shared" si="78"/>
        <v>452.92553191489367</v>
      </c>
      <c r="O330" s="47">
        <f t="shared" si="79"/>
        <v>57.67431436170213</v>
      </c>
      <c r="P330" s="37">
        <f t="shared" si="80"/>
        <v>1.4095968896363975</v>
      </c>
      <c r="Q330" s="9">
        <f t="shared" si="81"/>
        <v>2.2038915822013099</v>
      </c>
      <c r="R330" s="38">
        <f t="shared" si="82"/>
        <v>1.9031727244321384</v>
      </c>
      <c r="S330" s="39">
        <f t="shared" si="83"/>
        <v>2.7747474175152753</v>
      </c>
      <c r="T330" s="49">
        <f t="shared" si="84"/>
        <v>0.89530760319246461</v>
      </c>
      <c r="U330" s="37">
        <f t="shared" si="85"/>
        <v>0.82766522739567394</v>
      </c>
      <c r="V330" s="9">
        <f t="shared" si="86"/>
        <v>1.1838527013318372</v>
      </c>
      <c r="W330" s="38">
        <f t="shared" si="87"/>
        <v>1.0672792636817807</v>
      </c>
      <c r="X330" s="39">
        <f t="shared" si="88"/>
        <v>1.3534955683703846</v>
      </c>
      <c r="Y330" s="46">
        <f t="shared" si="89"/>
        <v>1.9923066774586773E-2</v>
      </c>
    </row>
    <row r="331" spans="2:25" ht="16.5" thickTop="1" thickBot="1" x14ac:dyDescent="0.3">
      <c r="B331" s="7">
        <v>11.3</v>
      </c>
      <c r="C331" s="8">
        <v>93.25</v>
      </c>
      <c r="D331" s="8">
        <v>994.8</v>
      </c>
      <c r="E331" s="37">
        <v>11.38625</v>
      </c>
      <c r="F331" s="9">
        <v>12.519</v>
      </c>
      <c r="G331" s="38">
        <v>10.85641927</v>
      </c>
      <c r="H331" s="39">
        <v>18.010000000000002</v>
      </c>
      <c r="I331" s="47">
        <v>5.9285542199999997</v>
      </c>
      <c r="J331" s="41">
        <v>5.14</v>
      </c>
      <c r="K331" s="37">
        <f t="shared" si="75"/>
        <v>121.52237354085604</v>
      </c>
      <c r="L331" s="9">
        <f t="shared" si="76"/>
        <v>143.56031128404672</v>
      </c>
      <c r="M331" s="38">
        <f t="shared" si="77"/>
        <v>111.21438268482491</v>
      </c>
      <c r="N331" s="39">
        <f t="shared" si="78"/>
        <v>250.3891050583658</v>
      </c>
      <c r="O331" s="47">
        <f t="shared" si="79"/>
        <v>15.34152178988327</v>
      </c>
      <c r="P331" s="37">
        <f t="shared" si="80"/>
        <v>1.5118392286513882</v>
      </c>
      <c r="Q331" s="9">
        <f t="shared" si="81"/>
        <v>1.6714443240274084</v>
      </c>
      <c r="R331" s="38">
        <f t="shared" si="82"/>
        <v>1.4294267164978192</v>
      </c>
      <c r="S331" s="39">
        <f t="shared" si="83"/>
        <v>2.2237600993520514</v>
      </c>
      <c r="T331" s="49">
        <f t="shared" si="84"/>
        <v>0.28497299235423001</v>
      </c>
      <c r="U331" s="37">
        <f t="shared" si="85"/>
        <v>0.88225074527099223</v>
      </c>
      <c r="V331" s="9">
        <f t="shared" si="86"/>
        <v>0.9623750862457785</v>
      </c>
      <c r="W331" s="38">
        <f t="shared" si="87"/>
        <v>0.83844304560568994</v>
      </c>
      <c r="X331" s="39">
        <f t="shared" si="88"/>
        <v>1.1908258601086248</v>
      </c>
      <c r="Y331" s="46">
        <f t="shared" si="89"/>
        <v>6.4888721559991083E-3</v>
      </c>
    </row>
    <row r="332" spans="2:25" ht="16.5" thickTop="1" thickBot="1" x14ac:dyDescent="0.3">
      <c r="B332" s="7">
        <v>10.199999999999999</v>
      </c>
      <c r="C332" s="8">
        <v>93.73</v>
      </c>
      <c r="D332" s="8">
        <v>984</v>
      </c>
      <c r="E332" s="37">
        <v>9.7487499999999994</v>
      </c>
      <c r="F332" s="9">
        <v>23.6587</v>
      </c>
      <c r="G332" s="38">
        <v>12.623981349999999</v>
      </c>
      <c r="H332" s="39">
        <v>28.91</v>
      </c>
      <c r="I332" s="47">
        <v>5.9285542199999997</v>
      </c>
      <c r="J332" s="41">
        <v>9.2200000000000006</v>
      </c>
      <c r="K332" s="37">
        <f t="shared" si="75"/>
        <v>5.7348156182212433</v>
      </c>
      <c r="L332" s="9">
        <f t="shared" si="76"/>
        <v>156.60195227765726</v>
      </c>
      <c r="M332" s="38">
        <f t="shared" si="77"/>
        <v>36.919537418655082</v>
      </c>
      <c r="N332" s="39">
        <f t="shared" si="78"/>
        <v>213.55748373101952</v>
      </c>
      <c r="O332" s="47">
        <f t="shared" si="79"/>
        <v>35.698978091106298</v>
      </c>
      <c r="P332" s="37">
        <f t="shared" si="80"/>
        <v>0.11150117627677074</v>
      </c>
      <c r="Q332" s="9">
        <f t="shared" si="81"/>
        <v>1.7566042987526878</v>
      </c>
      <c r="R332" s="38">
        <f t="shared" si="82"/>
        <v>0.62332817767044535</v>
      </c>
      <c r="S332" s="39">
        <f t="shared" si="83"/>
        <v>2.0655671717807493</v>
      </c>
      <c r="T332" s="49">
        <f t="shared" si="84"/>
        <v>0.86911352898127869</v>
      </c>
      <c r="U332" s="37">
        <f t="shared" si="85"/>
        <v>5.7285404668030178E-2</v>
      </c>
      <c r="V332" s="9">
        <f t="shared" si="86"/>
        <v>1.0025041535230983</v>
      </c>
      <c r="W332" s="38">
        <f t="shared" si="87"/>
        <v>0.35367196195974043</v>
      </c>
      <c r="X332" s="39">
        <f t="shared" si="88"/>
        <v>1.1328631714726303</v>
      </c>
      <c r="Y332" s="46">
        <f t="shared" si="89"/>
        <v>0.5210379696913765</v>
      </c>
    </row>
    <row r="333" spans="2:25" ht="16.5" thickTop="1" thickBot="1" x14ac:dyDescent="0.3">
      <c r="B333" s="7">
        <v>8.6999999999999993</v>
      </c>
      <c r="C333" s="8">
        <v>88.63</v>
      </c>
      <c r="D333" s="8">
        <v>995.6</v>
      </c>
      <c r="E333" s="37">
        <v>8.2954166699999998</v>
      </c>
      <c r="F333" s="9">
        <v>8.9997000000000007</v>
      </c>
      <c r="G333" s="38">
        <v>7.7971512900000004</v>
      </c>
      <c r="H333" s="39">
        <v>4.6100000000000003</v>
      </c>
      <c r="I333" s="47">
        <v>5.9285542199999997</v>
      </c>
      <c r="J333" s="41">
        <v>2.12</v>
      </c>
      <c r="K333" s="37">
        <f t="shared" si="75"/>
        <v>291.29323915094341</v>
      </c>
      <c r="L333" s="9">
        <f t="shared" si="76"/>
        <v>324.51415094339626</v>
      </c>
      <c r="M333" s="38">
        <f t="shared" si="77"/>
        <v>267.79015518867925</v>
      </c>
      <c r="N333" s="39">
        <f t="shared" si="78"/>
        <v>117.45283018867924</v>
      </c>
      <c r="O333" s="47">
        <f t="shared" si="79"/>
        <v>179.6487839622641</v>
      </c>
      <c r="P333" s="37">
        <f t="shared" si="80"/>
        <v>2.3716465978728185</v>
      </c>
      <c r="Q333" s="9">
        <f t="shared" si="81"/>
        <v>2.4747809958362184</v>
      </c>
      <c r="R333" s="38">
        <f t="shared" si="82"/>
        <v>2.2898334743769531</v>
      </c>
      <c r="S333" s="39">
        <f t="shared" si="83"/>
        <v>1.4799425646359585</v>
      </c>
      <c r="T333" s="49">
        <f t="shared" si="84"/>
        <v>1.8927912468120813</v>
      </c>
      <c r="U333" s="37">
        <f t="shared" si="85"/>
        <v>1.2401055821393185</v>
      </c>
      <c r="V333" s="9">
        <f t="shared" si="86"/>
        <v>1.2718764940915093</v>
      </c>
      <c r="W333" s="38">
        <f t="shared" si="87"/>
        <v>1.2134055265496411</v>
      </c>
      <c r="X333" s="39">
        <f t="shared" si="88"/>
        <v>0.86548655926046947</v>
      </c>
      <c r="Y333" s="46">
        <f t="shared" si="89"/>
        <v>1.3073894955412609E-2</v>
      </c>
    </row>
    <row r="334" spans="2:25" ht="16.5" thickTop="1" thickBot="1" x14ac:dyDescent="0.3">
      <c r="B334" s="7">
        <v>5</v>
      </c>
      <c r="C334" s="8">
        <v>86.45</v>
      </c>
      <c r="D334" s="8">
        <v>1015.5</v>
      </c>
      <c r="E334" s="37">
        <v>1.99583333</v>
      </c>
      <c r="F334" s="9">
        <v>1.2271000000000001</v>
      </c>
      <c r="G334" s="38">
        <v>1.7974270699999999</v>
      </c>
      <c r="H334" s="39">
        <v>1</v>
      </c>
      <c r="I334" s="47">
        <v>1.24608392</v>
      </c>
      <c r="J334" s="41">
        <v>1</v>
      </c>
      <c r="K334" s="37">
        <f t="shared" si="75"/>
        <v>99.583332999999996</v>
      </c>
      <c r="L334" s="9">
        <f t="shared" si="76"/>
        <v>22.710000000000008</v>
      </c>
      <c r="M334" s="38">
        <f t="shared" si="77"/>
        <v>79.742706999999996</v>
      </c>
      <c r="N334" s="39">
        <f t="shared" si="78"/>
        <v>0</v>
      </c>
      <c r="O334" s="47">
        <f t="shared" si="79"/>
        <v>24.608392000000002</v>
      </c>
      <c r="P334" s="37">
        <f t="shared" si="80"/>
        <v>1.3296264754710703</v>
      </c>
      <c r="Q334" s="9">
        <f t="shared" si="81"/>
        <v>0.40788669309864861</v>
      </c>
      <c r="R334" s="38">
        <f t="shared" si="82"/>
        <v>1.1402312893376483</v>
      </c>
      <c r="S334" s="39">
        <f t="shared" si="83"/>
        <v>1.9999999999999999E-6</v>
      </c>
      <c r="T334" s="49">
        <f t="shared" si="84"/>
        <v>0.43824728159214993</v>
      </c>
      <c r="U334" s="37">
        <f t="shared" si="85"/>
        <v>0.78330998208918901</v>
      </c>
      <c r="V334" s="9">
        <f t="shared" si="86"/>
        <v>0.22331213543436149</v>
      </c>
      <c r="W334" s="38">
        <f t="shared" si="87"/>
        <v>0.67316962477091846</v>
      </c>
      <c r="X334" s="39">
        <f t="shared" si="88"/>
        <v>0</v>
      </c>
      <c r="Y334" s="46">
        <f t="shared" si="89"/>
        <v>2.4711305517960327E-3</v>
      </c>
    </row>
    <row r="335" spans="2:25" ht="16.5" thickTop="1" thickBot="1" x14ac:dyDescent="0.3">
      <c r="B335" s="7">
        <v>3.2</v>
      </c>
      <c r="C335" s="8">
        <v>91.85</v>
      </c>
      <c r="D335" s="8">
        <v>1021.5</v>
      </c>
      <c r="E335" s="37">
        <v>1.19083333</v>
      </c>
      <c r="F335" s="9">
        <v>0.61709999999999998</v>
      </c>
      <c r="G335" s="38">
        <v>0.71405209999999997</v>
      </c>
      <c r="H335" s="39">
        <v>2.37</v>
      </c>
      <c r="I335" s="47">
        <v>1.24608392</v>
      </c>
      <c r="J335" s="41">
        <v>0.4</v>
      </c>
      <c r="K335" s="37">
        <f t="shared" si="75"/>
        <v>197.70833249999998</v>
      </c>
      <c r="L335" s="9">
        <f t="shared" si="76"/>
        <v>54.274999999999984</v>
      </c>
      <c r="M335" s="38">
        <f t="shared" si="77"/>
        <v>78.513024999999985</v>
      </c>
      <c r="N335" s="39">
        <f t="shared" si="78"/>
        <v>492.5</v>
      </c>
      <c r="O335" s="47">
        <f t="shared" si="79"/>
        <v>211.52097999999998</v>
      </c>
      <c r="P335" s="37">
        <f t="shared" si="80"/>
        <v>1.9884776374824005</v>
      </c>
      <c r="Q335" s="9">
        <f t="shared" si="81"/>
        <v>0.85380201966374958</v>
      </c>
      <c r="R335" s="38">
        <f t="shared" si="82"/>
        <v>1.1276049191094384</v>
      </c>
      <c r="S335" s="39">
        <f t="shared" si="83"/>
        <v>2.8447673429602891</v>
      </c>
      <c r="T335" s="49">
        <f t="shared" si="84"/>
        <v>2.0559941878102057</v>
      </c>
      <c r="U335" s="37">
        <f t="shared" si="85"/>
        <v>1.1025220062813306</v>
      </c>
      <c r="V335" s="9">
        <f t="shared" si="86"/>
        <v>0.49725890914991694</v>
      </c>
      <c r="W335" s="38">
        <f t="shared" si="87"/>
        <v>0.6656068133590991</v>
      </c>
      <c r="X335" s="39">
        <f t="shared" si="88"/>
        <v>1.3704734585189657</v>
      </c>
      <c r="Y335" s="46">
        <f t="shared" si="89"/>
        <v>4.2794288945393142E-3</v>
      </c>
    </row>
    <row r="336" spans="2:25" ht="16.5" thickTop="1" thickBot="1" x14ac:dyDescent="0.3">
      <c r="B336" s="7">
        <v>4.0999999999999996</v>
      </c>
      <c r="C336" s="8">
        <v>87.16</v>
      </c>
      <c r="D336" s="8">
        <v>1023.6</v>
      </c>
      <c r="E336" s="37">
        <v>1.0549999999999999</v>
      </c>
      <c r="F336" s="9">
        <v>1.1265000000000001</v>
      </c>
      <c r="G336" s="38">
        <v>1.0610513800000001</v>
      </c>
      <c r="H336" s="39">
        <v>4.2</v>
      </c>
      <c r="I336" s="47">
        <v>1.24608392</v>
      </c>
      <c r="J336" s="41">
        <v>0.2</v>
      </c>
      <c r="K336" s="37">
        <f t="shared" si="75"/>
        <v>427.49999999999994</v>
      </c>
      <c r="L336" s="9">
        <f t="shared" si="76"/>
        <v>463.25</v>
      </c>
      <c r="M336" s="38">
        <f t="shared" si="77"/>
        <v>430.52569000000005</v>
      </c>
      <c r="N336" s="39">
        <f t="shared" si="78"/>
        <v>2000</v>
      </c>
      <c r="O336" s="47">
        <f t="shared" si="79"/>
        <v>523.04196000000002</v>
      </c>
      <c r="P336" s="37">
        <f t="shared" si="80"/>
        <v>2.7251016015936256</v>
      </c>
      <c r="Q336" s="9">
        <f t="shared" si="81"/>
        <v>2.7938203188842818</v>
      </c>
      <c r="R336" s="38">
        <f t="shared" si="82"/>
        <v>2.7312194385789104</v>
      </c>
      <c r="S336" s="39">
        <f t="shared" si="83"/>
        <v>3.6363656363636361</v>
      </c>
      <c r="T336" s="49">
        <f t="shared" si="84"/>
        <v>2.893565521541682</v>
      </c>
      <c r="U336" s="37">
        <f t="shared" si="85"/>
        <v>1.3410087560109221</v>
      </c>
      <c r="V336" s="9">
        <f t="shared" si="86"/>
        <v>1.3581913894279665</v>
      </c>
      <c r="W336" s="38">
        <f t="shared" si="87"/>
        <v>1.3425679960462231</v>
      </c>
      <c r="X336" s="39">
        <f t="shared" si="88"/>
        <v>1.5208376816963984</v>
      </c>
      <c r="Y336" s="46">
        <f t="shared" si="89"/>
        <v>2.4469750401821802E-3</v>
      </c>
    </row>
    <row r="337" spans="2:25" ht="16.5" thickTop="1" thickBot="1" x14ac:dyDescent="0.3">
      <c r="B337" s="7">
        <v>2.5</v>
      </c>
      <c r="C337" s="8">
        <v>84.61</v>
      </c>
      <c r="D337" s="8">
        <v>1031.0999999999999</v>
      </c>
      <c r="E337" s="37">
        <v>0.33374999999999999</v>
      </c>
      <c r="F337" s="9">
        <v>0.27529999999999999</v>
      </c>
      <c r="G337" s="38">
        <v>0.64601308000000002</v>
      </c>
      <c r="H337" s="39">
        <v>0.2</v>
      </c>
      <c r="I337" s="47">
        <v>1.24608392</v>
      </c>
      <c r="J337" s="41">
        <v>0.4</v>
      </c>
      <c r="K337" s="37">
        <f t="shared" si="75"/>
        <v>16.562500000000007</v>
      </c>
      <c r="L337" s="9">
        <f t="shared" si="76"/>
        <v>31.175000000000008</v>
      </c>
      <c r="M337" s="38">
        <f t="shared" si="77"/>
        <v>61.503270000000001</v>
      </c>
      <c r="N337" s="39">
        <f t="shared" si="78"/>
        <v>50</v>
      </c>
      <c r="O337" s="47">
        <f t="shared" si="79"/>
        <v>211.52097999999998</v>
      </c>
      <c r="P337" s="37">
        <f t="shared" si="80"/>
        <v>0.36116043270868842</v>
      </c>
      <c r="Q337" s="9">
        <f t="shared" si="81"/>
        <v>0.73863668088257084</v>
      </c>
      <c r="R337" s="38">
        <f t="shared" si="82"/>
        <v>0.94076683250094717</v>
      </c>
      <c r="S337" s="39">
        <f t="shared" si="83"/>
        <v>1.3333353333333333</v>
      </c>
      <c r="T337" s="49">
        <f t="shared" si="84"/>
        <v>2.0559941878102057</v>
      </c>
      <c r="U337" s="37">
        <f t="shared" si="85"/>
        <v>0.16413459001142164</v>
      </c>
      <c r="V337" s="9">
        <f t="shared" si="86"/>
        <v>0.30220073819709969</v>
      </c>
      <c r="W337" s="38">
        <f t="shared" si="87"/>
        <v>0.55139857491192734</v>
      </c>
      <c r="X337" s="39">
        <f t="shared" si="88"/>
        <v>0.46364660900280613</v>
      </c>
      <c r="Y337" s="46">
        <f t="shared" si="89"/>
        <v>5.1039941863893885E-2</v>
      </c>
    </row>
    <row r="338" spans="2:25" ht="16.5" thickTop="1" thickBot="1" x14ac:dyDescent="0.3">
      <c r="B338" s="7">
        <v>5</v>
      </c>
      <c r="C338" s="8">
        <v>82.66</v>
      </c>
      <c r="D338" s="8">
        <v>1027.7</v>
      </c>
      <c r="E338" s="37">
        <v>0.40333332999999999</v>
      </c>
      <c r="F338" s="9">
        <v>0.65139999999999998</v>
      </c>
      <c r="G338" s="38">
        <v>0.73068756000000001</v>
      </c>
      <c r="H338" s="39">
        <v>4.21</v>
      </c>
      <c r="I338" s="47">
        <v>1.24608392</v>
      </c>
      <c r="J338" s="41">
        <v>0</v>
      </c>
      <c r="K338" s="37">
        <f t="shared" si="75"/>
        <v>0</v>
      </c>
      <c r="L338" s="9">
        <f t="shared" si="76"/>
        <v>0</v>
      </c>
      <c r="M338" s="38">
        <f t="shared" si="77"/>
        <v>0</v>
      </c>
      <c r="N338" s="39">
        <f t="shared" si="78"/>
        <v>0</v>
      </c>
      <c r="O338" s="47">
        <f t="shared" si="79"/>
        <v>0</v>
      </c>
      <c r="P338" s="37">
        <f t="shared" si="80"/>
        <v>4.0000020000000003</v>
      </c>
      <c r="Q338" s="9">
        <f t="shared" si="81"/>
        <v>4.0000020000000003</v>
      </c>
      <c r="R338" s="38">
        <f t="shared" si="82"/>
        <v>4.0000020000000003</v>
      </c>
      <c r="S338" s="39">
        <f t="shared" si="83"/>
        <v>4.0000020000000003</v>
      </c>
      <c r="T338" s="49">
        <f t="shared" si="84"/>
        <v>4.0000020000000003</v>
      </c>
      <c r="U338" s="37">
        <f t="shared" si="85"/>
        <v>1.5707938474560332</v>
      </c>
      <c r="V338" s="9">
        <f t="shared" si="86"/>
        <v>1.5707947916398459</v>
      </c>
      <c r="W338" s="38">
        <f t="shared" si="87"/>
        <v>1.5707949582208922</v>
      </c>
      <c r="X338" s="39">
        <f t="shared" si="88"/>
        <v>1.5707960892652053</v>
      </c>
      <c r="Y338" s="46">
        <f t="shared" si="89"/>
        <v>1.5707955242807288</v>
      </c>
    </row>
    <row r="339" spans="2:25" ht="16.5" thickTop="1" thickBot="1" x14ac:dyDescent="0.3">
      <c r="B339" s="7">
        <v>3.7</v>
      </c>
      <c r="C339" s="8">
        <v>89.65</v>
      </c>
      <c r="D339" s="8">
        <v>1021.1</v>
      </c>
      <c r="E339" s="37">
        <v>1.20333333</v>
      </c>
      <c r="F339" s="9">
        <v>0.67300000000000004</v>
      </c>
      <c r="G339" s="38">
        <v>1.02863945</v>
      </c>
      <c r="H339" s="39">
        <v>0.8</v>
      </c>
      <c r="I339" s="47">
        <v>1.24608392</v>
      </c>
      <c r="J339" s="41">
        <v>0.2</v>
      </c>
      <c r="K339" s="37">
        <f t="shared" si="75"/>
        <v>501.66666499999997</v>
      </c>
      <c r="L339" s="9">
        <f t="shared" si="76"/>
        <v>236.50000000000003</v>
      </c>
      <c r="M339" s="38">
        <f t="shared" si="77"/>
        <v>414.31972500000001</v>
      </c>
      <c r="N339" s="39">
        <f t="shared" si="78"/>
        <v>300.00000000000006</v>
      </c>
      <c r="O339" s="47">
        <f t="shared" si="79"/>
        <v>523.04196000000002</v>
      </c>
      <c r="P339" s="37">
        <f t="shared" si="80"/>
        <v>2.8598594794770964</v>
      </c>
      <c r="Q339" s="9">
        <f t="shared" si="81"/>
        <v>2.1672414043528065</v>
      </c>
      <c r="R339" s="38">
        <f t="shared" si="82"/>
        <v>2.6977485195342701</v>
      </c>
      <c r="S339" s="39">
        <f t="shared" si="83"/>
        <v>2.4000020000000002</v>
      </c>
      <c r="T339" s="49">
        <f t="shared" si="84"/>
        <v>2.893565521541682</v>
      </c>
      <c r="U339" s="37">
        <f t="shared" si="85"/>
        <v>1.3740387852685296</v>
      </c>
      <c r="V339" s="9">
        <f t="shared" si="86"/>
        <v>1.1707608013447159</v>
      </c>
      <c r="W339" s="38">
        <f t="shared" si="87"/>
        <v>1.3339651490296807</v>
      </c>
      <c r="X339" s="39">
        <f t="shared" si="88"/>
        <v>1.2490442723990045</v>
      </c>
      <c r="Y339" s="46">
        <f t="shared" si="89"/>
        <v>2.0852140967926687E-3</v>
      </c>
    </row>
    <row r="340" spans="2:25" ht="16.5" thickTop="1" thickBot="1" x14ac:dyDescent="0.3">
      <c r="B340" s="7">
        <v>4.7</v>
      </c>
      <c r="C340" s="8">
        <v>91.46</v>
      </c>
      <c r="D340" s="8">
        <v>1018.8</v>
      </c>
      <c r="E340" s="37">
        <v>1.56125</v>
      </c>
      <c r="F340" s="9">
        <v>0.84960000000000002</v>
      </c>
      <c r="G340" s="38">
        <v>1.34569618</v>
      </c>
      <c r="H340" s="39">
        <v>0.2</v>
      </c>
      <c r="I340" s="47">
        <v>1.24608392</v>
      </c>
      <c r="J340" s="41">
        <v>0.41</v>
      </c>
      <c r="K340" s="37">
        <f t="shared" si="75"/>
        <v>280.79268292682934</v>
      </c>
      <c r="L340" s="9">
        <f t="shared" si="76"/>
        <v>107.21951219512198</v>
      </c>
      <c r="M340" s="38">
        <f t="shared" si="77"/>
        <v>228.21858048780493</v>
      </c>
      <c r="N340" s="39">
        <f t="shared" si="78"/>
        <v>51.219512195121943</v>
      </c>
      <c r="O340" s="47">
        <f t="shared" si="79"/>
        <v>203.9229073170732</v>
      </c>
      <c r="P340" s="37">
        <f t="shared" si="80"/>
        <v>2.3360831667723527</v>
      </c>
      <c r="Q340" s="9">
        <f t="shared" si="81"/>
        <v>1.3960007297554782</v>
      </c>
      <c r="R340" s="38">
        <f t="shared" si="82"/>
        <v>2.1317972175529598</v>
      </c>
      <c r="S340" s="39">
        <f t="shared" si="83"/>
        <v>1.3770511803278687</v>
      </c>
      <c r="T340" s="49">
        <f t="shared" si="84"/>
        <v>2.019426039815567</v>
      </c>
      <c r="U340" s="37">
        <f t="shared" si="85"/>
        <v>1.2286660696662908</v>
      </c>
      <c r="V340" s="9">
        <f t="shared" si="86"/>
        <v>0.82022278530160697</v>
      </c>
      <c r="W340" s="38">
        <f t="shared" si="87"/>
        <v>1.1578173825365523</v>
      </c>
      <c r="X340" s="39">
        <f t="shared" si="88"/>
        <v>0.47335505220440482</v>
      </c>
      <c r="Y340" s="46">
        <f t="shared" si="89"/>
        <v>2.9775756170407931E-3</v>
      </c>
    </row>
    <row r="341" spans="2:25" ht="16.5" thickTop="1" thickBot="1" x14ac:dyDescent="0.3">
      <c r="B341" s="7">
        <v>11</v>
      </c>
      <c r="C341" s="8">
        <v>88.35</v>
      </c>
      <c r="D341" s="8">
        <v>1006.4</v>
      </c>
      <c r="E341" s="37">
        <v>4.0337500000000004</v>
      </c>
      <c r="F341" s="9">
        <v>4.0152999999999999</v>
      </c>
      <c r="G341" s="38">
        <v>4.3488272700000001</v>
      </c>
      <c r="H341" s="39">
        <v>2.66</v>
      </c>
      <c r="I341" s="47">
        <v>5.9285542199999997</v>
      </c>
      <c r="J341" s="41">
        <v>4.21</v>
      </c>
      <c r="K341" s="37">
        <f t="shared" si="75"/>
        <v>4.1864608076009402</v>
      </c>
      <c r="L341" s="9">
        <f t="shared" si="76"/>
        <v>4.6247030878859885</v>
      </c>
      <c r="M341" s="38">
        <f t="shared" si="77"/>
        <v>3.2975598574821894</v>
      </c>
      <c r="N341" s="39">
        <f t="shared" si="78"/>
        <v>36.817102137767215</v>
      </c>
      <c r="O341" s="47">
        <f t="shared" si="79"/>
        <v>40.820765320665075</v>
      </c>
      <c r="P341" s="37">
        <f t="shared" si="80"/>
        <v>8.5521332827899713E-2</v>
      </c>
      <c r="Q341" s="9">
        <f t="shared" si="81"/>
        <v>9.4685476590519541E-2</v>
      </c>
      <c r="R341" s="38">
        <f t="shared" si="82"/>
        <v>6.4883444908514984E-2</v>
      </c>
      <c r="S341" s="39">
        <f t="shared" si="83"/>
        <v>0.90247652692867519</v>
      </c>
      <c r="T341" s="49">
        <f t="shared" si="84"/>
        <v>0.67802933317137581</v>
      </c>
      <c r="U341" s="37">
        <f t="shared" si="85"/>
        <v>4.1840165899103644E-2</v>
      </c>
      <c r="V341" s="9">
        <f t="shared" si="86"/>
        <v>4.6214091300528309E-2</v>
      </c>
      <c r="W341" s="38">
        <f t="shared" si="87"/>
        <v>3.296364609628704E-2</v>
      </c>
      <c r="X341" s="39">
        <f t="shared" si="88"/>
        <v>0.35277014349080454</v>
      </c>
      <c r="Y341" s="46">
        <f t="shared" si="89"/>
        <v>0.38952758252596992</v>
      </c>
    </row>
    <row r="342" spans="2:25" ht="16.5" thickTop="1" thickBot="1" x14ac:dyDescent="0.3">
      <c r="B342" s="7">
        <v>9.5</v>
      </c>
      <c r="C342" s="8">
        <v>80.13</v>
      </c>
      <c r="D342" s="8">
        <v>1012.2</v>
      </c>
      <c r="E342" s="37">
        <v>2.5920833299999999</v>
      </c>
      <c r="F342" s="9">
        <v>3.2464</v>
      </c>
      <c r="G342" s="38">
        <v>3.0896712900000001</v>
      </c>
      <c r="H342" s="39">
        <v>6</v>
      </c>
      <c r="I342" s="47">
        <v>3.0393877599999999</v>
      </c>
      <c r="J342" s="41">
        <v>0</v>
      </c>
      <c r="K342" s="37">
        <f t="shared" si="75"/>
        <v>0</v>
      </c>
      <c r="L342" s="9">
        <f t="shared" si="76"/>
        <v>0</v>
      </c>
      <c r="M342" s="38">
        <f t="shared" si="77"/>
        <v>0</v>
      </c>
      <c r="N342" s="39">
        <f t="shared" si="78"/>
        <v>0</v>
      </c>
      <c r="O342" s="47">
        <f t="shared" si="79"/>
        <v>0</v>
      </c>
      <c r="P342" s="37">
        <f t="shared" si="80"/>
        <v>4.0000020000000003</v>
      </c>
      <c r="Q342" s="9">
        <f t="shared" si="81"/>
        <v>4.0000020000000003</v>
      </c>
      <c r="R342" s="38">
        <f t="shared" si="82"/>
        <v>4.0000020000000003</v>
      </c>
      <c r="S342" s="39">
        <f t="shared" si="83"/>
        <v>4.0000020000000003</v>
      </c>
      <c r="T342" s="49">
        <f t="shared" si="84"/>
        <v>4.0000020000000003</v>
      </c>
      <c r="U342" s="37">
        <f t="shared" si="85"/>
        <v>1.5707959410048302</v>
      </c>
      <c r="V342" s="9">
        <f t="shared" si="86"/>
        <v>1.5707960187613825</v>
      </c>
      <c r="W342" s="38">
        <f t="shared" si="87"/>
        <v>1.5707960031358708</v>
      </c>
      <c r="X342" s="39">
        <f t="shared" si="88"/>
        <v>1.5707961601282299</v>
      </c>
      <c r="Y342" s="46">
        <f t="shared" si="89"/>
        <v>1.5707959977812667</v>
      </c>
    </row>
    <row r="343" spans="2:25" ht="16.5" thickTop="1" thickBot="1" x14ac:dyDescent="0.3">
      <c r="B343" s="7">
        <v>9.3000000000000007</v>
      </c>
      <c r="C343" s="8">
        <v>77.5</v>
      </c>
      <c r="D343" s="8">
        <v>999.5</v>
      </c>
      <c r="E343" s="37">
        <v>3.9762499999999998</v>
      </c>
      <c r="F343" s="9">
        <v>3.5724</v>
      </c>
      <c r="G343" s="38">
        <v>4.7547259999999998</v>
      </c>
      <c r="H343" s="39">
        <v>3.81</v>
      </c>
      <c r="I343" s="47">
        <v>5.9285542199999997</v>
      </c>
      <c r="J343" s="41">
        <v>2.2000000000000002</v>
      </c>
      <c r="K343" s="37">
        <f t="shared" si="75"/>
        <v>80.738636363636346</v>
      </c>
      <c r="L343" s="9">
        <f t="shared" si="76"/>
        <v>62.381818181818169</v>
      </c>
      <c r="M343" s="38">
        <f t="shared" si="77"/>
        <v>116.12390909090907</v>
      </c>
      <c r="N343" s="39">
        <f t="shared" si="78"/>
        <v>73.181818181818173</v>
      </c>
      <c r="O343" s="47">
        <f t="shared" si="79"/>
        <v>169.47973727272722</v>
      </c>
      <c r="P343" s="37">
        <f t="shared" si="80"/>
        <v>1.1503764181339808</v>
      </c>
      <c r="Q343" s="9">
        <f t="shared" si="81"/>
        <v>0.95101024613678864</v>
      </c>
      <c r="R343" s="38">
        <f t="shared" si="82"/>
        <v>1.4693487434949988</v>
      </c>
      <c r="S343" s="39">
        <f t="shared" si="83"/>
        <v>1.0715494209650582</v>
      </c>
      <c r="T343" s="49">
        <f t="shared" si="84"/>
        <v>1.8347953071915954</v>
      </c>
      <c r="U343" s="37">
        <f t="shared" si="85"/>
        <v>0.67922840050602196</v>
      </c>
      <c r="V343" s="9">
        <f t="shared" si="86"/>
        <v>0.55774881300607893</v>
      </c>
      <c r="W343" s="38">
        <f t="shared" si="87"/>
        <v>0.85986491455083858</v>
      </c>
      <c r="X343" s="39">
        <f t="shared" si="88"/>
        <v>0.63176261987710181</v>
      </c>
      <c r="Y343" s="46">
        <f t="shared" si="89"/>
        <v>4.6147757383264938E-2</v>
      </c>
    </row>
    <row r="344" spans="2:25" ht="16.5" thickTop="1" thickBot="1" x14ac:dyDescent="0.3">
      <c r="B344" s="7">
        <v>7.4</v>
      </c>
      <c r="C344" s="8">
        <v>70.459999999999994</v>
      </c>
      <c r="D344" s="8">
        <v>1009.3</v>
      </c>
      <c r="E344" s="37">
        <v>1.8116666699999999</v>
      </c>
      <c r="F344" s="9">
        <v>2.3178000000000001</v>
      </c>
      <c r="G344" s="38">
        <v>1.9289989599999999</v>
      </c>
      <c r="H344" s="39">
        <v>3.66</v>
      </c>
      <c r="I344" s="47">
        <v>3.0393877599999999</v>
      </c>
      <c r="J344" s="41">
        <v>2.67</v>
      </c>
      <c r="K344" s="37">
        <f t="shared" si="75"/>
        <v>32.147315730337077</v>
      </c>
      <c r="L344" s="9">
        <f t="shared" si="76"/>
        <v>13.191011235955049</v>
      </c>
      <c r="M344" s="38">
        <f t="shared" si="77"/>
        <v>27.752847940074908</v>
      </c>
      <c r="N344" s="39">
        <f t="shared" si="78"/>
        <v>37.078651685393268</v>
      </c>
      <c r="O344" s="47">
        <f t="shared" si="79"/>
        <v>13.83474756554307</v>
      </c>
      <c r="P344" s="37">
        <f t="shared" si="80"/>
        <v>0.76608604256892221</v>
      </c>
      <c r="Q344" s="9">
        <f t="shared" si="81"/>
        <v>0.28245117598941405</v>
      </c>
      <c r="R344" s="38">
        <f t="shared" si="82"/>
        <v>0.64449098244586689</v>
      </c>
      <c r="S344" s="39">
        <f t="shared" si="83"/>
        <v>0.62559441706161145</v>
      </c>
      <c r="T344" s="49">
        <f t="shared" si="84"/>
        <v>0.25879525456780672</v>
      </c>
      <c r="U344" s="37">
        <f t="shared" si="85"/>
        <v>0.3110385817375162</v>
      </c>
      <c r="V344" s="9">
        <f t="shared" si="86"/>
        <v>0.13115286265979087</v>
      </c>
      <c r="W344" s="38">
        <f t="shared" si="87"/>
        <v>0.27071529862560723</v>
      </c>
      <c r="X344" s="39">
        <f t="shared" si="88"/>
        <v>0.35507142818835918</v>
      </c>
      <c r="Y344" s="46">
        <f t="shared" si="89"/>
        <v>1.1489963766541746E-2</v>
      </c>
    </row>
    <row r="345" spans="2:25" ht="16.5" thickTop="1" thickBot="1" x14ac:dyDescent="0.3">
      <c r="B345" s="7">
        <v>6.9</v>
      </c>
      <c r="C345" s="8">
        <v>90.69</v>
      </c>
      <c r="D345" s="8">
        <v>1014.3</v>
      </c>
      <c r="E345" s="37">
        <v>2.34166667</v>
      </c>
      <c r="F345" s="9">
        <v>5.7748999999999997</v>
      </c>
      <c r="G345" s="38">
        <v>3.5004218900000001</v>
      </c>
      <c r="H345" s="39">
        <v>5.54</v>
      </c>
      <c r="I345" s="47">
        <v>3.0393877599999999</v>
      </c>
      <c r="J345" s="41">
        <v>0.4</v>
      </c>
      <c r="K345" s="37">
        <f t="shared" si="75"/>
        <v>485.41666750000002</v>
      </c>
      <c r="L345" s="9">
        <f t="shared" si="76"/>
        <v>1343.7249999999997</v>
      </c>
      <c r="M345" s="38">
        <f t="shared" si="77"/>
        <v>775.10547250000002</v>
      </c>
      <c r="N345" s="39">
        <f t="shared" si="78"/>
        <v>1284.9999999999998</v>
      </c>
      <c r="O345" s="47">
        <f t="shared" si="79"/>
        <v>659.84694000000002</v>
      </c>
      <c r="P345" s="37">
        <f t="shared" si="80"/>
        <v>2.8328287491394204</v>
      </c>
      <c r="Q345" s="9">
        <f t="shared" si="81"/>
        <v>3.4817749841778807</v>
      </c>
      <c r="R345" s="38">
        <f t="shared" si="82"/>
        <v>3.1795779304386431</v>
      </c>
      <c r="S345" s="39">
        <f t="shared" si="83"/>
        <v>3.4612814612794605</v>
      </c>
      <c r="T345" s="49">
        <f t="shared" si="84"/>
        <v>3.0696038526273992</v>
      </c>
      <c r="U345" s="37">
        <f t="shared" si="85"/>
        <v>1.3676295211312517</v>
      </c>
      <c r="V345" s="9">
        <f t="shared" si="86"/>
        <v>1.4965130854249258</v>
      </c>
      <c r="W345" s="38">
        <f t="shared" si="87"/>
        <v>1.4424900524172559</v>
      </c>
      <c r="X345" s="39">
        <f t="shared" si="88"/>
        <v>1.4931316508901518</v>
      </c>
      <c r="Y345" s="46">
        <f t="shared" si="89"/>
        <v>5.4373117377743418E-3</v>
      </c>
    </row>
    <row r="346" spans="2:25" ht="16.5" thickTop="1" thickBot="1" x14ac:dyDescent="0.3">
      <c r="B346" s="7">
        <v>5.4</v>
      </c>
      <c r="C346" s="8">
        <v>86.36</v>
      </c>
      <c r="D346" s="8">
        <v>1005</v>
      </c>
      <c r="E346" s="37">
        <v>4.6683333300000003</v>
      </c>
      <c r="F346" s="9">
        <v>2.7614000000000001</v>
      </c>
      <c r="G346" s="38">
        <v>3.5179723100000002</v>
      </c>
      <c r="H346" s="39">
        <v>0.4</v>
      </c>
      <c r="I346" s="47">
        <v>5.9285542199999997</v>
      </c>
      <c r="J346" s="41">
        <v>3.92</v>
      </c>
      <c r="K346" s="37">
        <f t="shared" si="75"/>
        <v>19.090135969387763</v>
      </c>
      <c r="L346" s="9">
        <f t="shared" si="76"/>
        <v>29.55612244897959</v>
      </c>
      <c r="M346" s="38">
        <f t="shared" si="77"/>
        <v>10.255808418367341</v>
      </c>
      <c r="N346" s="39">
        <f t="shared" si="78"/>
        <v>89.795918367346943</v>
      </c>
      <c r="O346" s="47">
        <f t="shared" si="79"/>
        <v>51.238628061224475</v>
      </c>
      <c r="P346" s="37">
        <f t="shared" si="80"/>
        <v>0.3485368326600175</v>
      </c>
      <c r="Q346" s="9">
        <f t="shared" si="81"/>
        <v>0.69362908414404156</v>
      </c>
      <c r="R346" s="38">
        <f t="shared" si="82"/>
        <v>0.21620484305683291</v>
      </c>
      <c r="S346" s="39">
        <f t="shared" si="83"/>
        <v>3.2592612592592589</v>
      </c>
      <c r="T346" s="49">
        <f t="shared" si="84"/>
        <v>0.81577827543385728</v>
      </c>
      <c r="U346" s="37">
        <f t="shared" si="85"/>
        <v>0.18863170987726766</v>
      </c>
      <c r="V346" s="9">
        <f t="shared" si="86"/>
        <v>0.28737949551695613</v>
      </c>
      <c r="W346" s="38">
        <f t="shared" si="87"/>
        <v>0.10220073648341096</v>
      </c>
      <c r="X346" s="39">
        <f t="shared" si="88"/>
        <v>0.73168630727846229</v>
      </c>
      <c r="Y346" s="46">
        <f t="shared" si="89"/>
        <v>0.10482855497992319</v>
      </c>
    </row>
    <row r="347" spans="2:25" ht="16.5" thickTop="1" thickBot="1" x14ac:dyDescent="0.3">
      <c r="B347" s="7">
        <v>5.6</v>
      </c>
      <c r="C347" s="8">
        <v>93.1</v>
      </c>
      <c r="D347" s="8">
        <v>989.2</v>
      </c>
      <c r="E347" s="37">
        <v>9.5766666699999998</v>
      </c>
      <c r="F347" s="9">
        <v>10.363</v>
      </c>
      <c r="G347" s="38">
        <v>7.9061296900000002</v>
      </c>
      <c r="H347" s="39">
        <v>13.61</v>
      </c>
      <c r="I347" s="47">
        <v>5.9285542199999997</v>
      </c>
      <c r="J347" s="41">
        <v>7.01</v>
      </c>
      <c r="K347" s="37">
        <f t="shared" si="75"/>
        <v>36.6143604850214</v>
      </c>
      <c r="L347" s="9">
        <f t="shared" si="76"/>
        <v>47.831669044222537</v>
      </c>
      <c r="M347" s="38">
        <f t="shared" si="77"/>
        <v>12.783590442225398</v>
      </c>
      <c r="N347" s="39">
        <f t="shared" si="78"/>
        <v>94.151212553495</v>
      </c>
      <c r="O347" s="47">
        <f t="shared" si="79"/>
        <v>15.427186590584881</v>
      </c>
      <c r="P347" s="37">
        <f t="shared" si="80"/>
        <v>0.61897306177271483</v>
      </c>
      <c r="Q347" s="9">
        <f t="shared" si="81"/>
        <v>0.77200453266563063</v>
      </c>
      <c r="R347" s="38">
        <f t="shared" si="82"/>
        <v>0.24031358447241966</v>
      </c>
      <c r="S347" s="39">
        <f t="shared" si="83"/>
        <v>1.2803123782735211</v>
      </c>
      <c r="T347" s="49">
        <f t="shared" si="84"/>
        <v>0.33433480461222975</v>
      </c>
      <c r="U347" s="37">
        <f t="shared" si="85"/>
        <v>0.35098359691713205</v>
      </c>
      <c r="V347" s="9">
        <f t="shared" si="86"/>
        <v>0.44615092203325762</v>
      </c>
      <c r="W347" s="38">
        <f t="shared" si="87"/>
        <v>0.12714627021791322</v>
      </c>
      <c r="X347" s="39">
        <f t="shared" si="88"/>
        <v>0.75528229197159547</v>
      </c>
      <c r="Y347" s="46">
        <f t="shared" si="89"/>
        <v>2.9527524796336413E-2</v>
      </c>
    </row>
    <row r="348" spans="2:25" ht="16.5" thickTop="1" thickBot="1" x14ac:dyDescent="0.3">
      <c r="B348" s="7">
        <v>7.1</v>
      </c>
      <c r="C348" s="8">
        <v>76.94</v>
      </c>
      <c r="D348" s="8">
        <v>979.2</v>
      </c>
      <c r="E348" s="37">
        <v>6.5433333300000003</v>
      </c>
      <c r="F348" s="9">
        <v>8.7469999999999999</v>
      </c>
      <c r="G348" s="38">
        <v>5.4013760399999997</v>
      </c>
      <c r="H348" s="39">
        <v>5.6</v>
      </c>
      <c r="I348" s="47">
        <v>5.9285542199999997</v>
      </c>
      <c r="J348" s="41">
        <v>7.07</v>
      </c>
      <c r="K348" s="37">
        <f t="shared" si="75"/>
        <v>7.4493164073550204</v>
      </c>
      <c r="L348" s="9">
        <f t="shared" si="76"/>
        <v>23.719943422913715</v>
      </c>
      <c r="M348" s="38">
        <f t="shared" si="77"/>
        <v>23.601470438472425</v>
      </c>
      <c r="N348" s="39">
        <f t="shared" si="78"/>
        <v>20.7920792079208</v>
      </c>
      <c r="O348" s="47">
        <f t="shared" si="79"/>
        <v>16.144919094766628</v>
      </c>
      <c r="P348" s="37">
        <f t="shared" si="80"/>
        <v>0.15475224587530614</v>
      </c>
      <c r="Q348" s="9">
        <f t="shared" si="81"/>
        <v>0.42410265119807794</v>
      </c>
      <c r="R348" s="38">
        <f t="shared" si="82"/>
        <v>0.53518719677320248</v>
      </c>
      <c r="S348" s="39">
        <f t="shared" si="83"/>
        <v>0.46409039779005545</v>
      </c>
      <c r="T348" s="49">
        <f t="shared" si="84"/>
        <v>0.35125515036767241</v>
      </c>
      <c r="U348" s="37">
        <f t="shared" si="85"/>
        <v>7.4355817301822072E-2</v>
      </c>
      <c r="V348" s="9">
        <f t="shared" si="86"/>
        <v>0.23289523244318663</v>
      </c>
      <c r="W348" s="38">
        <f t="shared" si="87"/>
        <v>0.23177331125930639</v>
      </c>
      <c r="X348" s="39">
        <f t="shared" si="88"/>
        <v>0.20499994781338821</v>
      </c>
      <c r="Y348" s="46">
        <f t="shared" si="89"/>
        <v>0.15204564354939901</v>
      </c>
    </row>
    <row r="349" spans="2:25" ht="16.5" thickTop="1" thickBot="1" x14ac:dyDescent="0.3">
      <c r="B349" s="7">
        <v>6.4</v>
      </c>
      <c r="C349" s="8">
        <v>76.97</v>
      </c>
      <c r="D349" s="8">
        <v>989.5</v>
      </c>
      <c r="E349" s="37">
        <v>4.2845833300000002</v>
      </c>
      <c r="F349" s="9">
        <v>5.3326000000000002</v>
      </c>
      <c r="G349" s="38">
        <v>4.6240481400000002</v>
      </c>
      <c r="H349" s="39">
        <v>5.41</v>
      </c>
      <c r="I349" s="47">
        <v>5.9285542199999997</v>
      </c>
      <c r="J349" s="41">
        <v>1.4</v>
      </c>
      <c r="K349" s="37">
        <f t="shared" si="75"/>
        <v>206.04166642857143</v>
      </c>
      <c r="L349" s="9">
        <f t="shared" si="76"/>
        <v>280.90000000000003</v>
      </c>
      <c r="M349" s="38">
        <f t="shared" si="77"/>
        <v>230.28915285714291</v>
      </c>
      <c r="N349" s="39">
        <f t="shared" si="78"/>
        <v>286.42857142857144</v>
      </c>
      <c r="O349" s="47">
        <f t="shared" si="79"/>
        <v>323.4681585714286</v>
      </c>
      <c r="P349" s="37">
        <f t="shared" si="80"/>
        <v>2.0297608495373503</v>
      </c>
      <c r="Q349" s="9">
        <f t="shared" si="81"/>
        <v>2.3364544849241007</v>
      </c>
      <c r="R349" s="38">
        <f t="shared" si="82"/>
        <v>2.1407871099941578</v>
      </c>
      <c r="S349" s="39">
        <f t="shared" si="83"/>
        <v>2.3553617650513945</v>
      </c>
      <c r="T349" s="49">
        <f t="shared" si="84"/>
        <v>2.4717333041862166</v>
      </c>
      <c r="U349" s="37">
        <f t="shared" si="85"/>
        <v>1.11894609930549</v>
      </c>
      <c r="V349" s="9">
        <f t="shared" si="86"/>
        <v>1.2287873658653667</v>
      </c>
      <c r="W349" s="38">
        <f t="shared" si="87"/>
        <v>1.161127942197735</v>
      </c>
      <c r="X349" s="39">
        <f t="shared" si="88"/>
        <v>1.234899062746547</v>
      </c>
      <c r="Y349" s="46">
        <f t="shared" si="89"/>
        <v>2.1975289205480916E-2</v>
      </c>
    </row>
    <row r="350" spans="2:25" ht="16.5" thickTop="1" thickBot="1" x14ac:dyDescent="0.3">
      <c r="B350" s="7">
        <v>7.3</v>
      </c>
      <c r="C350" s="8">
        <v>77.84</v>
      </c>
      <c r="D350" s="8">
        <v>995.1</v>
      </c>
      <c r="E350" s="37">
        <v>3.5241666700000001</v>
      </c>
      <c r="F350" s="9">
        <v>3.6793</v>
      </c>
      <c r="G350" s="38">
        <v>4.4755863600000003</v>
      </c>
      <c r="H350" s="39">
        <v>5.41</v>
      </c>
      <c r="I350" s="47">
        <v>5.9285542199999997</v>
      </c>
      <c r="J350" s="41">
        <v>10.4</v>
      </c>
      <c r="K350" s="37">
        <f t="shared" si="75"/>
        <v>66.113782019230769</v>
      </c>
      <c r="L350" s="9">
        <f t="shared" si="76"/>
        <v>64.622115384615384</v>
      </c>
      <c r="M350" s="38">
        <f t="shared" si="77"/>
        <v>56.96551576923077</v>
      </c>
      <c r="N350" s="39">
        <f t="shared" si="78"/>
        <v>47.980769230769234</v>
      </c>
      <c r="O350" s="47">
        <f t="shared" si="79"/>
        <v>42.994670961538468</v>
      </c>
      <c r="P350" s="37">
        <f t="shared" si="80"/>
        <v>1.9752249323178594</v>
      </c>
      <c r="Q350" s="9">
        <f t="shared" si="81"/>
        <v>1.9093866995234141</v>
      </c>
      <c r="R350" s="38">
        <f t="shared" si="82"/>
        <v>1.5930588373238903</v>
      </c>
      <c r="S350" s="39">
        <f t="shared" si="83"/>
        <v>1.2624940936116382</v>
      </c>
      <c r="T350" s="49">
        <f t="shared" si="84"/>
        <v>1.0953704495895316</v>
      </c>
      <c r="U350" s="37">
        <f t="shared" si="85"/>
        <v>0.58416512288146072</v>
      </c>
      <c r="V350" s="9">
        <f t="shared" si="86"/>
        <v>0.57371410576439674</v>
      </c>
      <c r="W350" s="38">
        <f t="shared" si="87"/>
        <v>0.51780817049872607</v>
      </c>
      <c r="X350" s="39">
        <f t="shared" si="88"/>
        <v>0.44736362904086424</v>
      </c>
      <c r="Y350" s="46">
        <f t="shared" si="89"/>
        <v>6.7529742130099338E-2</v>
      </c>
    </row>
    <row r="351" spans="2:25" ht="16.5" thickTop="1" thickBot="1" x14ac:dyDescent="0.3">
      <c r="B351" s="7">
        <v>7.5</v>
      </c>
      <c r="C351" s="8">
        <v>89.42</v>
      </c>
      <c r="D351" s="8">
        <v>999.8</v>
      </c>
      <c r="E351" s="37">
        <v>8.0529166700000001</v>
      </c>
      <c r="F351" s="9">
        <v>7.6036000000000001</v>
      </c>
      <c r="G351" s="38">
        <v>7.66871204</v>
      </c>
      <c r="H351" s="39">
        <v>12.45</v>
      </c>
      <c r="I351" s="47">
        <v>5.9285542199999997</v>
      </c>
      <c r="J351" s="41">
        <v>10.6</v>
      </c>
      <c r="K351" s="37">
        <f t="shared" si="75"/>
        <v>24.02908801886792</v>
      </c>
      <c r="L351" s="9">
        <f t="shared" si="76"/>
        <v>28.267924528301887</v>
      </c>
      <c r="M351" s="38">
        <f t="shared" si="77"/>
        <v>27.653659999999995</v>
      </c>
      <c r="N351" s="39">
        <f t="shared" si="78"/>
        <v>17.45283018867924</v>
      </c>
      <c r="O351" s="47">
        <f t="shared" si="79"/>
        <v>44.070243207547172</v>
      </c>
      <c r="P351" s="37">
        <f t="shared" si="80"/>
        <v>0.5462079097913719</v>
      </c>
      <c r="Q351" s="9">
        <f t="shared" si="81"/>
        <v>0.65842121378188911</v>
      </c>
      <c r="R351" s="38">
        <f t="shared" si="82"/>
        <v>0.64181800839333158</v>
      </c>
      <c r="S351" s="39">
        <f t="shared" si="83"/>
        <v>0.32104321475054226</v>
      </c>
      <c r="T351" s="49">
        <f t="shared" si="84"/>
        <v>1.1305172810879063</v>
      </c>
      <c r="U351" s="37">
        <f t="shared" si="85"/>
        <v>0.23581997912849695</v>
      </c>
      <c r="V351" s="9">
        <f t="shared" si="86"/>
        <v>0.27549140953207818</v>
      </c>
      <c r="W351" s="38">
        <f t="shared" si="87"/>
        <v>0.26979418948923983</v>
      </c>
      <c r="X351" s="39">
        <f t="shared" si="88"/>
        <v>0.17278793223169414</v>
      </c>
      <c r="Y351" s="46">
        <f t="shared" si="89"/>
        <v>0.19201284581645706</v>
      </c>
    </row>
    <row r="352" spans="2:25" ht="16.5" thickTop="1" thickBot="1" x14ac:dyDescent="0.3">
      <c r="B352" s="7">
        <v>6.7</v>
      </c>
      <c r="C352" s="8">
        <v>95.21</v>
      </c>
      <c r="D352" s="8">
        <v>1000.5</v>
      </c>
      <c r="E352" s="37">
        <v>6.3941666699999997</v>
      </c>
      <c r="F352" s="9">
        <v>7.2081</v>
      </c>
      <c r="G352" s="38">
        <v>7.9073080500000001</v>
      </c>
      <c r="H352" s="39">
        <v>4.21</v>
      </c>
      <c r="I352" s="47">
        <v>5.9285542199999997</v>
      </c>
      <c r="J352" s="41">
        <v>2.99</v>
      </c>
      <c r="K352" s="37">
        <f t="shared" si="75"/>
        <v>113.85172809364545</v>
      </c>
      <c r="L352" s="9">
        <f t="shared" si="76"/>
        <v>141.07357859531771</v>
      </c>
      <c r="M352" s="38">
        <f t="shared" si="77"/>
        <v>164.45846321070232</v>
      </c>
      <c r="N352" s="39">
        <f t="shared" si="78"/>
        <v>40.80267558528427</v>
      </c>
      <c r="O352" s="47">
        <f t="shared" si="79"/>
        <v>98.279405351170539</v>
      </c>
      <c r="P352" s="37">
        <f t="shared" si="80"/>
        <v>1.4510276647008167</v>
      </c>
      <c r="Q352" s="9">
        <f t="shared" si="81"/>
        <v>1.6544670474107921</v>
      </c>
      <c r="R352" s="38">
        <f t="shared" si="82"/>
        <v>1.8049644833722125</v>
      </c>
      <c r="S352" s="39">
        <f t="shared" si="83"/>
        <v>0.67777977777777754</v>
      </c>
      <c r="T352" s="49">
        <f t="shared" si="84"/>
        <v>1.3179529357739821</v>
      </c>
      <c r="U352" s="37">
        <f t="shared" si="85"/>
        <v>0.85008022040406972</v>
      </c>
      <c r="V352" s="9">
        <f t="shared" si="86"/>
        <v>0.95415529839471502</v>
      </c>
      <c r="W352" s="38">
        <f t="shared" si="87"/>
        <v>1.0244739971441861</v>
      </c>
      <c r="X352" s="39">
        <f t="shared" si="88"/>
        <v>0.38740666813959829</v>
      </c>
      <c r="Y352" s="46">
        <f t="shared" si="89"/>
        <v>2.5804631812748172E-2</v>
      </c>
    </row>
    <row r="353" spans="2:25" ht="16.5" thickTop="1" thickBot="1" x14ac:dyDescent="0.3">
      <c r="B353" s="7">
        <v>6.5</v>
      </c>
      <c r="C353" s="8">
        <v>91.93</v>
      </c>
      <c r="D353" s="8">
        <v>1007.6</v>
      </c>
      <c r="E353" s="37">
        <v>4.0016666699999996</v>
      </c>
      <c r="F353" s="9">
        <v>3.3567999999999998</v>
      </c>
      <c r="G353" s="38">
        <v>3.4661377299999998</v>
      </c>
      <c r="H353" s="39">
        <v>8.4700000000000006</v>
      </c>
      <c r="I353" s="47">
        <v>5.9285542199999997</v>
      </c>
      <c r="J353" s="41">
        <v>1.22</v>
      </c>
      <c r="K353" s="37">
        <f t="shared" si="75"/>
        <v>228.00546475409837</v>
      </c>
      <c r="L353" s="9">
        <f t="shared" si="76"/>
        <v>175.14754098360658</v>
      </c>
      <c r="M353" s="38">
        <f t="shared" si="77"/>
        <v>184.10965000000002</v>
      </c>
      <c r="N353" s="39">
        <f t="shared" si="78"/>
        <v>594.2622950819673</v>
      </c>
      <c r="O353" s="47">
        <f t="shared" si="79"/>
        <v>385.94706721311474</v>
      </c>
      <c r="P353" s="37">
        <f t="shared" si="80"/>
        <v>2.1308669868299619</v>
      </c>
      <c r="Q353" s="9">
        <f t="shared" si="81"/>
        <v>1.8675076808250308</v>
      </c>
      <c r="R353" s="38">
        <f t="shared" si="82"/>
        <v>1.917263386169288</v>
      </c>
      <c r="S353" s="39">
        <f t="shared" si="83"/>
        <v>2.9927780577915373</v>
      </c>
      <c r="T353" s="49">
        <f t="shared" si="84"/>
        <v>2.6346909595250212</v>
      </c>
      <c r="U353" s="37">
        <f t="shared" si="85"/>
        <v>1.1574744369723733</v>
      </c>
      <c r="V353" s="9">
        <f t="shared" si="86"/>
        <v>1.052012806724806</v>
      </c>
      <c r="W353" s="38">
        <f t="shared" si="87"/>
        <v>1.0732235582205705</v>
      </c>
      <c r="X353" s="39">
        <f t="shared" si="88"/>
        <v>1.4040822213559001</v>
      </c>
      <c r="Y353" s="46">
        <f t="shared" si="89"/>
        <v>2.0648123628139409E-2</v>
      </c>
    </row>
    <row r="354" spans="2:25" ht="16.5" thickTop="1" thickBot="1" x14ac:dyDescent="0.3">
      <c r="B354" s="7">
        <v>11.6</v>
      </c>
      <c r="C354" s="8">
        <v>86.13</v>
      </c>
      <c r="D354" s="8">
        <v>996.2</v>
      </c>
      <c r="E354" s="37">
        <v>8.8212499999999991</v>
      </c>
      <c r="F354" s="9">
        <v>15.7965</v>
      </c>
      <c r="G354" s="38">
        <v>9.8201122699999992</v>
      </c>
      <c r="H354" s="39">
        <v>1.51</v>
      </c>
      <c r="I354" s="47">
        <v>5.9285542199999997</v>
      </c>
      <c r="J354" s="41">
        <v>13.49</v>
      </c>
      <c r="K354" s="37">
        <f t="shared" si="75"/>
        <v>34.608969607116393</v>
      </c>
      <c r="L354" s="9">
        <f t="shared" si="76"/>
        <v>17.097850259451445</v>
      </c>
      <c r="M354" s="38">
        <f t="shared" si="77"/>
        <v>27.20450504077095</v>
      </c>
      <c r="N354" s="39">
        <f t="shared" si="78"/>
        <v>88.806523350630101</v>
      </c>
      <c r="O354" s="47">
        <f t="shared" si="79"/>
        <v>56.052229651593777</v>
      </c>
      <c r="P354" s="37">
        <f t="shared" si="80"/>
        <v>0.83702368188694054</v>
      </c>
      <c r="Q354" s="9">
        <f t="shared" si="81"/>
        <v>0.31502769443258838</v>
      </c>
      <c r="R354" s="38">
        <f t="shared" si="82"/>
        <v>0.62975233109954232</v>
      </c>
      <c r="S354" s="39">
        <f t="shared" si="83"/>
        <v>3.1946686666666668</v>
      </c>
      <c r="T354" s="49">
        <f t="shared" si="84"/>
        <v>1.5575733195397716</v>
      </c>
      <c r="U354" s="37">
        <f t="shared" si="85"/>
        <v>0.33318699112561823</v>
      </c>
      <c r="V354" s="9">
        <f t="shared" si="86"/>
        <v>0.16934100898671958</v>
      </c>
      <c r="W354" s="38">
        <f t="shared" si="87"/>
        <v>0.26561692892936872</v>
      </c>
      <c r="X354" s="39">
        <f t="shared" si="88"/>
        <v>0.72618200471490046</v>
      </c>
      <c r="Y354" s="46">
        <f t="shared" si="89"/>
        <v>0.21510216290588441</v>
      </c>
    </row>
    <row r="355" spans="2:25" ht="16.5" thickTop="1" thickBot="1" x14ac:dyDescent="0.3">
      <c r="B355" s="7">
        <v>8.1</v>
      </c>
      <c r="C355" s="8">
        <v>93.6</v>
      </c>
      <c r="D355" s="8">
        <v>981.1</v>
      </c>
      <c r="E355" s="37">
        <v>9.5558333300000005</v>
      </c>
      <c r="F355" s="9">
        <v>16.944199999999999</v>
      </c>
      <c r="G355" s="38">
        <v>10.999935880000001</v>
      </c>
      <c r="H355" s="39">
        <v>28.91</v>
      </c>
      <c r="I355" s="47">
        <v>5.9285542199999997</v>
      </c>
      <c r="J355" s="41">
        <v>14.01</v>
      </c>
      <c r="K355" s="37">
        <f t="shared" si="75"/>
        <v>31.792767094932188</v>
      </c>
      <c r="L355" s="9">
        <f t="shared" si="76"/>
        <v>20.943611705924329</v>
      </c>
      <c r="M355" s="38">
        <f t="shared" si="77"/>
        <v>21.485111491791571</v>
      </c>
      <c r="N355" s="39">
        <f t="shared" si="78"/>
        <v>106.35260528194148</v>
      </c>
      <c r="O355" s="47">
        <f t="shared" si="79"/>
        <v>57.683410278372584</v>
      </c>
      <c r="P355" s="37">
        <f t="shared" si="80"/>
        <v>0.75604005010870778</v>
      </c>
      <c r="Q355" s="9">
        <f t="shared" si="81"/>
        <v>0.37916863974517173</v>
      </c>
      <c r="R355" s="38">
        <f t="shared" si="82"/>
        <v>0.48142092637271311</v>
      </c>
      <c r="S355" s="39">
        <f t="shared" si="83"/>
        <v>1.3886320093196645</v>
      </c>
      <c r="T355" s="49">
        <f t="shared" si="84"/>
        <v>1.6212721664985617</v>
      </c>
      <c r="U355" s="37">
        <f t="shared" si="85"/>
        <v>0.30782196061754297</v>
      </c>
      <c r="V355" s="9">
        <f t="shared" si="86"/>
        <v>0.20645205266465944</v>
      </c>
      <c r="W355" s="38">
        <f t="shared" si="87"/>
        <v>0.21163383406430852</v>
      </c>
      <c r="X355" s="39">
        <f t="shared" si="88"/>
        <v>0.81617360340357425</v>
      </c>
      <c r="Y355" s="46">
        <f t="shared" si="89"/>
        <v>0.24891953072029899</v>
      </c>
    </row>
    <row r="356" spans="2:25" ht="16.5" thickTop="1" thickBot="1" x14ac:dyDescent="0.3">
      <c r="B356" s="7">
        <v>8.3000000000000007</v>
      </c>
      <c r="C356" s="8">
        <v>90.95</v>
      </c>
      <c r="D356" s="8">
        <v>979</v>
      </c>
      <c r="E356" s="37">
        <v>9.2466666699999998</v>
      </c>
      <c r="F356" s="9">
        <v>15.020200000000001</v>
      </c>
      <c r="G356" s="38">
        <v>9.4276111999999994</v>
      </c>
      <c r="H356" s="39">
        <v>28.91</v>
      </c>
      <c r="I356" s="47">
        <v>5.9285542199999997</v>
      </c>
      <c r="J356" s="41">
        <v>5.17</v>
      </c>
      <c r="K356" s="37">
        <f t="shared" si="75"/>
        <v>78.852353384912959</v>
      </c>
      <c r="L356" s="9">
        <f t="shared" si="76"/>
        <v>190.52611218568666</v>
      </c>
      <c r="M356" s="38">
        <f t="shared" si="77"/>
        <v>82.352247582205024</v>
      </c>
      <c r="N356" s="39">
        <f t="shared" si="78"/>
        <v>459.18762088974859</v>
      </c>
      <c r="O356" s="47">
        <f t="shared" si="79"/>
        <v>14.672228626692451</v>
      </c>
      <c r="P356" s="37">
        <f t="shared" si="80"/>
        <v>1.1311002665592838</v>
      </c>
      <c r="Q356" s="9">
        <f t="shared" si="81"/>
        <v>1.9514834117740292</v>
      </c>
      <c r="R356" s="38">
        <f t="shared" si="82"/>
        <v>1.1666617066237797</v>
      </c>
      <c r="S356" s="39">
        <f t="shared" si="83"/>
        <v>2.7863869765258218</v>
      </c>
      <c r="T356" s="49">
        <f t="shared" si="84"/>
        <v>0.27339048104487601</v>
      </c>
      <c r="U356" s="37">
        <f t="shared" si="85"/>
        <v>0.66770372270705258</v>
      </c>
      <c r="V356" s="9">
        <f t="shared" si="86"/>
        <v>1.0874570895897018</v>
      </c>
      <c r="W356" s="38">
        <f t="shared" si="87"/>
        <v>0.68892016032004366</v>
      </c>
      <c r="X356" s="39">
        <f t="shared" si="88"/>
        <v>1.3563683867064782</v>
      </c>
      <c r="Y356" s="46">
        <f t="shared" si="89"/>
        <v>9.6196344112911922E-3</v>
      </c>
    </row>
    <row r="357" spans="2:25" ht="16.5" thickTop="1" thickBot="1" x14ac:dyDescent="0.3">
      <c r="B357" s="7">
        <v>7.9</v>
      </c>
      <c r="C357" s="8">
        <v>89.43</v>
      </c>
      <c r="D357" s="8">
        <v>984.8</v>
      </c>
      <c r="E357" s="37">
        <v>9.2308333299999994</v>
      </c>
      <c r="F357" s="9">
        <v>13.0824</v>
      </c>
      <c r="G357" s="38">
        <v>8.4472065199999999</v>
      </c>
      <c r="H357" s="39">
        <v>33.020000000000003</v>
      </c>
      <c r="I357" s="47">
        <v>5.9285542199999997</v>
      </c>
      <c r="J357" s="41">
        <v>7.22</v>
      </c>
      <c r="K357" s="37">
        <f t="shared" si="75"/>
        <v>27.850877146814401</v>
      </c>
      <c r="L357" s="9">
        <f t="shared" si="76"/>
        <v>81.196675900277015</v>
      </c>
      <c r="M357" s="38">
        <f t="shared" si="77"/>
        <v>16.997320221606653</v>
      </c>
      <c r="N357" s="39">
        <f t="shared" si="78"/>
        <v>357.34072022160672</v>
      </c>
      <c r="O357" s="47">
        <f t="shared" si="79"/>
        <v>17.887060664819945</v>
      </c>
      <c r="P357" s="37">
        <f t="shared" si="80"/>
        <v>0.4889336643511335</v>
      </c>
      <c r="Q357" s="9">
        <f t="shared" si="81"/>
        <v>1.1550181557254315</v>
      </c>
      <c r="R357" s="38">
        <f t="shared" si="82"/>
        <v>0.31332052769883578</v>
      </c>
      <c r="S357" s="39">
        <f t="shared" si="83"/>
        <v>2.5646143260437375</v>
      </c>
      <c r="T357" s="49">
        <f t="shared" si="84"/>
        <v>0.39288041336520729</v>
      </c>
      <c r="U357" s="37">
        <f t="shared" si="85"/>
        <v>0.27162531677852825</v>
      </c>
      <c r="V357" s="9">
        <f t="shared" si="86"/>
        <v>0.68199520397965363</v>
      </c>
      <c r="W357" s="38">
        <f t="shared" si="87"/>
        <v>0.16836408907018555</v>
      </c>
      <c r="X357" s="39">
        <f t="shared" si="88"/>
        <v>1.2979313609458796</v>
      </c>
      <c r="Y357" s="46">
        <f t="shared" si="89"/>
        <v>4.6336828318608796E-2</v>
      </c>
    </row>
    <row r="358" spans="2:25" ht="16.5" thickTop="1" thickBot="1" x14ac:dyDescent="0.3">
      <c r="B358" s="7">
        <v>8.1</v>
      </c>
      <c r="C358" s="8">
        <v>81.790000000000006</v>
      </c>
      <c r="D358" s="8">
        <v>1007.1</v>
      </c>
      <c r="E358" s="37">
        <v>4.6054166700000003</v>
      </c>
      <c r="F358" s="9">
        <v>4.6162999999999998</v>
      </c>
      <c r="G358" s="38">
        <v>3.9752299</v>
      </c>
      <c r="H358" s="39">
        <v>3.04</v>
      </c>
      <c r="I358" s="47">
        <v>5.9285542199999997</v>
      </c>
      <c r="J358" s="41">
        <v>0</v>
      </c>
      <c r="K358" s="37">
        <f t="shared" si="75"/>
        <v>0</v>
      </c>
      <c r="L358" s="9">
        <f t="shared" si="76"/>
        <v>0</v>
      </c>
      <c r="M358" s="38">
        <f t="shared" si="77"/>
        <v>0</v>
      </c>
      <c r="N358" s="39">
        <f t="shared" si="78"/>
        <v>0</v>
      </c>
      <c r="O358" s="47">
        <f t="shared" si="79"/>
        <v>0</v>
      </c>
      <c r="P358" s="37">
        <f t="shared" si="80"/>
        <v>4.0000020000000003</v>
      </c>
      <c r="Q358" s="9">
        <f t="shared" si="81"/>
        <v>4.0000020000000003</v>
      </c>
      <c r="R358" s="38">
        <f t="shared" si="82"/>
        <v>4.0000020000000003</v>
      </c>
      <c r="S358" s="39">
        <f t="shared" si="83"/>
        <v>4.0000020000000003</v>
      </c>
      <c r="T358" s="49">
        <f t="shared" si="84"/>
        <v>4.0000020000000003</v>
      </c>
      <c r="U358" s="37">
        <f t="shared" si="85"/>
        <v>1.5707961096592775</v>
      </c>
      <c r="V358" s="9">
        <f t="shared" si="86"/>
        <v>1.5707961101711936</v>
      </c>
      <c r="W358" s="38">
        <f t="shared" si="87"/>
        <v>1.5707960752371188</v>
      </c>
      <c r="X358" s="39">
        <f t="shared" si="88"/>
        <v>1.5707959978475281</v>
      </c>
      <c r="Y358" s="46">
        <f t="shared" si="89"/>
        <v>1.5707961581197083</v>
      </c>
    </row>
    <row r="359" spans="2:25" ht="16.5" thickTop="1" thickBot="1" x14ac:dyDescent="0.3">
      <c r="B359" s="7">
        <v>9.1999999999999993</v>
      </c>
      <c r="C359" s="8">
        <v>86.46</v>
      </c>
      <c r="D359" s="8">
        <v>1008.5</v>
      </c>
      <c r="E359" s="37">
        <v>4.0187499999999998</v>
      </c>
      <c r="F359" s="9">
        <v>3.1271</v>
      </c>
      <c r="G359" s="38">
        <v>3.36752699</v>
      </c>
      <c r="H359" s="39">
        <v>2.4</v>
      </c>
      <c r="I359" s="47">
        <v>3.0393877599999999</v>
      </c>
      <c r="J359" s="41">
        <v>1.6</v>
      </c>
      <c r="K359" s="37">
        <f t="shared" si="75"/>
        <v>151.17187499999997</v>
      </c>
      <c r="L359" s="9">
        <f t="shared" si="76"/>
        <v>95.443749999999994</v>
      </c>
      <c r="M359" s="38">
        <f t="shared" si="77"/>
        <v>110.47043687499998</v>
      </c>
      <c r="N359" s="39">
        <f t="shared" si="78"/>
        <v>49.999999999999986</v>
      </c>
      <c r="O359" s="47">
        <f t="shared" si="79"/>
        <v>89.96173499999999</v>
      </c>
      <c r="P359" s="37">
        <f t="shared" si="80"/>
        <v>1.721915236929922</v>
      </c>
      <c r="Q359" s="9">
        <f t="shared" si="81"/>
        <v>1.2922107537813881</v>
      </c>
      <c r="R359" s="38">
        <f t="shared" si="82"/>
        <v>1.423267132576562</v>
      </c>
      <c r="S359" s="39">
        <f t="shared" si="83"/>
        <v>0.80000199999999977</v>
      </c>
      <c r="T359" s="49">
        <f t="shared" si="84"/>
        <v>1.241017267066187</v>
      </c>
      <c r="U359" s="37">
        <f t="shared" si="85"/>
        <v>0.98637979206664417</v>
      </c>
      <c r="V359" s="9">
        <f t="shared" si="86"/>
        <v>0.76208973889428755</v>
      </c>
      <c r="W359" s="38">
        <f t="shared" si="87"/>
        <v>0.83510465343454765</v>
      </c>
      <c r="X359" s="39">
        <f t="shared" si="88"/>
        <v>0.46364735900093101</v>
      </c>
      <c r="Y359" s="46">
        <f t="shared" si="89"/>
        <v>9.5212436490443066E-3</v>
      </c>
    </row>
    <row r="360" spans="2:25" ht="16.5" thickTop="1" thickBot="1" x14ac:dyDescent="0.3">
      <c r="B360" s="7">
        <v>5.6</v>
      </c>
      <c r="C360" s="8">
        <v>81.59</v>
      </c>
      <c r="D360" s="8">
        <v>1023.2</v>
      </c>
      <c r="E360" s="37">
        <v>1.37916667</v>
      </c>
      <c r="F360" s="9">
        <v>0.70230000000000004</v>
      </c>
      <c r="G360" s="38">
        <v>0.70797712000000002</v>
      </c>
      <c r="H360" s="39">
        <v>4.2</v>
      </c>
      <c r="I360" s="47">
        <v>1.24608392</v>
      </c>
      <c r="J360" s="41">
        <v>0.2</v>
      </c>
      <c r="K360" s="37">
        <f t="shared" si="75"/>
        <v>589.58333500000003</v>
      </c>
      <c r="L360" s="9">
        <f t="shared" si="76"/>
        <v>251.14999999999998</v>
      </c>
      <c r="M360" s="38">
        <f t="shared" si="77"/>
        <v>253.98856000000004</v>
      </c>
      <c r="N360" s="39">
        <f t="shared" si="78"/>
        <v>2000</v>
      </c>
      <c r="O360" s="47">
        <f t="shared" si="79"/>
        <v>523.04196000000002</v>
      </c>
      <c r="P360" s="37">
        <f t="shared" si="80"/>
        <v>2.9868093900014618</v>
      </c>
      <c r="Q360" s="9">
        <f t="shared" si="81"/>
        <v>2.2267558512689787</v>
      </c>
      <c r="R360" s="38">
        <f t="shared" si="82"/>
        <v>2.2378430592548852</v>
      </c>
      <c r="S360" s="39">
        <f t="shared" si="83"/>
        <v>3.6363656363636361</v>
      </c>
      <c r="T360" s="49">
        <f t="shared" si="84"/>
        <v>2.893565521541682</v>
      </c>
      <c r="U360" s="37">
        <f t="shared" si="85"/>
        <v>1.4027831449019295</v>
      </c>
      <c r="V360" s="9">
        <f t="shared" si="86"/>
        <v>1.1918681715710786</v>
      </c>
      <c r="W360" s="38">
        <f t="shared" si="87"/>
        <v>1.1957150154335261</v>
      </c>
      <c r="X360" s="39">
        <f t="shared" si="88"/>
        <v>1.5208376816963984</v>
      </c>
      <c r="Y360" s="46">
        <f t="shared" si="89"/>
        <v>1.7742747435645066E-3</v>
      </c>
    </row>
    <row r="361" spans="2:25" ht="16.5" thickTop="1" thickBot="1" x14ac:dyDescent="0.3">
      <c r="B361" s="7">
        <v>7.1</v>
      </c>
      <c r="C361" s="8">
        <v>91.31</v>
      </c>
      <c r="D361" s="8">
        <v>1016.5</v>
      </c>
      <c r="E361" s="37">
        <v>1.64375</v>
      </c>
      <c r="F361" s="9">
        <v>0.83</v>
      </c>
      <c r="G361" s="38">
        <v>1.6278893800000001</v>
      </c>
      <c r="H361" s="39">
        <v>0.8</v>
      </c>
      <c r="I361" s="47">
        <v>1.24608392</v>
      </c>
      <c r="J361" s="41">
        <v>3.41</v>
      </c>
      <c r="K361" s="37">
        <f t="shared" si="75"/>
        <v>51.796187683284458</v>
      </c>
      <c r="L361" s="9">
        <f t="shared" si="76"/>
        <v>75.659824046920818</v>
      </c>
      <c r="M361" s="38">
        <f t="shared" si="77"/>
        <v>52.261308504398826</v>
      </c>
      <c r="N361" s="39">
        <f t="shared" si="78"/>
        <v>76.539589442815256</v>
      </c>
      <c r="O361" s="47">
        <f t="shared" si="79"/>
        <v>63.457949560117299</v>
      </c>
      <c r="P361" s="37">
        <f t="shared" si="80"/>
        <v>1.3979738031164979</v>
      </c>
      <c r="Q361" s="9">
        <f t="shared" si="81"/>
        <v>2.4339642641509434</v>
      </c>
      <c r="R361" s="38">
        <f t="shared" si="82"/>
        <v>1.4149680586632414</v>
      </c>
      <c r="S361" s="39">
        <f t="shared" si="83"/>
        <v>2.479811976247031</v>
      </c>
      <c r="T361" s="49">
        <f t="shared" si="84"/>
        <v>1.8590029262547827</v>
      </c>
      <c r="U361" s="37">
        <f t="shared" si="85"/>
        <v>0.47791351800416393</v>
      </c>
      <c r="V361" s="9">
        <f t="shared" si="86"/>
        <v>0.64771048445344737</v>
      </c>
      <c r="W361" s="38">
        <f t="shared" si="87"/>
        <v>0.48157387047357514</v>
      </c>
      <c r="X361" s="39">
        <f t="shared" si="88"/>
        <v>0.65328174524745064</v>
      </c>
      <c r="Y361" s="46">
        <f t="shared" si="89"/>
        <v>4.1753235394537208E-2</v>
      </c>
    </row>
    <row r="362" spans="2:25" ht="16.5" thickTop="1" thickBot="1" x14ac:dyDescent="0.3">
      <c r="B362" s="7">
        <v>7.3</v>
      </c>
      <c r="C362" s="8">
        <v>88.56</v>
      </c>
      <c r="D362" s="8">
        <v>1028.8</v>
      </c>
      <c r="E362" s="37">
        <v>0.76375000000000004</v>
      </c>
      <c r="F362" s="9">
        <v>0.21210000000000001</v>
      </c>
      <c r="G362" s="38">
        <v>0.65893674000000002</v>
      </c>
      <c r="H362" s="39">
        <v>0.2</v>
      </c>
      <c r="I362" s="47">
        <v>1.24608392</v>
      </c>
      <c r="J362" s="41">
        <v>2.8</v>
      </c>
      <c r="K362" s="37">
        <f t="shared" si="75"/>
        <v>72.723214285714292</v>
      </c>
      <c r="L362" s="9">
        <f t="shared" si="76"/>
        <v>92.424999999999997</v>
      </c>
      <c r="M362" s="38">
        <f t="shared" si="77"/>
        <v>76.466544999999996</v>
      </c>
      <c r="N362" s="39">
        <f t="shared" si="78"/>
        <v>92.857142857142847</v>
      </c>
      <c r="O362" s="47">
        <f t="shared" si="79"/>
        <v>55.497002857142853</v>
      </c>
      <c r="P362" s="37">
        <f t="shared" si="80"/>
        <v>2.2855158547877936</v>
      </c>
      <c r="Q362" s="9">
        <f t="shared" si="81"/>
        <v>3.4366740892400651</v>
      </c>
      <c r="R362" s="38">
        <f t="shared" si="82"/>
        <v>2.4759805112462039</v>
      </c>
      <c r="S362" s="39">
        <f t="shared" si="83"/>
        <v>3.4666686666666662</v>
      </c>
      <c r="T362" s="49">
        <f t="shared" si="84"/>
        <v>1.5362193506277644</v>
      </c>
      <c r="U362" s="37">
        <f t="shared" si="85"/>
        <v>0.62876957162023572</v>
      </c>
      <c r="V362" s="9">
        <f t="shared" si="86"/>
        <v>0.74605231464999622</v>
      </c>
      <c r="W362" s="38">
        <f t="shared" si="87"/>
        <v>0.65282094528104795</v>
      </c>
      <c r="X362" s="39">
        <f t="shared" si="88"/>
        <v>0.74837786944136064</v>
      </c>
      <c r="Y362" s="46">
        <f t="shared" si="89"/>
        <v>2.1364287144032622E-2</v>
      </c>
    </row>
    <row r="363" spans="2:25" ht="16.5" thickTop="1" thickBot="1" x14ac:dyDescent="0.3">
      <c r="B363" s="7">
        <v>8.1999999999999993</v>
      </c>
      <c r="C363" s="8">
        <v>89.54</v>
      </c>
      <c r="D363" s="8">
        <v>1036.3</v>
      </c>
      <c r="E363" s="37">
        <v>0.25291667000000001</v>
      </c>
      <c r="F363" s="9">
        <v>0.183</v>
      </c>
      <c r="G363" s="38">
        <v>0.51758020999999999</v>
      </c>
      <c r="H363" s="39">
        <v>0.14000000000000001</v>
      </c>
      <c r="I363" s="47">
        <v>1.24608392</v>
      </c>
      <c r="J363" s="41">
        <v>0.6</v>
      </c>
      <c r="K363" s="37">
        <f t="shared" si="75"/>
        <v>57.847221666666663</v>
      </c>
      <c r="L363" s="9">
        <f t="shared" si="76"/>
        <v>69.5</v>
      </c>
      <c r="M363" s="38">
        <f t="shared" si="77"/>
        <v>13.736631666666666</v>
      </c>
      <c r="N363" s="39">
        <f t="shared" si="78"/>
        <v>76.666666666666657</v>
      </c>
      <c r="O363" s="47">
        <f t="shared" si="79"/>
        <v>107.68065333333334</v>
      </c>
      <c r="P363" s="37">
        <f t="shared" si="80"/>
        <v>1.627749901796784</v>
      </c>
      <c r="Q363" s="9">
        <f t="shared" si="81"/>
        <v>2.1302701992337165</v>
      </c>
      <c r="R363" s="38">
        <f t="shared" si="82"/>
        <v>0.29499573472262902</v>
      </c>
      <c r="S363" s="39">
        <f t="shared" si="83"/>
        <v>2.4864884864864862</v>
      </c>
      <c r="T363" s="49">
        <f t="shared" si="84"/>
        <v>1.3999035169364566</v>
      </c>
      <c r="U363" s="37">
        <f t="shared" si="85"/>
        <v>0.5244391050231868</v>
      </c>
      <c r="V363" s="9">
        <f t="shared" si="86"/>
        <v>0.60736159022847003</v>
      </c>
      <c r="W363" s="38">
        <f t="shared" si="87"/>
        <v>0.13651173264064548</v>
      </c>
      <c r="X363" s="39">
        <f t="shared" si="88"/>
        <v>0.65408191965663254</v>
      </c>
      <c r="Y363" s="46">
        <f t="shared" si="89"/>
        <v>1.1168333199412746E-2</v>
      </c>
    </row>
    <row r="364" spans="2:25" ht="16.5" thickTop="1" thickBot="1" x14ac:dyDescent="0.3">
      <c r="B364" s="7">
        <v>7.4</v>
      </c>
      <c r="C364" s="8">
        <v>85.75</v>
      </c>
      <c r="D364" s="8">
        <v>1033.5999999999999</v>
      </c>
      <c r="E364" s="37">
        <v>0.20333333000000001</v>
      </c>
      <c r="F364" s="9">
        <v>0.22620000000000001</v>
      </c>
      <c r="G364" s="38">
        <v>0.59548387999999997</v>
      </c>
      <c r="H364" s="39">
        <v>0.4</v>
      </c>
      <c r="I364" s="47">
        <v>1.24608392</v>
      </c>
      <c r="J364" s="41">
        <v>0</v>
      </c>
      <c r="K364" s="37">
        <f t="shared" si="75"/>
        <v>0</v>
      </c>
      <c r="L364" s="9">
        <f t="shared" si="76"/>
        <v>0</v>
      </c>
      <c r="M364" s="38">
        <f t="shared" si="77"/>
        <v>0</v>
      </c>
      <c r="N364" s="39">
        <f t="shared" si="78"/>
        <v>0</v>
      </c>
      <c r="O364" s="47">
        <f t="shared" si="79"/>
        <v>0</v>
      </c>
      <c r="P364" s="37">
        <f t="shared" si="80"/>
        <v>4.0000020000000003</v>
      </c>
      <c r="Q364" s="9">
        <f t="shared" si="81"/>
        <v>4.0000020000000003</v>
      </c>
      <c r="R364" s="38">
        <f t="shared" si="82"/>
        <v>4.0000020000000003</v>
      </c>
      <c r="S364" s="39">
        <f t="shared" si="83"/>
        <v>4.0000020000000003</v>
      </c>
      <c r="T364" s="49">
        <f t="shared" si="84"/>
        <v>4.0000020000000003</v>
      </c>
      <c r="U364" s="37">
        <f t="shared" si="85"/>
        <v>1.5707914087620292</v>
      </c>
      <c r="V364" s="9">
        <f t="shared" si="86"/>
        <v>1.5707919059284068</v>
      </c>
      <c r="W364" s="38">
        <f t="shared" si="87"/>
        <v>1.5707946474883132</v>
      </c>
      <c r="X364" s="39">
        <f t="shared" si="88"/>
        <v>1.5707938267948967</v>
      </c>
      <c r="Y364" s="46">
        <f t="shared" si="89"/>
        <v>1.5707955242807288</v>
      </c>
    </row>
    <row r="365" spans="2:25" ht="16.5" thickTop="1" thickBot="1" x14ac:dyDescent="0.3">
      <c r="B365" s="7">
        <v>6.8</v>
      </c>
      <c r="C365" s="8">
        <v>93.15</v>
      </c>
      <c r="D365" s="8">
        <v>1029.7</v>
      </c>
      <c r="E365" s="37">
        <v>0.66500000000000004</v>
      </c>
      <c r="F365" s="9">
        <v>1.7737000000000001</v>
      </c>
      <c r="G365" s="38">
        <v>1.5615486599999999</v>
      </c>
      <c r="H365" s="39">
        <v>1.4</v>
      </c>
      <c r="I365" s="47">
        <v>1.24608392</v>
      </c>
      <c r="J365" s="41">
        <v>0.6</v>
      </c>
      <c r="K365" s="37">
        <f t="shared" si="75"/>
        <v>10.833333333333343</v>
      </c>
      <c r="L365" s="9">
        <f t="shared" si="76"/>
        <v>195.6166666666667</v>
      </c>
      <c r="M365" s="38">
        <f t="shared" si="77"/>
        <v>160.25810999999999</v>
      </c>
      <c r="N365" s="39">
        <f t="shared" si="78"/>
        <v>133.33333333333331</v>
      </c>
      <c r="O365" s="47">
        <f t="shared" si="79"/>
        <v>107.68065333333334</v>
      </c>
      <c r="P365" s="37">
        <f t="shared" si="80"/>
        <v>0.20553559683794484</v>
      </c>
      <c r="Q365" s="9">
        <f t="shared" si="81"/>
        <v>1.9778425021696091</v>
      </c>
      <c r="R365" s="38">
        <f t="shared" si="82"/>
        <v>1.7793719078696661</v>
      </c>
      <c r="S365" s="39">
        <f t="shared" si="83"/>
        <v>1.6000019999999999</v>
      </c>
      <c r="T365" s="49">
        <f t="shared" si="84"/>
        <v>1.3999035169364566</v>
      </c>
      <c r="U365" s="37">
        <f t="shared" si="85"/>
        <v>0.10791231035585454</v>
      </c>
      <c r="V365" s="9">
        <f t="shared" si="86"/>
        <v>1.0982251604448769</v>
      </c>
      <c r="W365" s="38">
        <f t="shared" si="87"/>
        <v>1.0129204507903611</v>
      </c>
      <c r="X365" s="39">
        <f t="shared" si="88"/>
        <v>0.92729441800209222</v>
      </c>
      <c r="Y365" s="46">
        <f t="shared" si="89"/>
        <v>5.956795423471041E-2</v>
      </c>
    </row>
    <row r="366" spans="2:25" ht="16.5" thickTop="1" thickBot="1" x14ac:dyDescent="0.3">
      <c r="B366" s="7">
        <v>7.3</v>
      </c>
      <c r="C366" s="8">
        <v>94.87</v>
      </c>
      <c r="D366" s="8">
        <v>1031.5999999999999</v>
      </c>
      <c r="E366" s="37">
        <v>0.51666666999999999</v>
      </c>
      <c r="F366" s="9">
        <v>1.4850000000000001</v>
      </c>
      <c r="G366" s="38">
        <v>2.4154888200000002</v>
      </c>
      <c r="H366" s="42">
        <v>1.4</v>
      </c>
      <c r="I366" s="48">
        <v>1.24608392</v>
      </c>
      <c r="J366" s="43">
        <v>0.4</v>
      </c>
      <c r="K366" s="44">
        <f t="shared" si="75"/>
        <v>29.166667499999992</v>
      </c>
      <c r="L366" s="10">
        <f t="shared" si="76"/>
        <v>271.25</v>
      </c>
      <c r="M366" s="38">
        <f t="shared" si="77"/>
        <v>503.87220500000006</v>
      </c>
      <c r="N366" s="39">
        <f t="shared" si="78"/>
        <v>249.99999999999994</v>
      </c>
      <c r="O366" s="47">
        <f t="shared" si="79"/>
        <v>211.52097999999998</v>
      </c>
      <c r="P366" s="37">
        <f t="shared" si="80"/>
        <v>0.50909292178512378</v>
      </c>
      <c r="Q366" s="9">
        <f t="shared" si="81"/>
        <v>2.3023892679045086</v>
      </c>
      <c r="R366" s="38">
        <f t="shared" si="82"/>
        <v>2.8634320455151516</v>
      </c>
      <c r="S366" s="39">
        <f t="shared" si="83"/>
        <v>2.2222242222222222</v>
      </c>
      <c r="T366" s="49">
        <f t="shared" si="84"/>
        <v>2.0559941878102057</v>
      </c>
      <c r="U366" s="37">
        <f t="shared" si="85"/>
        <v>0.28379344488985986</v>
      </c>
      <c r="V366" s="9">
        <f t="shared" si="86"/>
        <v>1.2175915892595648</v>
      </c>
      <c r="W366" s="38">
        <f t="shared" si="87"/>
        <v>1.3748785898856468</v>
      </c>
      <c r="X366" s="39">
        <f t="shared" si="88"/>
        <v>1.1902890876138634</v>
      </c>
      <c r="Y366" s="46">
        <f t="shared" si="89"/>
        <v>2.9000456932540403E-2</v>
      </c>
    </row>
    <row r="368" spans="2:25" ht="15.75" thickBot="1" x14ac:dyDescent="0.3">
      <c r="B368" s="57"/>
      <c r="C368" s="57"/>
      <c r="D368" s="57"/>
      <c r="E368" s="57"/>
      <c r="F368" s="57"/>
      <c r="G368" s="57"/>
    </row>
    <row r="369" spans="2:25" ht="16.5" thickTop="1" thickBot="1" x14ac:dyDescent="0.3">
      <c r="C369" s="31" t="s">
        <v>36</v>
      </c>
      <c r="D369" s="31" t="s">
        <v>37</v>
      </c>
      <c r="E369" s="31" t="s">
        <v>38</v>
      </c>
      <c r="F369" s="31" t="s">
        <v>47</v>
      </c>
      <c r="G369" s="31" t="s">
        <v>48</v>
      </c>
      <c r="I369" s="25" t="s">
        <v>12</v>
      </c>
      <c r="J369" s="63" t="s">
        <v>17</v>
      </c>
      <c r="K369" s="64"/>
      <c r="L369" s="65"/>
      <c r="N369" s="63" t="s">
        <v>34</v>
      </c>
      <c r="O369" s="64"/>
      <c r="P369" s="64"/>
      <c r="Q369" s="65"/>
      <c r="T369" s="63" t="s">
        <v>24</v>
      </c>
      <c r="U369" s="64"/>
      <c r="V369" s="65"/>
      <c r="X369" s="61" t="s">
        <v>61</v>
      </c>
      <c r="Y369" s="61" t="s">
        <v>62</v>
      </c>
    </row>
    <row r="370" spans="2:25" ht="16.5" thickTop="1" thickBot="1" x14ac:dyDescent="0.3">
      <c r="B370" s="14" t="s">
        <v>59</v>
      </c>
      <c r="C370" s="58">
        <f>AVERAGE(U2:U366)</f>
        <v>1.0177424681930853</v>
      </c>
      <c r="D370" s="58">
        <f t="shared" ref="D370:G370" si="90">AVERAGE(V2:V366)</f>
        <v>1.0188589603344602</v>
      </c>
      <c r="E370" s="58">
        <f t="shared" si="90"/>
        <v>1.0383477409567048</v>
      </c>
      <c r="F370" s="58">
        <f t="shared" si="90"/>
        <v>0.73113325258604922</v>
      </c>
      <c r="G370" s="58">
        <f t="shared" si="90"/>
        <v>0.60422807745184726</v>
      </c>
      <c r="I370" s="30">
        <f>AVERAGE(J2:J366)</f>
        <v>2.4479178082191777</v>
      </c>
      <c r="J370" s="31" t="s">
        <v>16</v>
      </c>
      <c r="K370" s="31" t="s">
        <v>51</v>
      </c>
      <c r="L370" s="31" t="s">
        <v>18</v>
      </c>
      <c r="N370" s="20" t="s">
        <v>35</v>
      </c>
      <c r="O370" s="84" t="s">
        <v>16</v>
      </c>
      <c r="P370" s="85"/>
      <c r="Q370" s="86"/>
      <c r="T370" s="19" t="s">
        <v>16</v>
      </c>
      <c r="U370" s="19" t="s">
        <v>51</v>
      </c>
      <c r="V370" s="19" t="s">
        <v>18</v>
      </c>
      <c r="X370" s="61" t="s">
        <v>63</v>
      </c>
      <c r="Y370" s="62">
        <f>(RSQ(E2:E366, J2:J366))</f>
        <v>0.29968884431927578</v>
      </c>
    </row>
    <row r="371" spans="2:25" ht="16.5" thickTop="1" thickBot="1" x14ac:dyDescent="0.3">
      <c r="I371" s="28" t="s">
        <v>13</v>
      </c>
      <c r="J371" s="32">
        <f>AVERAGE(E2:E366)</f>
        <v>2.4980525115342442</v>
      </c>
      <c r="K371" s="32">
        <f>ABS(I370-J371)</f>
        <v>5.0134703315066531E-2</v>
      </c>
      <c r="L371" s="53">
        <f>(I370-K371)/I370</f>
        <v>0.97951944989871265</v>
      </c>
      <c r="N371" s="14" t="s">
        <v>30</v>
      </c>
      <c r="O371" s="81">
        <f>AVERAGE(P2:P366)</f>
        <v>2.5106080495992669</v>
      </c>
      <c r="P371" s="82"/>
      <c r="Q371" s="83"/>
      <c r="S371" s="15" t="s">
        <v>20</v>
      </c>
      <c r="T371" s="16">
        <f>MEDIAN(J2:J366)</f>
        <v>0.41</v>
      </c>
      <c r="U371" s="76"/>
      <c r="V371" s="77"/>
      <c r="X371" s="61" t="s">
        <v>64</v>
      </c>
      <c r="Y371" s="62">
        <f>RSQ(F2:F366, J2:J366)</f>
        <v>0.27218193325795986</v>
      </c>
    </row>
    <row r="372" spans="2:25" ht="16.5" thickTop="1" thickBot="1" x14ac:dyDescent="0.3">
      <c r="C372" s="63" t="s">
        <v>10</v>
      </c>
      <c r="D372" s="64"/>
      <c r="E372" s="64"/>
      <c r="F372" s="64"/>
      <c r="G372" s="65"/>
      <c r="I372" s="28" t="s">
        <v>14</v>
      </c>
      <c r="J372" s="32">
        <f>AVERAGE(F2:F366)</f>
        <v>2.789400821917809</v>
      </c>
      <c r="K372" s="32">
        <f>ABS(I370-J372)</f>
        <v>0.34148301369863132</v>
      </c>
      <c r="L372" s="53">
        <f>(I370-K372)/I370</f>
        <v>0.86050062115972148</v>
      </c>
      <c r="N372" s="14" t="s">
        <v>28</v>
      </c>
      <c r="O372" s="66">
        <f>AVERAGE(Q2:Q366)</f>
        <v>2.5485256964821299</v>
      </c>
      <c r="P372" s="67"/>
      <c r="Q372" s="68"/>
      <c r="S372" s="17" t="s">
        <v>21</v>
      </c>
      <c r="T372" s="18">
        <f>MEDIAN(E2:E366)</f>
        <v>1.3216666699999999</v>
      </c>
      <c r="U372" s="18">
        <f>ABS(T371-T372)</f>
        <v>0.91166667000000001</v>
      </c>
      <c r="V372" s="50">
        <f>(ABS(T371-U372))/T371</f>
        <v>1.2235772439024393</v>
      </c>
      <c r="X372" s="61" t="s">
        <v>65</v>
      </c>
      <c r="Y372" s="62">
        <f>RSQ(G2:G366, J2:J366)</f>
        <v>0.3212263024628868</v>
      </c>
    </row>
    <row r="373" spans="2:25" ht="16.5" thickTop="1" thickBot="1" x14ac:dyDescent="0.3">
      <c r="C373" s="19" t="s">
        <v>36</v>
      </c>
      <c r="D373" s="19" t="s">
        <v>37</v>
      </c>
      <c r="E373" s="19" t="s">
        <v>38</v>
      </c>
      <c r="F373" s="20" t="s">
        <v>47</v>
      </c>
      <c r="G373" s="20" t="s">
        <v>48</v>
      </c>
      <c r="I373" s="28" t="s">
        <v>15</v>
      </c>
      <c r="J373" s="32">
        <f>AVERAGE(G2:G366)</f>
        <v>2.5707217002191762</v>
      </c>
      <c r="K373" s="32">
        <f>ABS(I370-J373)</f>
        <v>0.12280389199999853</v>
      </c>
      <c r="L373" s="53">
        <f>(I370-K373)/I370</f>
        <v>0.94983332708816048</v>
      </c>
      <c r="N373" s="14" t="s">
        <v>29</v>
      </c>
      <c r="O373" s="66">
        <f>AVERAGE(R2:R366)</f>
        <v>2.516868364029861</v>
      </c>
      <c r="P373" s="67"/>
      <c r="Q373" s="68"/>
      <c r="S373" s="17" t="s">
        <v>22</v>
      </c>
      <c r="T373" s="18">
        <f>MEDIAN(F2:F366)</f>
        <v>1.2912999999999999</v>
      </c>
      <c r="U373" s="18">
        <f>ABS(T371-T373)</f>
        <v>0.88129999999999997</v>
      </c>
      <c r="V373" s="50">
        <f>ABS(T371-U373)/T371</f>
        <v>1.1495121951219514</v>
      </c>
      <c r="X373" s="61" t="s">
        <v>66</v>
      </c>
      <c r="Y373" s="62">
        <f>RSQ(H2:H366, J2:J366)</f>
        <v>0.14641659283130928</v>
      </c>
    </row>
    <row r="374" spans="2:25" ht="17.45" customHeight="1" thickTop="1" thickBot="1" x14ac:dyDescent="0.3">
      <c r="B374" s="14" t="s">
        <v>11</v>
      </c>
      <c r="C374" s="11">
        <f>AVERAGE(K2:K366)</f>
        <v>145.21742316419832</v>
      </c>
      <c r="D374" s="11">
        <f>AVERAGE(L2:L366)</f>
        <v>149.95708301272143</v>
      </c>
      <c r="E374" s="12">
        <f>AVERAGE(M2:M366)</f>
        <v>143.44968521341701</v>
      </c>
      <c r="F374" s="12">
        <f>AVERAGE(N2:N366)</f>
        <v>199.51717752843263</v>
      </c>
      <c r="G374" s="12">
        <f>AVERAGE(O2:O366)</f>
        <v>170.80392787793772</v>
      </c>
      <c r="I374" s="28" t="s">
        <v>14</v>
      </c>
      <c r="J374" s="32">
        <f>AVERAGE(H2:H367)</f>
        <v>2.9779178082191793</v>
      </c>
      <c r="K374" s="32">
        <f>ABS(I370-J374)</f>
        <v>0.53000000000000158</v>
      </c>
      <c r="L374" s="53">
        <f>(I370-K374)/I370</f>
        <v>0.78348946266885966</v>
      </c>
      <c r="N374" s="14" t="s">
        <v>46</v>
      </c>
      <c r="O374" s="66">
        <f>AVERAGE(S2:S366)</f>
        <v>2.1030134557898914</v>
      </c>
      <c r="P374" s="67"/>
      <c r="Q374" s="68"/>
      <c r="S374" s="35" t="s">
        <v>23</v>
      </c>
      <c r="T374" s="36">
        <f>MEDIAN(G2:G366)</f>
        <v>1.56804352</v>
      </c>
      <c r="U374" s="36">
        <f>ABS(T371-T374)</f>
        <v>1.1580435200000001</v>
      </c>
      <c r="V374" s="51">
        <f>ABS(T371-U374)/T371</f>
        <v>1.8244963902439031</v>
      </c>
      <c r="X374" s="61" t="s">
        <v>67</v>
      </c>
      <c r="Y374" s="62">
        <f>RSQ(I6:I370, J6:J370)</f>
        <v>0.20135582799574972</v>
      </c>
    </row>
    <row r="375" spans="2:25" ht="16.5" thickTop="1" thickBot="1" x14ac:dyDescent="0.3">
      <c r="B375" s="14" t="s">
        <v>9</v>
      </c>
      <c r="C375" s="13">
        <f>COUNTIF(K2:K366,0)</f>
        <v>130</v>
      </c>
      <c r="D375" s="13">
        <f>COUNTIF(L2:L366,0)</f>
        <v>130</v>
      </c>
      <c r="E375" s="12">
        <f>COUNTIF(M2:M366,0)</f>
        <v>130</v>
      </c>
      <c r="F375" s="12">
        <f>COUNTIF(N2:N366,0)</f>
        <v>137</v>
      </c>
      <c r="G375" s="12">
        <f>COUNTIF(O2:O366,0)</f>
        <v>130</v>
      </c>
      <c r="I375" s="29" t="s">
        <v>15</v>
      </c>
      <c r="J375" s="33">
        <f>AVERAGE(I2:I366)</f>
        <v>2.7070938920548064</v>
      </c>
      <c r="K375" s="33">
        <f>ABS(I370-J375)</f>
        <v>0.25917608383562873</v>
      </c>
      <c r="L375" s="54">
        <f>(I370-K375)/I370</f>
        <v>0.89412386193465565</v>
      </c>
      <c r="N375" s="14" t="s">
        <v>52</v>
      </c>
      <c r="O375" s="90">
        <f>AVERAGE(T2:T366)</f>
        <v>2.5510287458355583</v>
      </c>
      <c r="P375" s="91"/>
      <c r="Q375" s="92"/>
      <c r="S375" s="17" t="s">
        <v>49</v>
      </c>
      <c r="T375" s="18">
        <f>MEDIAN(H2:H366)</f>
        <v>0.6</v>
      </c>
      <c r="U375" s="18">
        <f>ABS(T371-T375)</f>
        <v>0.19</v>
      </c>
      <c r="V375" s="50">
        <f>(T371-U375)/T371</f>
        <v>0.53658536585365846</v>
      </c>
    </row>
    <row r="376" spans="2:25" ht="16.5" thickTop="1" thickBot="1" x14ac:dyDescent="0.3">
      <c r="B376" s="72" t="s">
        <v>32</v>
      </c>
      <c r="C376" s="73"/>
      <c r="D376" s="73"/>
      <c r="E376" s="73"/>
      <c r="F376" s="73"/>
      <c r="G376" s="74"/>
      <c r="I376" s="72" t="s">
        <v>19</v>
      </c>
      <c r="J376" s="73"/>
      <c r="K376" s="73"/>
      <c r="L376" s="74"/>
      <c r="N376" s="72" t="s">
        <v>60</v>
      </c>
      <c r="O376" s="73"/>
      <c r="P376" s="73"/>
      <c r="Q376" s="74"/>
      <c r="S376" s="26" t="s">
        <v>50</v>
      </c>
      <c r="T376" s="27">
        <f>MEDIAN(I3:I367)</f>
        <v>3.0393877599999999</v>
      </c>
      <c r="U376" s="27">
        <f>ABS(T371-T376)</f>
        <v>2.6293877599999997</v>
      </c>
      <c r="V376" s="52">
        <f xml:space="preserve"> ABS(T371-U376)/T371</f>
        <v>5.4131408780487797</v>
      </c>
    </row>
    <row r="377" spans="2:25" ht="15.75" customHeight="1" thickTop="1" thickBot="1" x14ac:dyDescent="0.3">
      <c r="B377" s="69" t="s">
        <v>33</v>
      </c>
      <c r="C377" s="70"/>
      <c r="D377" s="70"/>
      <c r="E377" s="70"/>
      <c r="F377" s="70"/>
      <c r="G377" s="71"/>
      <c r="I377" s="69" t="s">
        <v>31</v>
      </c>
      <c r="J377" s="70"/>
      <c r="K377" s="70"/>
      <c r="L377" s="71"/>
      <c r="N377" s="87" t="s">
        <v>57</v>
      </c>
      <c r="O377" s="88"/>
      <c r="P377" s="88"/>
      <c r="Q377" s="89"/>
      <c r="R377" s="60"/>
      <c r="S377" s="78" t="s">
        <v>58</v>
      </c>
      <c r="T377" s="79"/>
      <c r="U377" s="79"/>
      <c r="V377" s="80"/>
    </row>
    <row r="378" spans="2:25" ht="15.75" thickTop="1" x14ac:dyDescent="0.25">
      <c r="N378" s="55"/>
      <c r="O378" s="55"/>
      <c r="P378" s="56"/>
      <c r="Q378" s="56"/>
      <c r="R378" s="55"/>
      <c r="S378" s="55"/>
      <c r="U378" s="75"/>
      <c r="V378" s="75"/>
      <c r="W378" s="75"/>
      <c r="X378" s="75"/>
    </row>
    <row r="385" ht="15.75" customHeight="1" x14ac:dyDescent="0.25"/>
    <row r="387" ht="15" customHeight="1" x14ac:dyDescent="0.25"/>
    <row r="488" spans="2:2" x14ac:dyDescent="0.25">
      <c r="B488" s="59"/>
    </row>
  </sheetData>
  <mergeCells count="19">
    <mergeCell ref="U378:X378"/>
    <mergeCell ref="T369:V369"/>
    <mergeCell ref="U371:V371"/>
    <mergeCell ref="S377:V377"/>
    <mergeCell ref="O371:Q371"/>
    <mergeCell ref="N369:Q369"/>
    <mergeCell ref="O370:Q370"/>
    <mergeCell ref="N376:Q376"/>
    <mergeCell ref="N377:Q377"/>
    <mergeCell ref="O373:Q373"/>
    <mergeCell ref="O374:Q374"/>
    <mergeCell ref="O375:Q375"/>
    <mergeCell ref="C372:G372"/>
    <mergeCell ref="O372:Q372"/>
    <mergeCell ref="J369:L369"/>
    <mergeCell ref="I377:L377"/>
    <mergeCell ref="I376:L376"/>
    <mergeCell ref="B376:G376"/>
    <mergeCell ref="B377:G377"/>
  </mergeCells>
  <hyperlinks>
    <hyperlink ref="S377" r:id="rId1" xr:uid="{A8429CF4-D582-4AB5-A2D7-CA000FA8C8E7}"/>
    <hyperlink ref="N376" r:id="rId2" xr:uid="{C425E3A9-4EF6-4CB3-99FF-F7E156DD2E17}"/>
    <hyperlink ref="I376" r:id="rId3" xr:uid="{1986FADB-AEF0-49F8-B5AF-7C9E06B4006C}"/>
    <hyperlink ref="B376" r:id="rId4" xr:uid="{FDCD38B0-9E5B-4299-929B-EDE29BA9B9CE}"/>
  </hyperlinks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2022-03-11T11:41:39Z</dcterms:modified>
</cp:coreProperties>
</file>