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800" windowHeight="17480" tabRatio="500" activeTab="2"/>
  </bookViews>
  <sheets>
    <sheet name="Stations" sheetId="1" r:id="rId1"/>
    <sheet name="Data Calculator" sheetId="3" r:id="rId2"/>
    <sheet name="Graph Fodder" sheetId="4" r:id="rId3"/>
  </sheets>
  <definedNames>
    <definedName name="_xlnm._FilterDatabase" localSheetId="1" hidden="1">'Data Calculator'!$D$1:$D$524</definedName>
    <definedName name="lat1dd">Stations!$A$20</definedName>
    <definedName name="lat2dd">Stations!$C$20</definedName>
    <definedName name="long1dd">Stations!$B$20</definedName>
    <definedName name="long2dd">Stations!$D$20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7" i="3" l="1"/>
  <c r="G517" i="3"/>
  <c r="H517" i="3"/>
  <c r="I517" i="3"/>
  <c r="C516" i="3"/>
  <c r="G516" i="3"/>
  <c r="H516" i="3"/>
  <c r="I516" i="3"/>
  <c r="C515" i="3"/>
  <c r="G515" i="3"/>
  <c r="H515" i="3"/>
  <c r="I515" i="3"/>
  <c r="C514" i="3"/>
  <c r="G514" i="3"/>
  <c r="H514" i="3"/>
  <c r="I514" i="3"/>
  <c r="C513" i="3"/>
  <c r="G513" i="3"/>
  <c r="H513" i="3"/>
  <c r="I513" i="3"/>
  <c r="C512" i="3"/>
  <c r="G512" i="3"/>
  <c r="H512" i="3"/>
  <c r="I512" i="3"/>
  <c r="C511" i="3"/>
  <c r="G511" i="3"/>
  <c r="H511" i="3"/>
  <c r="I511" i="3"/>
  <c r="C510" i="3"/>
  <c r="G510" i="3"/>
  <c r="H510" i="3"/>
  <c r="I510" i="3"/>
  <c r="C509" i="3"/>
  <c r="G509" i="3"/>
  <c r="H509" i="3"/>
  <c r="I509" i="3"/>
  <c r="C507" i="3"/>
  <c r="G507" i="3"/>
  <c r="H507" i="3"/>
  <c r="I507" i="3"/>
  <c r="C506" i="3"/>
  <c r="G506" i="3"/>
  <c r="H506" i="3"/>
  <c r="I506" i="3"/>
  <c r="C505" i="3"/>
  <c r="G505" i="3"/>
  <c r="H505" i="3"/>
  <c r="I505" i="3"/>
  <c r="C504" i="3"/>
  <c r="G504" i="3"/>
  <c r="H504" i="3"/>
  <c r="I504" i="3"/>
  <c r="C503" i="3"/>
  <c r="G503" i="3"/>
  <c r="H503" i="3"/>
  <c r="I503" i="3"/>
  <c r="C502" i="3"/>
  <c r="G502" i="3"/>
  <c r="H502" i="3"/>
  <c r="I502" i="3"/>
  <c r="C501" i="3"/>
  <c r="G501" i="3"/>
  <c r="H501" i="3"/>
  <c r="I501" i="3"/>
  <c r="C499" i="3"/>
  <c r="G499" i="3"/>
  <c r="H499" i="3"/>
  <c r="I499" i="3"/>
  <c r="C496" i="3"/>
  <c r="G496" i="3"/>
  <c r="H496" i="3"/>
  <c r="I496" i="3"/>
  <c r="C495" i="3"/>
  <c r="G495" i="3"/>
  <c r="H495" i="3"/>
  <c r="I495" i="3"/>
  <c r="C492" i="3"/>
  <c r="G492" i="3"/>
  <c r="H492" i="3"/>
  <c r="I492" i="3"/>
  <c r="C491" i="3"/>
  <c r="G491" i="3"/>
  <c r="H491" i="3"/>
  <c r="I491" i="3"/>
  <c r="C489" i="3"/>
  <c r="G489" i="3"/>
  <c r="H489" i="3"/>
  <c r="I489" i="3"/>
  <c r="C488" i="3"/>
  <c r="G488" i="3"/>
  <c r="H488" i="3"/>
  <c r="I488" i="3"/>
  <c r="C487" i="3"/>
  <c r="G487" i="3"/>
  <c r="H487" i="3"/>
  <c r="I487" i="3"/>
  <c r="C486" i="3"/>
  <c r="G486" i="3"/>
  <c r="H486" i="3"/>
  <c r="I486" i="3"/>
  <c r="C485" i="3"/>
  <c r="G485" i="3"/>
  <c r="H485" i="3"/>
  <c r="I485" i="3"/>
  <c r="C484" i="3"/>
  <c r="G484" i="3"/>
  <c r="H484" i="3"/>
  <c r="I484" i="3"/>
  <c r="C483" i="3"/>
  <c r="G483" i="3"/>
  <c r="H483" i="3"/>
  <c r="I483" i="3"/>
  <c r="C482" i="3"/>
  <c r="G482" i="3"/>
  <c r="H482" i="3"/>
  <c r="I482" i="3"/>
  <c r="C481" i="3"/>
  <c r="G481" i="3"/>
  <c r="H481" i="3"/>
  <c r="I481" i="3"/>
  <c r="C480" i="3"/>
  <c r="G480" i="3"/>
  <c r="H480" i="3"/>
  <c r="I480" i="3"/>
  <c r="C479" i="3"/>
  <c r="G479" i="3"/>
  <c r="H479" i="3"/>
  <c r="I479" i="3"/>
  <c r="C478" i="3"/>
  <c r="G478" i="3"/>
  <c r="H478" i="3"/>
  <c r="I478" i="3"/>
  <c r="C477" i="3"/>
  <c r="G477" i="3"/>
  <c r="H477" i="3"/>
  <c r="I477" i="3"/>
  <c r="C476" i="3"/>
  <c r="G476" i="3"/>
  <c r="H476" i="3"/>
  <c r="I476" i="3"/>
  <c r="C475" i="3"/>
  <c r="G475" i="3"/>
  <c r="H475" i="3"/>
  <c r="I475" i="3"/>
  <c r="C473" i="3"/>
  <c r="G473" i="3"/>
  <c r="H473" i="3"/>
  <c r="I473" i="3"/>
  <c r="C472" i="3"/>
  <c r="G472" i="3"/>
  <c r="H472" i="3"/>
  <c r="I472" i="3"/>
  <c r="C471" i="3"/>
  <c r="G471" i="3"/>
  <c r="H471" i="3"/>
  <c r="I471" i="3"/>
  <c r="C470" i="3"/>
  <c r="G470" i="3"/>
  <c r="H470" i="3"/>
  <c r="I470" i="3"/>
  <c r="C467" i="3"/>
  <c r="G467" i="3"/>
  <c r="H467" i="3"/>
  <c r="I467" i="3"/>
  <c r="C462" i="3"/>
  <c r="G462" i="3"/>
  <c r="H462" i="3"/>
  <c r="I462" i="3"/>
  <c r="C461" i="3"/>
  <c r="G461" i="3"/>
  <c r="H461" i="3"/>
  <c r="I461" i="3"/>
  <c r="C460" i="3"/>
  <c r="G460" i="3"/>
  <c r="H460" i="3"/>
  <c r="I460" i="3"/>
  <c r="C457" i="3"/>
  <c r="G457" i="3"/>
  <c r="H457" i="3"/>
  <c r="I457" i="3"/>
  <c r="C455" i="3"/>
  <c r="G455" i="3"/>
  <c r="H455" i="3"/>
  <c r="I455" i="3"/>
  <c r="C454" i="3"/>
  <c r="G454" i="3"/>
  <c r="H454" i="3"/>
  <c r="I454" i="3"/>
  <c r="C453" i="3"/>
  <c r="G453" i="3"/>
  <c r="H453" i="3"/>
  <c r="I453" i="3"/>
  <c r="C452" i="3"/>
  <c r="G452" i="3"/>
  <c r="H452" i="3"/>
  <c r="I452" i="3"/>
  <c r="C450" i="3"/>
  <c r="G450" i="3"/>
  <c r="H450" i="3"/>
  <c r="I450" i="3"/>
  <c r="C449" i="3"/>
  <c r="G449" i="3"/>
  <c r="H449" i="3"/>
  <c r="I449" i="3"/>
  <c r="C448" i="3"/>
  <c r="G448" i="3"/>
  <c r="H448" i="3"/>
  <c r="I448" i="3"/>
  <c r="C447" i="3"/>
  <c r="G447" i="3"/>
  <c r="H447" i="3"/>
  <c r="I447" i="3"/>
  <c r="C446" i="3"/>
  <c r="G446" i="3"/>
  <c r="H446" i="3"/>
  <c r="I446" i="3"/>
  <c r="C445" i="3"/>
  <c r="G445" i="3"/>
  <c r="H445" i="3"/>
  <c r="I445" i="3"/>
  <c r="C444" i="3"/>
  <c r="G444" i="3"/>
  <c r="H444" i="3"/>
  <c r="I444" i="3"/>
  <c r="C443" i="3"/>
  <c r="G443" i="3"/>
  <c r="H443" i="3"/>
  <c r="I443" i="3"/>
  <c r="C442" i="3"/>
  <c r="G442" i="3"/>
  <c r="H442" i="3"/>
  <c r="I442" i="3"/>
  <c r="C440" i="3"/>
  <c r="G440" i="3"/>
  <c r="H440" i="3"/>
  <c r="I440" i="3"/>
  <c r="C438" i="3"/>
  <c r="G438" i="3"/>
  <c r="H438" i="3"/>
  <c r="I438" i="3"/>
  <c r="C437" i="3"/>
  <c r="G437" i="3"/>
  <c r="H437" i="3"/>
  <c r="I437" i="3"/>
  <c r="C436" i="3"/>
  <c r="G436" i="3"/>
  <c r="H436" i="3"/>
  <c r="I436" i="3"/>
  <c r="C434" i="3"/>
  <c r="G434" i="3"/>
  <c r="H434" i="3"/>
  <c r="I434" i="3"/>
  <c r="C433" i="3"/>
  <c r="G433" i="3"/>
  <c r="H433" i="3"/>
  <c r="I433" i="3"/>
  <c r="C432" i="3"/>
  <c r="G432" i="3"/>
  <c r="H432" i="3"/>
  <c r="I432" i="3"/>
  <c r="C431" i="3"/>
  <c r="G431" i="3"/>
  <c r="H431" i="3"/>
  <c r="I431" i="3"/>
  <c r="C430" i="3"/>
  <c r="G430" i="3"/>
  <c r="H430" i="3"/>
  <c r="I430" i="3"/>
  <c r="C429" i="3"/>
  <c r="G429" i="3"/>
  <c r="H429" i="3"/>
  <c r="I429" i="3"/>
  <c r="C428" i="3"/>
  <c r="G428" i="3"/>
  <c r="H428" i="3"/>
  <c r="I428" i="3"/>
  <c r="C427" i="3"/>
  <c r="G427" i="3"/>
  <c r="H427" i="3"/>
  <c r="I427" i="3"/>
  <c r="C426" i="3"/>
  <c r="G426" i="3"/>
  <c r="H426" i="3"/>
  <c r="I426" i="3"/>
  <c r="C425" i="3"/>
  <c r="G425" i="3"/>
  <c r="H425" i="3"/>
  <c r="I425" i="3"/>
  <c r="C421" i="3"/>
  <c r="G421" i="3"/>
  <c r="H421" i="3"/>
  <c r="I421" i="3"/>
  <c r="C419" i="3"/>
  <c r="G419" i="3"/>
  <c r="H419" i="3"/>
  <c r="I419" i="3"/>
  <c r="C418" i="3"/>
  <c r="G418" i="3"/>
  <c r="H418" i="3"/>
  <c r="I418" i="3"/>
  <c r="C415" i="3"/>
  <c r="G415" i="3"/>
  <c r="H415" i="3"/>
  <c r="I415" i="3"/>
  <c r="C412" i="3"/>
  <c r="G412" i="3"/>
  <c r="H412" i="3"/>
  <c r="I412" i="3"/>
  <c r="C411" i="3"/>
  <c r="G411" i="3"/>
  <c r="H411" i="3"/>
  <c r="I411" i="3"/>
  <c r="C410" i="3"/>
  <c r="G410" i="3"/>
  <c r="H410" i="3"/>
  <c r="I410" i="3"/>
  <c r="C409" i="3"/>
  <c r="G409" i="3"/>
  <c r="H409" i="3"/>
  <c r="I409" i="3"/>
  <c r="C408" i="3"/>
  <c r="G408" i="3"/>
  <c r="H408" i="3"/>
  <c r="I408" i="3"/>
  <c r="C407" i="3"/>
  <c r="G407" i="3"/>
  <c r="H407" i="3"/>
  <c r="I407" i="3"/>
  <c r="C406" i="3"/>
  <c r="G406" i="3"/>
  <c r="H406" i="3"/>
  <c r="I406" i="3"/>
  <c r="C405" i="3"/>
  <c r="G405" i="3"/>
  <c r="H405" i="3"/>
  <c r="I405" i="3"/>
  <c r="C404" i="3"/>
  <c r="G404" i="3"/>
  <c r="H404" i="3"/>
  <c r="I404" i="3"/>
  <c r="C403" i="3"/>
  <c r="G403" i="3"/>
  <c r="H403" i="3"/>
  <c r="I403" i="3"/>
  <c r="C402" i="3"/>
  <c r="G402" i="3"/>
  <c r="H402" i="3"/>
  <c r="I402" i="3"/>
  <c r="C401" i="3"/>
  <c r="G401" i="3"/>
  <c r="H401" i="3"/>
  <c r="I401" i="3"/>
  <c r="C400" i="3"/>
  <c r="G400" i="3"/>
  <c r="H400" i="3"/>
  <c r="I400" i="3"/>
  <c r="C399" i="3"/>
  <c r="G399" i="3"/>
  <c r="H399" i="3"/>
  <c r="I399" i="3"/>
  <c r="C398" i="3"/>
  <c r="G398" i="3"/>
  <c r="H398" i="3"/>
  <c r="I398" i="3"/>
  <c r="C397" i="3"/>
  <c r="G397" i="3"/>
  <c r="H397" i="3"/>
  <c r="I397" i="3"/>
  <c r="C395" i="3"/>
  <c r="G395" i="3"/>
  <c r="H395" i="3"/>
  <c r="I395" i="3"/>
  <c r="C394" i="3"/>
  <c r="G394" i="3"/>
  <c r="H394" i="3"/>
  <c r="I394" i="3"/>
  <c r="C393" i="3"/>
  <c r="G393" i="3"/>
  <c r="H393" i="3"/>
  <c r="I393" i="3"/>
  <c r="C392" i="3"/>
  <c r="G392" i="3"/>
  <c r="H392" i="3"/>
  <c r="I392" i="3"/>
  <c r="C391" i="3"/>
  <c r="G391" i="3"/>
  <c r="H391" i="3"/>
  <c r="I391" i="3"/>
  <c r="C390" i="3"/>
  <c r="G390" i="3"/>
  <c r="H390" i="3"/>
  <c r="I390" i="3"/>
  <c r="C389" i="3"/>
  <c r="G389" i="3"/>
  <c r="H389" i="3"/>
  <c r="I389" i="3"/>
  <c r="C388" i="3"/>
  <c r="G388" i="3"/>
  <c r="H388" i="3"/>
  <c r="I388" i="3"/>
  <c r="C387" i="3"/>
  <c r="G387" i="3"/>
  <c r="H387" i="3"/>
  <c r="I387" i="3"/>
  <c r="C386" i="3"/>
  <c r="G386" i="3"/>
  <c r="H386" i="3"/>
  <c r="I386" i="3"/>
  <c r="C385" i="3"/>
  <c r="G385" i="3"/>
  <c r="H385" i="3"/>
  <c r="I385" i="3"/>
  <c r="C383" i="3"/>
  <c r="G383" i="3"/>
  <c r="H383" i="3"/>
  <c r="I383" i="3"/>
  <c r="C381" i="3"/>
  <c r="G381" i="3"/>
  <c r="H381" i="3"/>
  <c r="I381" i="3"/>
  <c r="C379" i="3"/>
  <c r="G379" i="3"/>
  <c r="H379" i="3"/>
  <c r="I379" i="3"/>
  <c r="C376" i="3"/>
  <c r="G376" i="3"/>
  <c r="H376" i="3"/>
  <c r="I376" i="3"/>
  <c r="C374" i="3"/>
  <c r="G374" i="3"/>
  <c r="H374" i="3"/>
  <c r="I374" i="3"/>
  <c r="C368" i="3"/>
  <c r="G368" i="3"/>
  <c r="H368" i="3"/>
  <c r="I368" i="3"/>
  <c r="C367" i="3"/>
  <c r="G367" i="3"/>
  <c r="H367" i="3"/>
  <c r="I367" i="3"/>
  <c r="C366" i="3"/>
  <c r="G366" i="3"/>
  <c r="H366" i="3"/>
  <c r="I366" i="3"/>
  <c r="C365" i="3"/>
  <c r="G365" i="3"/>
  <c r="H365" i="3"/>
  <c r="I365" i="3"/>
  <c r="C364" i="3"/>
  <c r="G364" i="3"/>
  <c r="H364" i="3"/>
  <c r="I364" i="3"/>
  <c r="C363" i="3"/>
  <c r="G363" i="3"/>
  <c r="H363" i="3"/>
  <c r="I363" i="3"/>
  <c r="C362" i="3"/>
  <c r="G362" i="3"/>
  <c r="H362" i="3"/>
  <c r="I362" i="3"/>
  <c r="C361" i="3"/>
  <c r="G361" i="3"/>
  <c r="H361" i="3"/>
  <c r="I361" i="3"/>
  <c r="C360" i="3"/>
  <c r="G360" i="3"/>
  <c r="H360" i="3"/>
  <c r="I360" i="3"/>
  <c r="C359" i="3"/>
  <c r="G359" i="3"/>
  <c r="H359" i="3"/>
  <c r="I359" i="3"/>
  <c r="C358" i="3"/>
  <c r="G358" i="3"/>
  <c r="H358" i="3"/>
  <c r="I358" i="3"/>
  <c r="C357" i="3"/>
  <c r="G357" i="3"/>
  <c r="H357" i="3"/>
  <c r="I357" i="3"/>
  <c r="C356" i="3"/>
  <c r="G356" i="3"/>
  <c r="H356" i="3"/>
  <c r="I356" i="3"/>
  <c r="C354" i="3"/>
  <c r="G354" i="3"/>
  <c r="H354" i="3"/>
  <c r="I354" i="3"/>
  <c r="C353" i="3"/>
  <c r="G353" i="3"/>
  <c r="H353" i="3"/>
  <c r="I353" i="3"/>
  <c r="C352" i="3"/>
  <c r="G352" i="3"/>
  <c r="H352" i="3"/>
  <c r="I352" i="3"/>
  <c r="C351" i="3"/>
  <c r="G351" i="3"/>
  <c r="H351" i="3"/>
  <c r="I351" i="3"/>
  <c r="C350" i="3"/>
  <c r="G350" i="3"/>
  <c r="H350" i="3"/>
  <c r="I350" i="3"/>
  <c r="C349" i="3"/>
  <c r="G349" i="3"/>
  <c r="H349" i="3"/>
  <c r="I349" i="3"/>
  <c r="C348" i="3"/>
  <c r="G348" i="3"/>
  <c r="H348" i="3"/>
  <c r="I348" i="3"/>
  <c r="C347" i="3"/>
  <c r="G347" i="3"/>
  <c r="H347" i="3"/>
  <c r="I347" i="3"/>
  <c r="C346" i="3"/>
  <c r="G346" i="3"/>
  <c r="H346" i="3"/>
  <c r="I346" i="3"/>
  <c r="C345" i="3"/>
  <c r="G345" i="3"/>
  <c r="H345" i="3"/>
  <c r="I345" i="3"/>
  <c r="C342" i="3"/>
  <c r="G342" i="3"/>
  <c r="H342" i="3"/>
  <c r="I342" i="3"/>
  <c r="C338" i="3"/>
  <c r="G338" i="3"/>
  <c r="H338" i="3"/>
  <c r="I338" i="3"/>
  <c r="C336" i="3"/>
  <c r="G336" i="3"/>
  <c r="H336" i="3"/>
  <c r="I336" i="3"/>
  <c r="C335" i="3"/>
  <c r="G335" i="3"/>
  <c r="H335" i="3"/>
  <c r="I335" i="3"/>
  <c r="C333" i="3"/>
  <c r="G333" i="3"/>
  <c r="H333" i="3"/>
  <c r="I333" i="3"/>
  <c r="C328" i="3"/>
  <c r="G328" i="3"/>
  <c r="H328" i="3"/>
  <c r="I328" i="3"/>
  <c r="C327" i="3"/>
  <c r="G327" i="3"/>
  <c r="H327" i="3"/>
  <c r="I327" i="3"/>
  <c r="C325" i="3"/>
  <c r="G325" i="3"/>
  <c r="H325" i="3"/>
  <c r="I325" i="3"/>
  <c r="C324" i="3"/>
  <c r="G324" i="3"/>
  <c r="H324" i="3"/>
  <c r="I324" i="3"/>
  <c r="C323" i="3"/>
  <c r="G323" i="3"/>
  <c r="H323" i="3"/>
  <c r="I323" i="3"/>
  <c r="C322" i="3"/>
  <c r="G322" i="3"/>
  <c r="H322" i="3"/>
  <c r="I322" i="3"/>
  <c r="C321" i="3"/>
  <c r="G321" i="3"/>
  <c r="H321" i="3"/>
  <c r="I321" i="3"/>
  <c r="C320" i="3"/>
  <c r="G320" i="3"/>
  <c r="H320" i="3"/>
  <c r="I320" i="3"/>
  <c r="C319" i="3"/>
  <c r="G319" i="3"/>
  <c r="H319" i="3"/>
  <c r="I319" i="3"/>
  <c r="C318" i="3"/>
  <c r="G318" i="3"/>
  <c r="H318" i="3"/>
  <c r="I318" i="3"/>
  <c r="C317" i="3"/>
  <c r="G317" i="3"/>
  <c r="H317" i="3"/>
  <c r="I317" i="3"/>
  <c r="C316" i="3"/>
  <c r="G316" i="3"/>
  <c r="H316" i="3"/>
  <c r="I316" i="3"/>
  <c r="C315" i="3"/>
  <c r="G315" i="3"/>
  <c r="H315" i="3"/>
  <c r="I315" i="3"/>
  <c r="C314" i="3"/>
  <c r="G314" i="3"/>
  <c r="H314" i="3"/>
  <c r="I314" i="3"/>
  <c r="C313" i="3"/>
  <c r="G313" i="3"/>
  <c r="H313" i="3"/>
  <c r="I313" i="3"/>
  <c r="C311" i="3"/>
  <c r="G311" i="3"/>
  <c r="H311" i="3"/>
  <c r="I311" i="3"/>
  <c r="C310" i="3"/>
  <c r="G310" i="3"/>
  <c r="H310" i="3"/>
  <c r="I310" i="3"/>
  <c r="C309" i="3"/>
  <c r="G309" i="3"/>
  <c r="H309" i="3"/>
  <c r="I309" i="3"/>
  <c r="C308" i="3"/>
  <c r="G308" i="3"/>
  <c r="H308" i="3"/>
  <c r="I308" i="3"/>
  <c r="C307" i="3"/>
  <c r="G307" i="3"/>
  <c r="H307" i="3"/>
  <c r="I307" i="3"/>
  <c r="C306" i="3"/>
  <c r="G306" i="3"/>
  <c r="H306" i="3"/>
  <c r="I306" i="3"/>
  <c r="C305" i="3"/>
  <c r="G305" i="3"/>
  <c r="H305" i="3"/>
  <c r="I305" i="3"/>
  <c r="C304" i="3"/>
  <c r="G304" i="3"/>
  <c r="H304" i="3"/>
  <c r="I304" i="3"/>
  <c r="C303" i="3"/>
  <c r="G303" i="3"/>
  <c r="H303" i="3"/>
  <c r="I303" i="3"/>
  <c r="C302" i="3"/>
  <c r="G302" i="3"/>
  <c r="H302" i="3"/>
  <c r="I302" i="3"/>
  <c r="C301" i="3"/>
  <c r="G301" i="3"/>
  <c r="H301" i="3"/>
  <c r="I301" i="3"/>
  <c r="C299" i="3"/>
  <c r="G299" i="3"/>
  <c r="H299" i="3"/>
  <c r="I299" i="3"/>
  <c r="C298" i="3"/>
  <c r="G298" i="3"/>
  <c r="H298" i="3"/>
  <c r="I298" i="3"/>
  <c r="C294" i="3"/>
  <c r="G294" i="3"/>
  <c r="H294" i="3"/>
  <c r="I294" i="3"/>
  <c r="C293" i="3"/>
  <c r="G293" i="3"/>
  <c r="H293" i="3"/>
  <c r="I293" i="3"/>
  <c r="C292" i="3"/>
  <c r="G292" i="3"/>
  <c r="H292" i="3"/>
  <c r="I292" i="3"/>
  <c r="C290" i="3"/>
  <c r="G290" i="3"/>
  <c r="H290" i="3"/>
  <c r="I290" i="3"/>
  <c r="C289" i="3"/>
  <c r="G289" i="3"/>
  <c r="H289" i="3"/>
  <c r="I289" i="3"/>
  <c r="C287" i="3"/>
  <c r="G287" i="3"/>
  <c r="H287" i="3"/>
  <c r="I287" i="3"/>
  <c r="C285" i="3"/>
  <c r="G285" i="3"/>
  <c r="H285" i="3"/>
  <c r="I285" i="3"/>
  <c r="C284" i="3"/>
  <c r="G284" i="3"/>
  <c r="H284" i="3"/>
  <c r="I284" i="3"/>
  <c r="C281" i="3"/>
  <c r="G281" i="3"/>
  <c r="H281" i="3"/>
  <c r="I281" i="3"/>
  <c r="C280" i="3"/>
  <c r="G280" i="3"/>
  <c r="H280" i="3"/>
  <c r="I280" i="3"/>
  <c r="C279" i="3"/>
  <c r="G279" i="3"/>
  <c r="H279" i="3"/>
  <c r="I279" i="3"/>
  <c r="C278" i="3"/>
  <c r="G278" i="3"/>
  <c r="H278" i="3"/>
  <c r="I278" i="3"/>
  <c r="C277" i="3"/>
  <c r="G277" i="3"/>
  <c r="H277" i="3"/>
  <c r="I277" i="3"/>
  <c r="C276" i="3"/>
  <c r="G276" i="3"/>
  <c r="H276" i="3"/>
  <c r="I276" i="3"/>
  <c r="C275" i="3"/>
  <c r="G275" i="3"/>
  <c r="H275" i="3"/>
  <c r="I275" i="3"/>
  <c r="C274" i="3"/>
  <c r="G274" i="3"/>
  <c r="H274" i="3"/>
  <c r="I274" i="3"/>
  <c r="C273" i="3"/>
  <c r="G273" i="3"/>
  <c r="H273" i="3"/>
  <c r="I273" i="3"/>
  <c r="C272" i="3"/>
  <c r="G272" i="3"/>
  <c r="H272" i="3"/>
  <c r="I272" i="3"/>
  <c r="C271" i="3"/>
  <c r="G271" i="3"/>
  <c r="H271" i="3"/>
  <c r="I271" i="3"/>
  <c r="C270" i="3"/>
  <c r="G270" i="3"/>
  <c r="H270" i="3"/>
  <c r="I270" i="3"/>
  <c r="C269" i="3"/>
  <c r="G269" i="3"/>
  <c r="H269" i="3"/>
  <c r="I269" i="3"/>
  <c r="C268" i="3"/>
  <c r="G268" i="3"/>
  <c r="H268" i="3"/>
  <c r="I268" i="3"/>
  <c r="C267" i="3"/>
  <c r="G267" i="3"/>
  <c r="H267" i="3"/>
  <c r="I267" i="3"/>
  <c r="C266" i="3"/>
  <c r="G266" i="3"/>
  <c r="H266" i="3"/>
  <c r="I266" i="3"/>
  <c r="C264" i="3"/>
  <c r="G264" i="3"/>
  <c r="H264" i="3"/>
  <c r="I264" i="3"/>
  <c r="C262" i="3"/>
  <c r="G262" i="3"/>
  <c r="H262" i="3"/>
  <c r="I262" i="3"/>
  <c r="C261" i="3"/>
  <c r="G261" i="3"/>
  <c r="H261" i="3"/>
  <c r="I261" i="3"/>
  <c r="C260" i="3"/>
  <c r="G260" i="3"/>
  <c r="H260" i="3"/>
  <c r="I260" i="3"/>
  <c r="C259" i="3"/>
  <c r="G259" i="3"/>
  <c r="H259" i="3"/>
  <c r="I259" i="3"/>
  <c r="C258" i="3"/>
  <c r="G258" i="3"/>
  <c r="H258" i="3"/>
  <c r="I258" i="3"/>
  <c r="C257" i="3"/>
  <c r="G257" i="3"/>
  <c r="H257" i="3"/>
  <c r="I257" i="3"/>
  <c r="C256" i="3"/>
  <c r="G256" i="3"/>
  <c r="H256" i="3"/>
  <c r="I256" i="3"/>
  <c r="C255" i="3"/>
  <c r="G255" i="3"/>
  <c r="H255" i="3"/>
  <c r="I255" i="3"/>
  <c r="C254" i="3"/>
  <c r="G254" i="3"/>
  <c r="H254" i="3"/>
  <c r="I254" i="3"/>
  <c r="C253" i="3"/>
  <c r="G253" i="3"/>
  <c r="H253" i="3"/>
  <c r="I253" i="3"/>
  <c r="C252" i="3"/>
  <c r="G252" i="3"/>
  <c r="H252" i="3"/>
  <c r="I252" i="3"/>
  <c r="C251" i="3"/>
  <c r="G251" i="3"/>
  <c r="H251" i="3"/>
  <c r="I251" i="3"/>
  <c r="C250" i="3"/>
  <c r="G250" i="3"/>
  <c r="H250" i="3"/>
  <c r="I250" i="3"/>
  <c r="C248" i="3"/>
  <c r="G248" i="3"/>
  <c r="H248" i="3"/>
  <c r="I248" i="3"/>
  <c r="C247" i="3"/>
  <c r="G247" i="3"/>
  <c r="H247" i="3"/>
  <c r="I247" i="3"/>
  <c r="C244" i="3"/>
  <c r="G244" i="3"/>
  <c r="H244" i="3"/>
  <c r="I244" i="3"/>
  <c r="C243" i="3"/>
  <c r="G243" i="3"/>
  <c r="H243" i="3"/>
  <c r="I243" i="3"/>
  <c r="C241" i="3"/>
  <c r="G241" i="3"/>
  <c r="H241" i="3"/>
  <c r="I241" i="3"/>
  <c r="C239" i="3"/>
  <c r="G239" i="3"/>
  <c r="H239" i="3"/>
  <c r="I239" i="3"/>
  <c r="C236" i="3"/>
  <c r="G236" i="3"/>
  <c r="H236" i="3"/>
  <c r="I236" i="3"/>
  <c r="C234" i="3"/>
  <c r="G234" i="3"/>
  <c r="H234" i="3"/>
  <c r="I234" i="3"/>
  <c r="C233" i="3"/>
  <c r="G233" i="3"/>
  <c r="H233" i="3"/>
  <c r="I233" i="3"/>
  <c r="C232" i="3"/>
  <c r="G232" i="3"/>
  <c r="H232" i="3"/>
  <c r="I232" i="3"/>
  <c r="C230" i="3"/>
  <c r="G230" i="3"/>
  <c r="H230" i="3"/>
  <c r="I230" i="3"/>
  <c r="C229" i="3"/>
  <c r="G229" i="3"/>
  <c r="H229" i="3"/>
  <c r="I229" i="3"/>
  <c r="C228" i="3"/>
  <c r="G228" i="3"/>
  <c r="H228" i="3"/>
  <c r="I228" i="3"/>
  <c r="C227" i="3"/>
  <c r="G227" i="3"/>
  <c r="H227" i="3"/>
  <c r="I227" i="3"/>
  <c r="C226" i="3"/>
  <c r="G226" i="3"/>
  <c r="H226" i="3"/>
  <c r="I226" i="3"/>
  <c r="C225" i="3"/>
  <c r="G225" i="3"/>
  <c r="H225" i="3"/>
  <c r="I225" i="3"/>
  <c r="C224" i="3"/>
  <c r="G224" i="3"/>
  <c r="H224" i="3"/>
  <c r="I224" i="3"/>
  <c r="C223" i="3"/>
  <c r="G223" i="3"/>
  <c r="H223" i="3"/>
  <c r="I223" i="3"/>
  <c r="C222" i="3"/>
  <c r="G222" i="3"/>
  <c r="H222" i="3"/>
  <c r="I222" i="3"/>
  <c r="C221" i="3"/>
  <c r="G221" i="3"/>
  <c r="H221" i="3"/>
  <c r="I221" i="3"/>
  <c r="C220" i="3"/>
  <c r="G220" i="3"/>
  <c r="H220" i="3"/>
  <c r="I220" i="3"/>
  <c r="C219" i="3"/>
  <c r="G219" i="3"/>
  <c r="H219" i="3"/>
  <c r="I219" i="3"/>
  <c r="C218" i="3"/>
  <c r="G218" i="3"/>
  <c r="H218" i="3"/>
  <c r="I218" i="3"/>
  <c r="C217" i="3"/>
  <c r="G217" i="3"/>
  <c r="H217" i="3"/>
  <c r="I217" i="3"/>
  <c r="C216" i="3"/>
  <c r="G216" i="3"/>
  <c r="H216" i="3"/>
  <c r="I216" i="3"/>
  <c r="C215" i="3"/>
  <c r="G215" i="3"/>
  <c r="H215" i="3"/>
  <c r="I215" i="3"/>
  <c r="C214" i="3"/>
  <c r="G214" i="3"/>
  <c r="H214" i="3"/>
  <c r="I214" i="3"/>
  <c r="C213" i="3"/>
  <c r="G213" i="3"/>
  <c r="H213" i="3"/>
  <c r="I213" i="3"/>
  <c r="C212" i="3"/>
  <c r="G212" i="3"/>
  <c r="H212" i="3"/>
  <c r="I212" i="3"/>
  <c r="C211" i="3"/>
  <c r="G211" i="3"/>
  <c r="H211" i="3"/>
  <c r="I211" i="3"/>
  <c r="C210" i="3"/>
  <c r="G210" i="3"/>
  <c r="H210" i="3"/>
  <c r="I210" i="3"/>
  <c r="C209" i="3"/>
  <c r="G209" i="3"/>
  <c r="H209" i="3"/>
  <c r="I209" i="3"/>
  <c r="C208" i="3"/>
  <c r="G208" i="3"/>
  <c r="H208" i="3"/>
  <c r="I208" i="3"/>
  <c r="C207" i="3"/>
  <c r="G207" i="3"/>
  <c r="H207" i="3"/>
  <c r="I207" i="3"/>
  <c r="C206" i="3"/>
  <c r="G206" i="3"/>
  <c r="H206" i="3"/>
  <c r="I206" i="3"/>
  <c r="C205" i="3"/>
  <c r="G205" i="3"/>
  <c r="H205" i="3"/>
  <c r="I205" i="3"/>
  <c r="C204" i="3"/>
  <c r="G204" i="3"/>
  <c r="H204" i="3"/>
  <c r="I204" i="3"/>
  <c r="C202" i="3"/>
  <c r="G202" i="3"/>
  <c r="H202" i="3"/>
  <c r="I202" i="3"/>
  <c r="C196" i="3"/>
  <c r="G196" i="3"/>
  <c r="H196" i="3"/>
  <c r="I196" i="3"/>
  <c r="C193" i="3"/>
  <c r="G193" i="3"/>
  <c r="H193" i="3"/>
  <c r="I193" i="3"/>
  <c r="C189" i="3"/>
  <c r="G189" i="3"/>
  <c r="H189" i="3"/>
  <c r="I189" i="3"/>
  <c r="C188" i="3"/>
  <c r="G188" i="3"/>
  <c r="H188" i="3"/>
  <c r="I188" i="3"/>
  <c r="C187" i="3"/>
  <c r="G187" i="3"/>
  <c r="H187" i="3"/>
  <c r="I187" i="3"/>
  <c r="C186" i="3"/>
  <c r="G186" i="3"/>
  <c r="H186" i="3"/>
  <c r="I186" i="3"/>
  <c r="C185" i="3"/>
  <c r="G185" i="3"/>
  <c r="H185" i="3"/>
  <c r="I185" i="3"/>
  <c r="C184" i="3"/>
  <c r="G184" i="3"/>
  <c r="H184" i="3"/>
  <c r="I184" i="3"/>
  <c r="C183" i="3"/>
  <c r="G183" i="3"/>
  <c r="H183" i="3"/>
  <c r="I183" i="3"/>
  <c r="C182" i="3"/>
  <c r="G182" i="3"/>
  <c r="H182" i="3"/>
  <c r="I182" i="3"/>
  <c r="C181" i="3"/>
  <c r="G181" i="3"/>
  <c r="H181" i="3"/>
  <c r="I181" i="3"/>
  <c r="C180" i="3"/>
  <c r="G180" i="3"/>
  <c r="H180" i="3"/>
  <c r="I180" i="3"/>
  <c r="C179" i="3"/>
  <c r="G179" i="3"/>
  <c r="H179" i="3"/>
  <c r="I179" i="3"/>
  <c r="C178" i="3"/>
  <c r="G178" i="3"/>
  <c r="H178" i="3"/>
  <c r="I178" i="3"/>
  <c r="C177" i="3"/>
  <c r="G177" i="3"/>
  <c r="H177" i="3"/>
  <c r="I177" i="3"/>
  <c r="C176" i="3"/>
  <c r="G176" i="3"/>
  <c r="H176" i="3"/>
  <c r="I176" i="3"/>
  <c r="C175" i="3"/>
  <c r="G175" i="3"/>
  <c r="H175" i="3"/>
  <c r="I175" i="3"/>
  <c r="C174" i="3"/>
  <c r="G174" i="3"/>
  <c r="H174" i="3"/>
  <c r="I174" i="3"/>
  <c r="C173" i="3"/>
  <c r="G173" i="3"/>
  <c r="H173" i="3"/>
  <c r="I173" i="3"/>
  <c r="C172" i="3"/>
  <c r="G172" i="3"/>
  <c r="H172" i="3"/>
  <c r="I172" i="3"/>
  <c r="C170" i="3"/>
  <c r="G170" i="3"/>
  <c r="H170" i="3"/>
  <c r="I170" i="3"/>
  <c r="C169" i="3"/>
  <c r="G169" i="3"/>
  <c r="H169" i="3"/>
  <c r="I169" i="3"/>
  <c r="C168" i="3"/>
  <c r="G168" i="3"/>
  <c r="H168" i="3"/>
  <c r="I168" i="3"/>
  <c r="C167" i="3"/>
  <c r="G167" i="3"/>
  <c r="H167" i="3"/>
  <c r="I167" i="3"/>
  <c r="C166" i="3"/>
  <c r="G166" i="3"/>
  <c r="H166" i="3"/>
  <c r="I166" i="3"/>
  <c r="C163" i="3"/>
  <c r="G163" i="3"/>
  <c r="H163" i="3"/>
  <c r="I163" i="3"/>
  <c r="C160" i="3"/>
  <c r="G160" i="3"/>
  <c r="H160" i="3"/>
  <c r="I160" i="3"/>
  <c r="C158" i="3"/>
  <c r="G158" i="3"/>
  <c r="H158" i="3"/>
  <c r="I158" i="3"/>
  <c r="C156" i="3"/>
  <c r="G156" i="3"/>
  <c r="H156" i="3"/>
  <c r="I156" i="3"/>
  <c r="C155" i="3"/>
  <c r="G155" i="3"/>
  <c r="H155" i="3"/>
  <c r="I155" i="3"/>
  <c r="C152" i="3"/>
  <c r="G152" i="3"/>
  <c r="H152" i="3"/>
  <c r="I152" i="3"/>
  <c r="C151" i="3"/>
  <c r="G151" i="3"/>
  <c r="H151" i="3"/>
  <c r="I151" i="3"/>
  <c r="C150" i="3"/>
  <c r="G150" i="3"/>
  <c r="H150" i="3"/>
  <c r="I150" i="3"/>
  <c r="C149" i="3"/>
  <c r="G149" i="3"/>
  <c r="H149" i="3"/>
  <c r="I149" i="3"/>
  <c r="C148" i="3"/>
  <c r="G148" i="3"/>
  <c r="H148" i="3"/>
  <c r="I148" i="3"/>
  <c r="C147" i="3"/>
  <c r="G147" i="3"/>
  <c r="H147" i="3"/>
  <c r="I147" i="3"/>
  <c r="C146" i="3"/>
  <c r="G146" i="3"/>
  <c r="H146" i="3"/>
  <c r="I146" i="3"/>
  <c r="C145" i="3"/>
  <c r="G145" i="3"/>
  <c r="H145" i="3"/>
  <c r="I145" i="3"/>
  <c r="C144" i="3"/>
  <c r="G144" i="3"/>
  <c r="H144" i="3"/>
  <c r="I144" i="3"/>
  <c r="C143" i="3"/>
  <c r="G143" i="3"/>
  <c r="H143" i="3"/>
  <c r="I143" i="3"/>
  <c r="C142" i="3"/>
  <c r="G142" i="3"/>
  <c r="H142" i="3"/>
  <c r="I142" i="3"/>
  <c r="C141" i="3"/>
  <c r="G141" i="3"/>
  <c r="H141" i="3"/>
  <c r="I141" i="3"/>
  <c r="C140" i="3"/>
  <c r="G140" i="3"/>
  <c r="H140" i="3"/>
  <c r="I140" i="3"/>
  <c r="C139" i="3"/>
  <c r="G139" i="3"/>
  <c r="H139" i="3"/>
  <c r="I139" i="3"/>
  <c r="C138" i="3"/>
  <c r="G138" i="3"/>
  <c r="H138" i="3"/>
  <c r="I138" i="3"/>
  <c r="C137" i="3"/>
  <c r="G137" i="3"/>
  <c r="H137" i="3"/>
  <c r="I137" i="3"/>
  <c r="C136" i="3"/>
  <c r="G136" i="3"/>
  <c r="H136" i="3"/>
  <c r="I136" i="3"/>
  <c r="C135" i="3"/>
  <c r="G135" i="3"/>
  <c r="H135" i="3"/>
  <c r="I135" i="3"/>
  <c r="C134" i="3"/>
  <c r="G134" i="3"/>
  <c r="H134" i="3"/>
  <c r="I134" i="3"/>
  <c r="C133" i="3"/>
  <c r="G133" i="3"/>
  <c r="H133" i="3"/>
  <c r="I133" i="3"/>
  <c r="C132" i="3"/>
  <c r="G132" i="3"/>
  <c r="H132" i="3"/>
  <c r="I132" i="3"/>
  <c r="C130" i="3"/>
  <c r="G130" i="3"/>
  <c r="H130" i="3"/>
  <c r="I130" i="3"/>
  <c r="C126" i="3"/>
  <c r="G126" i="3"/>
  <c r="H126" i="3"/>
  <c r="I126" i="3"/>
  <c r="C124" i="3"/>
  <c r="G124" i="3"/>
  <c r="H124" i="3"/>
  <c r="I124" i="3"/>
  <c r="C121" i="3"/>
  <c r="G121" i="3"/>
  <c r="H121" i="3"/>
  <c r="I121" i="3"/>
  <c r="C117" i="3"/>
  <c r="G117" i="3"/>
  <c r="H117" i="3"/>
  <c r="I117" i="3"/>
  <c r="C116" i="3"/>
  <c r="G116" i="3"/>
  <c r="H116" i="3"/>
  <c r="I116" i="3"/>
  <c r="C115" i="3"/>
  <c r="G115" i="3"/>
  <c r="H115" i="3"/>
  <c r="I115" i="3"/>
  <c r="C114" i="3"/>
  <c r="G114" i="3"/>
  <c r="H114" i="3"/>
  <c r="I114" i="3"/>
  <c r="C113" i="3"/>
  <c r="G113" i="3"/>
  <c r="H113" i="3"/>
  <c r="I113" i="3"/>
  <c r="C112" i="3"/>
  <c r="G112" i="3"/>
  <c r="H112" i="3"/>
  <c r="I112" i="3"/>
  <c r="C111" i="3"/>
  <c r="G111" i="3"/>
  <c r="H111" i="3"/>
  <c r="I111" i="3"/>
  <c r="C110" i="3"/>
  <c r="G110" i="3"/>
  <c r="H110" i="3"/>
  <c r="I110" i="3"/>
  <c r="C109" i="3"/>
  <c r="G109" i="3"/>
  <c r="H109" i="3"/>
  <c r="I109" i="3"/>
  <c r="C108" i="3"/>
  <c r="G108" i="3"/>
  <c r="H108" i="3"/>
  <c r="I108" i="3"/>
  <c r="C107" i="3"/>
  <c r="G107" i="3"/>
  <c r="H107" i="3"/>
  <c r="I107" i="3"/>
  <c r="C105" i="3"/>
  <c r="G105" i="3"/>
  <c r="H105" i="3"/>
  <c r="I105" i="3"/>
  <c r="C104" i="3"/>
  <c r="G104" i="3"/>
  <c r="H104" i="3"/>
  <c r="I104" i="3"/>
  <c r="C103" i="3"/>
  <c r="G103" i="3"/>
  <c r="H103" i="3"/>
  <c r="I103" i="3"/>
  <c r="C102" i="3"/>
  <c r="G102" i="3"/>
  <c r="H102" i="3"/>
  <c r="I102" i="3"/>
  <c r="C101" i="3"/>
  <c r="G101" i="3"/>
  <c r="H101" i="3"/>
  <c r="I101" i="3"/>
  <c r="C100" i="3"/>
  <c r="G100" i="3"/>
  <c r="H100" i="3"/>
  <c r="I100" i="3"/>
  <c r="C99" i="3"/>
  <c r="G99" i="3"/>
  <c r="H99" i="3"/>
  <c r="I99" i="3"/>
  <c r="C98" i="3"/>
  <c r="G98" i="3"/>
  <c r="H98" i="3"/>
  <c r="I98" i="3"/>
  <c r="C97" i="3"/>
  <c r="G97" i="3"/>
  <c r="H97" i="3"/>
  <c r="I97" i="3"/>
  <c r="C96" i="3"/>
  <c r="G96" i="3"/>
  <c r="H96" i="3"/>
  <c r="I96" i="3"/>
  <c r="C95" i="3"/>
  <c r="G95" i="3"/>
  <c r="H95" i="3"/>
  <c r="I95" i="3"/>
  <c r="C94" i="3"/>
  <c r="G94" i="3"/>
  <c r="H94" i="3"/>
  <c r="I94" i="3"/>
  <c r="C91" i="3"/>
  <c r="G91" i="3"/>
  <c r="H91" i="3"/>
  <c r="I91" i="3"/>
  <c r="C89" i="3"/>
  <c r="G89" i="3"/>
  <c r="H89" i="3"/>
  <c r="I89" i="3"/>
  <c r="C87" i="3"/>
  <c r="G87" i="3"/>
  <c r="H87" i="3"/>
  <c r="I87" i="3"/>
  <c r="C83" i="3"/>
  <c r="G83" i="3"/>
  <c r="H83" i="3"/>
  <c r="I83" i="3"/>
  <c r="C80" i="3"/>
  <c r="G80" i="3"/>
  <c r="H80" i="3"/>
  <c r="I80" i="3"/>
  <c r="C78" i="3"/>
  <c r="G78" i="3"/>
  <c r="H78" i="3"/>
  <c r="I78" i="3"/>
  <c r="C77" i="3"/>
  <c r="G77" i="3"/>
  <c r="H77" i="3"/>
  <c r="I77" i="3"/>
  <c r="C76" i="3"/>
  <c r="G76" i="3"/>
  <c r="H76" i="3"/>
  <c r="I76" i="3"/>
  <c r="C75" i="3"/>
  <c r="G75" i="3"/>
  <c r="H75" i="3"/>
  <c r="I75" i="3"/>
  <c r="C74" i="3"/>
  <c r="G74" i="3"/>
  <c r="H74" i="3"/>
  <c r="I74" i="3"/>
  <c r="C73" i="3"/>
  <c r="G73" i="3"/>
  <c r="H73" i="3"/>
  <c r="I73" i="3"/>
  <c r="C72" i="3"/>
  <c r="G72" i="3"/>
  <c r="H72" i="3"/>
  <c r="I72" i="3"/>
  <c r="C71" i="3"/>
  <c r="G71" i="3"/>
  <c r="H71" i="3"/>
  <c r="I71" i="3"/>
  <c r="C70" i="3"/>
  <c r="G70" i="3"/>
  <c r="H70" i="3"/>
  <c r="I70" i="3"/>
  <c r="C69" i="3"/>
  <c r="G69" i="3"/>
  <c r="H69" i="3"/>
  <c r="I69" i="3"/>
  <c r="C65" i="3"/>
  <c r="G65" i="3"/>
  <c r="H65" i="3"/>
  <c r="I65" i="3"/>
  <c r="C64" i="3"/>
  <c r="G64" i="3"/>
  <c r="H64" i="3"/>
  <c r="I64" i="3"/>
  <c r="C62" i="3"/>
  <c r="G62" i="3"/>
  <c r="H62" i="3"/>
  <c r="I62" i="3"/>
  <c r="C61" i="3"/>
  <c r="G61" i="3"/>
  <c r="H61" i="3"/>
  <c r="I61" i="3"/>
  <c r="C60" i="3"/>
  <c r="G60" i="3"/>
  <c r="H60" i="3"/>
  <c r="I60" i="3"/>
  <c r="C59" i="3"/>
  <c r="G59" i="3"/>
  <c r="H59" i="3"/>
  <c r="I59" i="3"/>
  <c r="C58" i="3"/>
  <c r="G58" i="3"/>
  <c r="H58" i="3"/>
  <c r="I58" i="3"/>
  <c r="C57" i="3"/>
  <c r="G57" i="3"/>
  <c r="H57" i="3"/>
  <c r="I57" i="3"/>
  <c r="C56" i="3"/>
  <c r="G56" i="3"/>
  <c r="H56" i="3"/>
  <c r="I56" i="3"/>
  <c r="C55" i="3"/>
  <c r="G55" i="3"/>
  <c r="H55" i="3"/>
  <c r="I55" i="3"/>
  <c r="C54" i="3"/>
  <c r="G54" i="3"/>
  <c r="H54" i="3"/>
  <c r="I54" i="3"/>
  <c r="C53" i="3"/>
  <c r="G53" i="3"/>
  <c r="H53" i="3"/>
  <c r="I53" i="3"/>
  <c r="C52" i="3"/>
  <c r="G52" i="3"/>
  <c r="H52" i="3"/>
  <c r="I52" i="3"/>
  <c r="C50" i="3"/>
  <c r="G50" i="3"/>
  <c r="H50" i="3"/>
  <c r="I50" i="3"/>
  <c r="C46" i="3"/>
  <c r="G46" i="3"/>
  <c r="H46" i="3"/>
  <c r="I46" i="3"/>
  <c r="C44" i="3"/>
  <c r="G44" i="3"/>
  <c r="H44" i="3"/>
  <c r="I44" i="3"/>
  <c r="C43" i="3"/>
  <c r="G43" i="3"/>
  <c r="H43" i="3"/>
  <c r="I43" i="3"/>
  <c r="C42" i="3"/>
  <c r="G42" i="3"/>
  <c r="H42" i="3"/>
  <c r="I42" i="3"/>
  <c r="C39" i="3"/>
  <c r="G39" i="3"/>
  <c r="H39" i="3"/>
  <c r="I39" i="3"/>
  <c r="C33" i="3"/>
  <c r="G33" i="3"/>
  <c r="H33" i="3"/>
  <c r="I33" i="3"/>
  <c r="C32" i="3"/>
  <c r="G32" i="3"/>
  <c r="H32" i="3"/>
  <c r="I32" i="3"/>
  <c r="C31" i="3"/>
  <c r="G31" i="3"/>
  <c r="H31" i="3"/>
  <c r="I31" i="3"/>
  <c r="C30" i="3"/>
  <c r="G30" i="3"/>
  <c r="H30" i="3"/>
  <c r="I30" i="3"/>
  <c r="C29" i="3"/>
  <c r="G29" i="3"/>
  <c r="H29" i="3"/>
  <c r="I29" i="3"/>
  <c r="C28" i="3"/>
  <c r="G28" i="3"/>
  <c r="H28" i="3"/>
  <c r="I28" i="3"/>
  <c r="C27" i="3"/>
  <c r="G27" i="3"/>
  <c r="H27" i="3"/>
  <c r="I27" i="3"/>
  <c r="C25" i="3"/>
  <c r="G25" i="3"/>
  <c r="H25" i="3"/>
  <c r="I25" i="3"/>
  <c r="C24" i="3"/>
  <c r="G24" i="3"/>
  <c r="H24" i="3"/>
  <c r="I24" i="3"/>
  <c r="C23" i="3"/>
  <c r="G23" i="3"/>
  <c r="H23" i="3"/>
  <c r="I23" i="3"/>
  <c r="C18" i="3"/>
  <c r="G18" i="3"/>
  <c r="H18" i="3"/>
  <c r="I18" i="3"/>
  <c r="C10" i="3"/>
  <c r="G10" i="3"/>
  <c r="H10" i="3"/>
  <c r="I10" i="3"/>
  <c r="C8" i="3"/>
  <c r="G8" i="3"/>
  <c r="H8" i="3"/>
  <c r="I8" i="3"/>
  <c r="C6" i="3"/>
  <c r="G6" i="3"/>
  <c r="H6" i="3"/>
  <c r="I6" i="3"/>
  <c r="C3" i="3"/>
  <c r="G3" i="3"/>
  <c r="H3" i="3"/>
  <c r="I3" i="3"/>
  <c r="D517" i="3"/>
  <c r="F517" i="3"/>
  <c r="D516" i="3"/>
  <c r="F516" i="3"/>
  <c r="D515" i="3"/>
  <c r="F515" i="3"/>
  <c r="D514" i="3"/>
  <c r="F514" i="3"/>
  <c r="D513" i="3"/>
  <c r="F513" i="3"/>
  <c r="D512" i="3"/>
  <c r="F512" i="3"/>
  <c r="D511" i="3"/>
  <c r="F511" i="3"/>
  <c r="D510" i="3"/>
  <c r="F510" i="3"/>
  <c r="D509" i="3"/>
  <c r="F509" i="3"/>
  <c r="D507" i="3"/>
  <c r="F507" i="3"/>
  <c r="D506" i="3"/>
  <c r="F506" i="3"/>
  <c r="D505" i="3"/>
  <c r="F505" i="3"/>
  <c r="D504" i="3"/>
  <c r="F504" i="3"/>
  <c r="D503" i="3"/>
  <c r="F503" i="3"/>
  <c r="D502" i="3"/>
  <c r="F502" i="3"/>
  <c r="D501" i="3"/>
  <c r="F501" i="3"/>
  <c r="D499" i="3"/>
  <c r="F499" i="3"/>
  <c r="D496" i="3"/>
  <c r="F496" i="3"/>
  <c r="D495" i="3"/>
  <c r="F495" i="3"/>
  <c r="D492" i="3"/>
  <c r="F492" i="3"/>
  <c r="D491" i="3"/>
  <c r="F491" i="3"/>
  <c r="D489" i="3"/>
  <c r="F489" i="3"/>
  <c r="D488" i="3"/>
  <c r="F488" i="3"/>
  <c r="D487" i="3"/>
  <c r="F487" i="3"/>
  <c r="D486" i="3"/>
  <c r="F486" i="3"/>
  <c r="D485" i="3"/>
  <c r="F485" i="3"/>
  <c r="D484" i="3"/>
  <c r="F484" i="3"/>
  <c r="D483" i="3"/>
  <c r="F483" i="3"/>
  <c r="D482" i="3"/>
  <c r="F482" i="3"/>
  <c r="D481" i="3"/>
  <c r="F481" i="3"/>
  <c r="D480" i="3"/>
  <c r="F480" i="3"/>
  <c r="D479" i="3"/>
  <c r="F479" i="3"/>
  <c r="D478" i="3"/>
  <c r="F478" i="3"/>
  <c r="D477" i="3"/>
  <c r="F477" i="3"/>
  <c r="D476" i="3"/>
  <c r="F476" i="3"/>
  <c r="D475" i="3"/>
  <c r="F475" i="3"/>
  <c r="D473" i="3"/>
  <c r="F473" i="3"/>
  <c r="D472" i="3"/>
  <c r="F472" i="3"/>
  <c r="D471" i="3"/>
  <c r="F471" i="3"/>
  <c r="D470" i="3"/>
  <c r="F470" i="3"/>
  <c r="D467" i="3"/>
  <c r="F467" i="3"/>
  <c r="D462" i="3"/>
  <c r="F462" i="3"/>
  <c r="D461" i="3"/>
  <c r="F461" i="3"/>
  <c r="D460" i="3"/>
  <c r="F460" i="3"/>
  <c r="D457" i="3"/>
  <c r="F457" i="3"/>
  <c r="D455" i="3"/>
  <c r="F455" i="3"/>
  <c r="D454" i="3"/>
  <c r="F454" i="3"/>
  <c r="D453" i="3"/>
  <c r="F453" i="3"/>
  <c r="D452" i="3"/>
  <c r="F452" i="3"/>
  <c r="D450" i="3"/>
  <c r="F450" i="3"/>
  <c r="D449" i="3"/>
  <c r="F449" i="3"/>
  <c r="D448" i="3"/>
  <c r="F448" i="3"/>
  <c r="D447" i="3"/>
  <c r="F447" i="3"/>
  <c r="D446" i="3"/>
  <c r="F446" i="3"/>
  <c r="D445" i="3"/>
  <c r="F445" i="3"/>
  <c r="D444" i="3"/>
  <c r="F444" i="3"/>
  <c r="D443" i="3"/>
  <c r="F443" i="3"/>
  <c r="D442" i="3"/>
  <c r="F442" i="3"/>
  <c r="D440" i="3"/>
  <c r="F440" i="3"/>
  <c r="D438" i="3"/>
  <c r="F438" i="3"/>
  <c r="D437" i="3"/>
  <c r="F437" i="3"/>
  <c r="D436" i="3"/>
  <c r="F436" i="3"/>
  <c r="D434" i="3"/>
  <c r="F434" i="3"/>
  <c r="D433" i="3"/>
  <c r="F433" i="3"/>
  <c r="D432" i="3"/>
  <c r="F432" i="3"/>
  <c r="D431" i="3"/>
  <c r="F431" i="3"/>
  <c r="D430" i="3"/>
  <c r="F430" i="3"/>
  <c r="D429" i="3"/>
  <c r="F429" i="3"/>
  <c r="D428" i="3"/>
  <c r="F428" i="3"/>
  <c r="D427" i="3"/>
  <c r="F427" i="3"/>
  <c r="D426" i="3"/>
  <c r="F426" i="3"/>
  <c r="D425" i="3"/>
  <c r="F425" i="3"/>
  <c r="D421" i="3"/>
  <c r="F421" i="3"/>
  <c r="D419" i="3"/>
  <c r="F419" i="3"/>
  <c r="D418" i="3"/>
  <c r="F418" i="3"/>
  <c r="D415" i="3"/>
  <c r="F415" i="3"/>
  <c r="D412" i="3"/>
  <c r="F412" i="3"/>
  <c r="D411" i="3"/>
  <c r="F411" i="3"/>
  <c r="D410" i="3"/>
  <c r="F410" i="3"/>
  <c r="D409" i="3"/>
  <c r="F409" i="3"/>
  <c r="D408" i="3"/>
  <c r="F408" i="3"/>
  <c r="D407" i="3"/>
  <c r="F407" i="3"/>
  <c r="D406" i="3"/>
  <c r="F406" i="3"/>
  <c r="D405" i="3"/>
  <c r="F405" i="3"/>
  <c r="D404" i="3"/>
  <c r="F404" i="3"/>
  <c r="D403" i="3"/>
  <c r="F403" i="3"/>
  <c r="D402" i="3"/>
  <c r="F402" i="3"/>
  <c r="D401" i="3"/>
  <c r="F401" i="3"/>
  <c r="D400" i="3"/>
  <c r="F400" i="3"/>
  <c r="D399" i="3"/>
  <c r="F399" i="3"/>
  <c r="D398" i="3"/>
  <c r="F398" i="3"/>
  <c r="D397" i="3"/>
  <c r="F397" i="3"/>
  <c r="D395" i="3"/>
  <c r="F395" i="3"/>
  <c r="D394" i="3"/>
  <c r="F394" i="3"/>
  <c r="D393" i="3"/>
  <c r="F393" i="3"/>
  <c r="D392" i="3"/>
  <c r="F392" i="3"/>
  <c r="D391" i="3"/>
  <c r="F391" i="3"/>
  <c r="D390" i="3"/>
  <c r="F390" i="3"/>
  <c r="D389" i="3"/>
  <c r="F389" i="3"/>
  <c r="D388" i="3"/>
  <c r="F388" i="3"/>
  <c r="D387" i="3"/>
  <c r="F387" i="3"/>
  <c r="D386" i="3"/>
  <c r="F386" i="3"/>
  <c r="D385" i="3"/>
  <c r="F385" i="3"/>
  <c r="D383" i="3"/>
  <c r="F383" i="3"/>
  <c r="D381" i="3"/>
  <c r="F381" i="3"/>
  <c r="D379" i="3"/>
  <c r="F379" i="3"/>
  <c r="D376" i="3"/>
  <c r="F376" i="3"/>
  <c r="D374" i="3"/>
  <c r="F374" i="3"/>
  <c r="D368" i="3"/>
  <c r="F368" i="3"/>
  <c r="D367" i="3"/>
  <c r="F367" i="3"/>
  <c r="D366" i="3"/>
  <c r="F366" i="3"/>
  <c r="D365" i="3"/>
  <c r="F365" i="3"/>
  <c r="D364" i="3"/>
  <c r="F364" i="3"/>
  <c r="D363" i="3"/>
  <c r="F363" i="3"/>
  <c r="D362" i="3"/>
  <c r="F362" i="3"/>
  <c r="D361" i="3"/>
  <c r="F361" i="3"/>
  <c r="D360" i="3"/>
  <c r="F360" i="3"/>
  <c r="D359" i="3"/>
  <c r="F359" i="3"/>
  <c r="D358" i="3"/>
  <c r="F358" i="3"/>
  <c r="D357" i="3"/>
  <c r="F357" i="3"/>
  <c r="D356" i="3"/>
  <c r="F356" i="3"/>
  <c r="D354" i="3"/>
  <c r="F354" i="3"/>
  <c r="D353" i="3"/>
  <c r="F353" i="3"/>
  <c r="D352" i="3"/>
  <c r="F352" i="3"/>
  <c r="D351" i="3"/>
  <c r="F351" i="3"/>
  <c r="D350" i="3"/>
  <c r="F350" i="3"/>
  <c r="D349" i="3"/>
  <c r="F349" i="3"/>
  <c r="D348" i="3"/>
  <c r="F348" i="3"/>
  <c r="D347" i="3"/>
  <c r="F347" i="3"/>
  <c r="D346" i="3"/>
  <c r="F346" i="3"/>
  <c r="D345" i="3"/>
  <c r="F345" i="3"/>
  <c r="D342" i="3"/>
  <c r="F342" i="3"/>
  <c r="D338" i="3"/>
  <c r="F338" i="3"/>
  <c r="D336" i="3"/>
  <c r="F336" i="3"/>
  <c r="D335" i="3"/>
  <c r="F335" i="3"/>
  <c r="D333" i="3"/>
  <c r="F333" i="3"/>
  <c r="D328" i="3"/>
  <c r="F328" i="3"/>
  <c r="D327" i="3"/>
  <c r="F327" i="3"/>
  <c r="D325" i="3"/>
  <c r="F325" i="3"/>
  <c r="D324" i="3"/>
  <c r="F324" i="3"/>
  <c r="D323" i="3"/>
  <c r="F323" i="3"/>
  <c r="D322" i="3"/>
  <c r="F322" i="3"/>
  <c r="D321" i="3"/>
  <c r="F321" i="3"/>
  <c r="D320" i="3"/>
  <c r="F320" i="3"/>
  <c r="D319" i="3"/>
  <c r="F319" i="3"/>
  <c r="D318" i="3"/>
  <c r="F318" i="3"/>
  <c r="D317" i="3"/>
  <c r="F317" i="3"/>
  <c r="D316" i="3"/>
  <c r="F316" i="3"/>
  <c r="D315" i="3"/>
  <c r="F315" i="3"/>
  <c r="D314" i="3"/>
  <c r="F314" i="3"/>
  <c r="D313" i="3"/>
  <c r="F313" i="3"/>
  <c r="D311" i="3"/>
  <c r="F311" i="3"/>
  <c r="D310" i="3"/>
  <c r="F310" i="3"/>
  <c r="D309" i="3"/>
  <c r="F309" i="3"/>
  <c r="D308" i="3"/>
  <c r="F308" i="3"/>
  <c r="D307" i="3"/>
  <c r="F307" i="3"/>
  <c r="D306" i="3"/>
  <c r="F306" i="3"/>
  <c r="D305" i="3"/>
  <c r="F305" i="3"/>
  <c r="D304" i="3"/>
  <c r="F304" i="3"/>
  <c r="D303" i="3"/>
  <c r="F303" i="3"/>
  <c r="D302" i="3"/>
  <c r="F302" i="3"/>
  <c r="D301" i="3"/>
  <c r="F301" i="3"/>
  <c r="D299" i="3"/>
  <c r="F299" i="3"/>
  <c r="D298" i="3"/>
  <c r="F298" i="3"/>
  <c r="D294" i="3"/>
  <c r="F294" i="3"/>
  <c r="D293" i="3"/>
  <c r="F293" i="3"/>
  <c r="D292" i="3"/>
  <c r="F292" i="3"/>
  <c r="D290" i="3"/>
  <c r="F290" i="3"/>
  <c r="D289" i="3"/>
  <c r="F289" i="3"/>
  <c r="D287" i="3"/>
  <c r="F287" i="3"/>
  <c r="D285" i="3"/>
  <c r="F285" i="3"/>
  <c r="D284" i="3"/>
  <c r="F284" i="3"/>
  <c r="D281" i="3"/>
  <c r="F281" i="3"/>
  <c r="D280" i="3"/>
  <c r="F280" i="3"/>
  <c r="D279" i="3"/>
  <c r="F279" i="3"/>
  <c r="D278" i="3"/>
  <c r="F278" i="3"/>
  <c r="D277" i="3"/>
  <c r="F277" i="3"/>
  <c r="D276" i="3"/>
  <c r="F276" i="3"/>
  <c r="D275" i="3"/>
  <c r="F275" i="3"/>
  <c r="D274" i="3"/>
  <c r="F274" i="3"/>
  <c r="D273" i="3"/>
  <c r="F273" i="3"/>
  <c r="D272" i="3"/>
  <c r="F272" i="3"/>
  <c r="D271" i="3"/>
  <c r="F271" i="3"/>
  <c r="D270" i="3"/>
  <c r="F270" i="3"/>
  <c r="D269" i="3"/>
  <c r="F269" i="3"/>
  <c r="D268" i="3"/>
  <c r="F268" i="3"/>
  <c r="D267" i="3"/>
  <c r="F267" i="3"/>
  <c r="D266" i="3"/>
  <c r="F266" i="3"/>
  <c r="D264" i="3"/>
  <c r="F264" i="3"/>
  <c r="D262" i="3"/>
  <c r="F262" i="3"/>
  <c r="D261" i="3"/>
  <c r="F261" i="3"/>
  <c r="D260" i="3"/>
  <c r="F260" i="3"/>
  <c r="D259" i="3"/>
  <c r="F259" i="3"/>
  <c r="D258" i="3"/>
  <c r="F258" i="3"/>
  <c r="D257" i="3"/>
  <c r="F257" i="3"/>
  <c r="D256" i="3"/>
  <c r="F256" i="3"/>
  <c r="D255" i="3"/>
  <c r="F255" i="3"/>
  <c r="D254" i="3"/>
  <c r="F254" i="3"/>
  <c r="D253" i="3"/>
  <c r="F253" i="3"/>
  <c r="D252" i="3"/>
  <c r="F252" i="3"/>
  <c r="D251" i="3"/>
  <c r="F251" i="3"/>
  <c r="D250" i="3"/>
  <c r="F250" i="3"/>
  <c r="D248" i="3"/>
  <c r="F248" i="3"/>
  <c r="D247" i="3"/>
  <c r="F247" i="3"/>
  <c r="D244" i="3"/>
  <c r="F244" i="3"/>
  <c r="D243" i="3"/>
  <c r="F243" i="3"/>
  <c r="D241" i="3"/>
  <c r="F241" i="3"/>
  <c r="D239" i="3"/>
  <c r="F239" i="3"/>
  <c r="D236" i="3"/>
  <c r="F236" i="3"/>
  <c r="D234" i="3"/>
  <c r="F234" i="3"/>
  <c r="D233" i="3"/>
  <c r="F233" i="3"/>
  <c r="D232" i="3"/>
  <c r="F232" i="3"/>
  <c r="D230" i="3"/>
  <c r="F230" i="3"/>
  <c r="D229" i="3"/>
  <c r="F229" i="3"/>
  <c r="D228" i="3"/>
  <c r="F228" i="3"/>
  <c r="D227" i="3"/>
  <c r="F227" i="3"/>
  <c r="D226" i="3"/>
  <c r="F226" i="3"/>
  <c r="D225" i="3"/>
  <c r="F225" i="3"/>
  <c r="D224" i="3"/>
  <c r="F224" i="3"/>
  <c r="D223" i="3"/>
  <c r="F223" i="3"/>
  <c r="D222" i="3"/>
  <c r="F222" i="3"/>
  <c r="D221" i="3"/>
  <c r="F221" i="3"/>
  <c r="D220" i="3"/>
  <c r="F220" i="3"/>
  <c r="D219" i="3"/>
  <c r="F219" i="3"/>
  <c r="D218" i="3"/>
  <c r="F218" i="3"/>
  <c r="D217" i="3"/>
  <c r="F217" i="3"/>
  <c r="D216" i="3"/>
  <c r="F216" i="3"/>
  <c r="D215" i="3"/>
  <c r="F215" i="3"/>
  <c r="D214" i="3"/>
  <c r="F214" i="3"/>
  <c r="D213" i="3"/>
  <c r="F213" i="3"/>
  <c r="D212" i="3"/>
  <c r="F212" i="3"/>
  <c r="D211" i="3"/>
  <c r="F211" i="3"/>
  <c r="D210" i="3"/>
  <c r="F210" i="3"/>
  <c r="D209" i="3"/>
  <c r="F209" i="3"/>
  <c r="D208" i="3"/>
  <c r="F208" i="3"/>
  <c r="D207" i="3"/>
  <c r="F207" i="3"/>
  <c r="D206" i="3"/>
  <c r="F206" i="3"/>
  <c r="D205" i="3"/>
  <c r="F205" i="3"/>
  <c r="D204" i="3"/>
  <c r="F204" i="3"/>
  <c r="D202" i="3"/>
  <c r="F202" i="3"/>
  <c r="D196" i="3"/>
  <c r="F196" i="3"/>
  <c r="D193" i="3"/>
  <c r="F193" i="3"/>
  <c r="D189" i="3"/>
  <c r="F189" i="3"/>
  <c r="D188" i="3"/>
  <c r="F188" i="3"/>
  <c r="D187" i="3"/>
  <c r="F187" i="3"/>
  <c r="D186" i="3"/>
  <c r="F186" i="3"/>
  <c r="D185" i="3"/>
  <c r="F185" i="3"/>
  <c r="D184" i="3"/>
  <c r="F184" i="3"/>
  <c r="D183" i="3"/>
  <c r="F183" i="3"/>
  <c r="D182" i="3"/>
  <c r="F182" i="3"/>
  <c r="D181" i="3"/>
  <c r="F181" i="3"/>
  <c r="D180" i="3"/>
  <c r="F180" i="3"/>
  <c r="D179" i="3"/>
  <c r="F179" i="3"/>
  <c r="D178" i="3"/>
  <c r="F178" i="3"/>
  <c r="D177" i="3"/>
  <c r="F177" i="3"/>
  <c r="D176" i="3"/>
  <c r="F176" i="3"/>
  <c r="D175" i="3"/>
  <c r="F175" i="3"/>
  <c r="D174" i="3"/>
  <c r="F174" i="3"/>
  <c r="D173" i="3"/>
  <c r="F173" i="3"/>
  <c r="D172" i="3"/>
  <c r="F172" i="3"/>
  <c r="D170" i="3"/>
  <c r="F170" i="3"/>
  <c r="D169" i="3"/>
  <c r="F169" i="3"/>
  <c r="D168" i="3"/>
  <c r="F168" i="3"/>
  <c r="D167" i="3"/>
  <c r="F167" i="3"/>
  <c r="D166" i="3"/>
  <c r="F166" i="3"/>
  <c r="D163" i="3"/>
  <c r="F163" i="3"/>
  <c r="D160" i="3"/>
  <c r="F160" i="3"/>
  <c r="D158" i="3"/>
  <c r="F158" i="3"/>
  <c r="D156" i="3"/>
  <c r="F156" i="3"/>
  <c r="D155" i="3"/>
  <c r="F155" i="3"/>
  <c r="D152" i="3"/>
  <c r="F152" i="3"/>
  <c r="D151" i="3"/>
  <c r="F151" i="3"/>
  <c r="D150" i="3"/>
  <c r="F150" i="3"/>
  <c r="D149" i="3"/>
  <c r="F149" i="3"/>
  <c r="D148" i="3"/>
  <c r="F148" i="3"/>
  <c r="D147" i="3"/>
  <c r="F147" i="3"/>
  <c r="D146" i="3"/>
  <c r="F146" i="3"/>
  <c r="D145" i="3"/>
  <c r="F145" i="3"/>
  <c r="D144" i="3"/>
  <c r="F144" i="3"/>
  <c r="D143" i="3"/>
  <c r="F143" i="3"/>
  <c r="D142" i="3"/>
  <c r="F142" i="3"/>
  <c r="D141" i="3"/>
  <c r="F141" i="3"/>
  <c r="D140" i="3"/>
  <c r="F140" i="3"/>
  <c r="D139" i="3"/>
  <c r="F139" i="3"/>
  <c r="D138" i="3"/>
  <c r="F138" i="3"/>
  <c r="D137" i="3"/>
  <c r="F137" i="3"/>
  <c r="D136" i="3"/>
  <c r="F136" i="3"/>
  <c r="D135" i="3"/>
  <c r="F135" i="3"/>
  <c r="D134" i="3"/>
  <c r="F134" i="3"/>
  <c r="D133" i="3"/>
  <c r="F133" i="3"/>
  <c r="D132" i="3"/>
  <c r="F132" i="3"/>
  <c r="D130" i="3"/>
  <c r="F130" i="3"/>
  <c r="D126" i="3"/>
  <c r="F126" i="3"/>
  <c r="D124" i="3"/>
  <c r="F124" i="3"/>
  <c r="D121" i="3"/>
  <c r="F121" i="3"/>
  <c r="D117" i="3"/>
  <c r="F117" i="3"/>
  <c r="D116" i="3"/>
  <c r="F116" i="3"/>
  <c r="D115" i="3"/>
  <c r="F115" i="3"/>
  <c r="D114" i="3"/>
  <c r="F114" i="3"/>
  <c r="D113" i="3"/>
  <c r="F113" i="3"/>
  <c r="D112" i="3"/>
  <c r="F112" i="3"/>
  <c r="D111" i="3"/>
  <c r="F111" i="3"/>
  <c r="D110" i="3"/>
  <c r="F110" i="3"/>
  <c r="D109" i="3"/>
  <c r="F109" i="3"/>
  <c r="D108" i="3"/>
  <c r="F108" i="3"/>
  <c r="D107" i="3"/>
  <c r="F107" i="3"/>
  <c r="D105" i="3"/>
  <c r="F105" i="3"/>
  <c r="D104" i="3"/>
  <c r="F104" i="3"/>
  <c r="D103" i="3"/>
  <c r="F103" i="3"/>
  <c r="D102" i="3"/>
  <c r="F102" i="3"/>
  <c r="D101" i="3"/>
  <c r="F101" i="3"/>
  <c r="D100" i="3"/>
  <c r="F100" i="3"/>
  <c r="D99" i="3"/>
  <c r="F99" i="3"/>
  <c r="D98" i="3"/>
  <c r="F98" i="3"/>
  <c r="D97" i="3"/>
  <c r="F97" i="3"/>
  <c r="D96" i="3"/>
  <c r="F96" i="3"/>
  <c r="D95" i="3"/>
  <c r="F95" i="3"/>
  <c r="D94" i="3"/>
  <c r="F94" i="3"/>
  <c r="D91" i="3"/>
  <c r="F91" i="3"/>
  <c r="D89" i="3"/>
  <c r="F89" i="3"/>
  <c r="D87" i="3"/>
  <c r="F87" i="3"/>
  <c r="D83" i="3"/>
  <c r="F83" i="3"/>
  <c r="D80" i="3"/>
  <c r="F80" i="3"/>
  <c r="D78" i="3"/>
  <c r="F78" i="3"/>
  <c r="D77" i="3"/>
  <c r="F77" i="3"/>
  <c r="D76" i="3"/>
  <c r="F76" i="3"/>
  <c r="D75" i="3"/>
  <c r="F75" i="3"/>
  <c r="D74" i="3"/>
  <c r="F74" i="3"/>
  <c r="D73" i="3"/>
  <c r="F73" i="3"/>
  <c r="D72" i="3"/>
  <c r="F72" i="3"/>
  <c r="D71" i="3"/>
  <c r="F71" i="3"/>
  <c r="D70" i="3"/>
  <c r="F70" i="3"/>
  <c r="D69" i="3"/>
  <c r="F69" i="3"/>
  <c r="D65" i="3"/>
  <c r="F65" i="3"/>
  <c r="D64" i="3"/>
  <c r="F64" i="3"/>
  <c r="D62" i="3"/>
  <c r="F62" i="3"/>
  <c r="D61" i="3"/>
  <c r="F61" i="3"/>
  <c r="D60" i="3"/>
  <c r="F60" i="3"/>
  <c r="D59" i="3"/>
  <c r="F59" i="3"/>
  <c r="D58" i="3"/>
  <c r="F58" i="3"/>
  <c r="D57" i="3"/>
  <c r="F57" i="3"/>
  <c r="D56" i="3"/>
  <c r="F56" i="3"/>
  <c r="D55" i="3"/>
  <c r="F55" i="3"/>
  <c r="D54" i="3"/>
  <c r="F54" i="3"/>
  <c r="D53" i="3"/>
  <c r="F53" i="3"/>
  <c r="D52" i="3"/>
  <c r="F52" i="3"/>
  <c r="D50" i="3"/>
  <c r="F50" i="3"/>
  <c r="D46" i="3"/>
  <c r="F46" i="3"/>
  <c r="D44" i="3"/>
  <c r="F44" i="3"/>
  <c r="D43" i="3"/>
  <c r="F43" i="3"/>
  <c r="D42" i="3"/>
  <c r="F42" i="3"/>
  <c r="D39" i="3"/>
  <c r="F39" i="3"/>
  <c r="D33" i="3"/>
  <c r="F33" i="3"/>
  <c r="D32" i="3"/>
  <c r="F32" i="3"/>
  <c r="D31" i="3"/>
  <c r="F31" i="3"/>
  <c r="D30" i="3"/>
  <c r="F30" i="3"/>
  <c r="D29" i="3"/>
  <c r="F29" i="3"/>
  <c r="D28" i="3"/>
  <c r="F28" i="3"/>
  <c r="D27" i="3"/>
  <c r="F27" i="3"/>
  <c r="D25" i="3"/>
  <c r="F25" i="3"/>
  <c r="D24" i="3"/>
  <c r="F24" i="3"/>
  <c r="D23" i="3"/>
  <c r="F23" i="3"/>
  <c r="D18" i="3"/>
  <c r="F18" i="3"/>
  <c r="D10" i="3"/>
  <c r="F10" i="3"/>
  <c r="D8" i="3"/>
  <c r="F8" i="3"/>
  <c r="E517" i="3"/>
  <c r="E516" i="3"/>
  <c r="E515" i="3"/>
  <c r="E514" i="3"/>
  <c r="E513" i="3"/>
  <c r="E512" i="3"/>
  <c r="E511" i="3"/>
  <c r="E510" i="3"/>
  <c r="E509" i="3"/>
  <c r="E507" i="3"/>
  <c r="E506" i="3"/>
  <c r="E505" i="3"/>
  <c r="E504" i="3"/>
  <c r="E503" i="3"/>
  <c r="E502" i="3"/>
  <c r="E501" i="3"/>
  <c r="E499" i="3"/>
  <c r="E496" i="3"/>
  <c r="E495" i="3"/>
  <c r="E492" i="3"/>
  <c r="E491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3" i="3"/>
  <c r="E472" i="3"/>
  <c r="E471" i="3"/>
  <c r="E470" i="3"/>
  <c r="E467" i="3"/>
  <c r="E462" i="3"/>
  <c r="E461" i="3"/>
  <c r="E460" i="3"/>
  <c r="E457" i="3"/>
  <c r="E455" i="3"/>
  <c r="E454" i="3"/>
  <c r="E453" i="3"/>
  <c r="E452" i="3"/>
  <c r="E450" i="3"/>
  <c r="E449" i="3"/>
  <c r="E448" i="3"/>
  <c r="E447" i="3"/>
  <c r="E446" i="3"/>
  <c r="E445" i="3"/>
  <c r="E444" i="3"/>
  <c r="E443" i="3"/>
  <c r="E442" i="3"/>
  <c r="E440" i="3"/>
  <c r="E438" i="3"/>
  <c r="E437" i="3"/>
  <c r="E436" i="3"/>
  <c r="E434" i="3"/>
  <c r="E433" i="3"/>
  <c r="E432" i="3"/>
  <c r="E431" i="3"/>
  <c r="E430" i="3"/>
  <c r="E429" i="3"/>
  <c r="E428" i="3"/>
  <c r="E427" i="3"/>
  <c r="E426" i="3"/>
  <c r="E425" i="3"/>
  <c r="E421" i="3"/>
  <c r="E419" i="3"/>
  <c r="E418" i="3"/>
  <c r="E415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5" i="3"/>
  <c r="E394" i="3"/>
  <c r="E393" i="3"/>
  <c r="E392" i="3"/>
  <c r="E391" i="3"/>
  <c r="E390" i="3"/>
  <c r="E389" i="3"/>
  <c r="E388" i="3"/>
  <c r="E387" i="3"/>
  <c r="E386" i="3"/>
  <c r="E385" i="3"/>
  <c r="E383" i="3"/>
  <c r="E381" i="3"/>
  <c r="E379" i="3"/>
  <c r="E376" i="3"/>
  <c r="E374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4" i="3"/>
  <c r="E353" i="3"/>
  <c r="E352" i="3"/>
  <c r="E351" i="3"/>
  <c r="E350" i="3"/>
  <c r="E349" i="3"/>
  <c r="E348" i="3"/>
  <c r="E347" i="3"/>
  <c r="E346" i="3"/>
  <c r="E345" i="3"/>
  <c r="E342" i="3"/>
  <c r="E338" i="3"/>
  <c r="E336" i="3"/>
  <c r="E335" i="3"/>
  <c r="E333" i="3"/>
  <c r="E328" i="3"/>
  <c r="E327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1" i="3"/>
  <c r="E310" i="3"/>
  <c r="E309" i="3"/>
  <c r="E308" i="3"/>
  <c r="E307" i="3"/>
  <c r="E306" i="3"/>
  <c r="E305" i="3"/>
  <c r="E304" i="3"/>
  <c r="E303" i="3"/>
  <c r="E302" i="3"/>
  <c r="E301" i="3"/>
  <c r="E299" i="3"/>
  <c r="E298" i="3"/>
  <c r="E294" i="3"/>
  <c r="E293" i="3"/>
  <c r="E292" i="3"/>
  <c r="E290" i="3"/>
  <c r="E289" i="3"/>
  <c r="E287" i="3"/>
  <c r="E285" i="3"/>
  <c r="E284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4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8" i="3"/>
  <c r="E247" i="3"/>
  <c r="E244" i="3"/>
  <c r="E243" i="3"/>
  <c r="E241" i="3"/>
  <c r="E239" i="3"/>
  <c r="E236" i="3"/>
  <c r="E234" i="3"/>
  <c r="E233" i="3"/>
  <c r="E232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2" i="3"/>
  <c r="E196" i="3"/>
  <c r="E193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0" i="3"/>
  <c r="E169" i="3"/>
  <c r="E168" i="3"/>
  <c r="E167" i="3"/>
  <c r="E166" i="3"/>
  <c r="E163" i="3"/>
  <c r="E160" i="3"/>
  <c r="E158" i="3"/>
  <c r="E156" i="3"/>
  <c r="E155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0" i="3"/>
  <c r="E126" i="3"/>
  <c r="E124" i="3"/>
  <c r="E121" i="3"/>
  <c r="E117" i="3"/>
  <c r="E116" i="3"/>
  <c r="E115" i="3"/>
  <c r="E114" i="3"/>
  <c r="E113" i="3"/>
  <c r="E112" i="3"/>
  <c r="E111" i="3"/>
  <c r="E110" i="3"/>
  <c r="E109" i="3"/>
  <c r="E108" i="3"/>
  <c r="E107" i="3"/>
  <c r="E105" i="3"/>
  <c r="E104" i="3"/>
  <c r="E103" i="3"/>
  <c r="E102" i="3"/>
  <c r="E101" i="3"/>
  <c r="E100" i="3"/>
  <c r="E99" i="3"/>
  <c r="E98" i="3"/>
  <c r="E97" i="3"/>
  <c r="E96" i="3"/>
  <c r="E95" i="3"/>
  <c r="E94" i="3"/>
  <c r="E91" i="3"/>
  <c r="E89" i="3"/>
  <c r="E87" i="3"/>
  <c r="E83" i="3"/>
  <c r="E80" i="3"/>
  <c r="E78" i="3"/>
  <c r="E77" i="3"/>
  <c r="E76" i="3"/>
  <c r="E75" i="3"/>
  <c r="E74" i="3"/>
  <c r="E73" i="3"/>
  <c r="E72" i="3"/>
  <c r="E71" i="3"/>
  <c r="E70" i="3"/>
  <c r="E69" i="3"/>
  <c r="E65" i="3"/>
  <c r="E64" i="3"/>
  <c r="E62" i="3"/>
  <c r="E61" i="3"/>
  <c r="E60" i="3"/>
  <c r="E59" i="3"/>
  <c r="E58" i="3"/>
  <c r="E57" i="3"/>
  <c r="E56" i="3"/>
  <c r="E55" i="3"/>
  <c r="E54" i="3"/>
  <c r="E53" i="3"/>
  <c r="E52" i="3"/>
  <c r="E50" i="3"/>
  <c r="E46" i="3"/>
  <c r="E44" i="3"/>
  <c r="E43" i="3"/>
  <c r="E42" i="3"/>
  <c r="E39" i="3"/>
  <c r="E33" i="3"/>
  <c r="E32" i="3"/>
  <c r="E31" i="3"/>
  <c r="E30" i="3"/>
  <c r="E29" i="3"/>
  <c r="E28" i="3"/>
  <c r="E27" i="3"/>
  <c r="E25" i="3"/>
  <c r="E24" i="3"/>
  <c r="E23" i="3"/>
  <c r="E18" i="3"/>
  <c r="E10" i="3"/>
  <c r="E8" i="3"/>
  <c r="I32" i="1"/>
  <c r="J32" i="1"/>
  <c r="K32" i="1"/>
  <c r="I31" i="1"/>
  <c r="J31" i="1"/>
  <c r="K31" i="1"/>
  <c r="I30" i="1"/>
  <c r="J30" i="1"/>
  <c r="K30" i="1"/>
  <c r="I29" i="1"/>
  <c r="J29" i="1"/>
  <c r="K29" i="1"/>
  <c r="I28" i="1"/>
  <c r="J28" i="1"/>
  <c r="K28" i="1"/>
  <c r="I27" i="1"/>
  <c r="J27" i="1"/>
  <c r="K27" i="1"/>
  <c r="I26" i="1"/>
  <c r="J26" i="1"/>
  <c r="K26" i="1"/>
  <c r="I25" i="1"/>
  <c r="J25" i="1"/>
  <c r="K25" i="1"/>
  <c r="I24" i="1"/>
  <c r="J24" i="1"/>
  <c r="K24" i="1"/>
  <c r="I23" i="1"/>
  <c r="J23" i="1"/>
  <c r="K23" i="1"/>
  <c r="G23" i="1"/>
  <c r="H23" i="1"/>
  <c r="I22" i="1"/>
  <c r="J22" i="1"/>
  <c r="K22" i="1"/>
  <c r="G22" i="1"/>
  <c r="H22" i="1"/>
  <c r="I21" i="1"/>
  <c r="J21" i="1"/>
  <c r="K21" i="1"/>
  <c r="G21" i="1"/>
  <c r="H21" i="1"/>
  <c r="I20" i="1"/>
  <c r="J20" i="1"/>
  <c r="K20" i="1"/>
  <c r="G20" i="1"/>
  <c r="H20" i="1"/>
  <c r="G524" i="3"/>
  <c r="H524" i="3"/>
  <c r="D524" i="3"/>
  <c r="C524" i="3"/>
  <c r="F524" i="3"/>
  <c r="E524" i="3"/>
  <c r="G523" i="3"/>
  <c r="H523" i="3"/>
  <c r="D523" i="3"/>
  <c r="C523" i="3"/>
  <c r="F523" i="3"/>
  <c r="E523" i="3"/>
  <c r="G522" i="3"/>
  <c r="H522" i="3"/>
  <c r="D522" i="3"/>
  <c r="C522" i="3"/>
  <c r="F522" i="3"/>
  <c r="E522" i="3"/>
  <c r="G521" i="3"/>
  <c r="H521" i="3"/>
  <c r="D521" i="3"/>
  <c r="C521" i="3"/>
  <c r="F521" i="3"/>
  <c r="E521" i="3"/>
  <c r="G520" i="3"/>
  <c r="H520" i="3"/>
  <c r="D520" i="3"/>
  <c r="C520" i="3"/>
  <c r="F520" i="3"/>
  <c r="E520" i="3"/>
  <c r="G519" i="3"/>
  <c r="H519" i="3"/>
  <c r="D519" i="3"/>
  <c r="C519" i="3"/>
  <c r="F519" i="3"/>
  <c r="E519" i="3"/>
  <c r="G518" i="3"/>
  <c r="H518" i="3"/>
  <c r="D518" i="3"/>
  <c r="C518" i="3"/>
  <c r="F518" i="3"/>
  <c r="E518" i="3"/>
  <c r="G508" i="3"/>
  <c r="H508" i="3"/>
  <c r="D508" i="3"/>
  <c r="C508" i="3"/>
  <c r="F508" i="3"/>
  <c r="E508" i="3"/>
  <c r="G500" i="3"/>
  <c r="H500" i="3"/>
  <c r="D500" i="3"/>
  <c r="C500" i="3"/>
  <c r="F500" i="3"/>
  <c r="E500" i="3"/>
  <c r="G498" i="3"/>
  <c r="H498" i="3"/>
  <c r="D498" i="3"/>
  <c r="C498" i="3"/>
  <c r="F498" i="3"/>
  <c r="E498" i="3"/>
  <c r="G497" i="3"/>
  <c r="H497" i="3"/>
  <c r="D497" i="3"/>
  <c r="C497" i="3"/>
  <c r="F497" i="3"/>
  <c r="E497" i="3"/>
  <c r="G494" i="3"/>
  <c r="H494" i="3"/>
  <c r="D494" i="3"/>
  <c r="C494" i="3"/>
  <c r="F494" i="3"/>
  <c r="E494" i="3"/>
  <c r="G493" i="3"/>
  <c r="H493" i="3"/>
  <c r="D493" i="3"/>
  <c r="C493" i="3"/>
  <c r="F493" i="3"/>
  <c r="E493" i="3"/>
  <c r="G490" i="3"/>
  <c r="H490" i="3"/>
  <c r="D490" i="3"/>
  <c r="C490" i="3"/>
  <c r="F490" i="3"/>
  <c r="E490" i="3"/>
  <c r="G474" i="3"/>
  <c r="H474" i="3"/>
  <c r="D474" i="3"/>
  <c r="C474" i="3"/>
  <c r="F474" i="3"/>
  <c r="E474" i="3"/>
  <c r="G469" i="3"/>
  <c r="H469" i="3"/>
  <c r="D469" i="3"/>
  <c r="C469" i="3"/>
  <c r="F469" i="3"/>
  <c r="E469" i="3"/>
  <c r="G468" i="3"/>
  <c r="H468" i="3"/>
  <c r="D468" i="3"/>
  <c r="C468" i="3"/>
  <c r="F468" i="3"/>
  <c r="E468" i="3"/>
  <c r="G466" i="3"/>
  <c r="H466" i="3"/>
  <c r="D466" i="3"/>
  <c r="C466" i="3"/>
  <c r="F466" i="3"/>
  <c r="E466" i="3"/>
  <c r="G465" i="3"/>
  <c r="H465" i="3"/>
  <c r="D465" i="3"/>
  <c r="C465" i="3"/>
  <c r="F465" i="3"/>
  <c r="E465" i="3"/>
  <c r="G464" i="3"/>
  <c r="H464" i="3"/>
  <c r="D464" i="3"/>
  <c r="C464" i="3"/>
  <c r="F464" i="3"/>
  <c r="E464" i="3"/>
  <c r="G463" i="3"/>
  <c r="H463" i="3"/>
  <c r="D463" i="3"/>
  <c r="C463" i="3"/>
  <c r="F463" i="3"/>
  <c r="E463" i="3"/>
  <c r="G459" i="3"/>
  <c r="H459" i="3"/>
  <c r="D459" i="3"/>
  <c r="C459" i="3"/>
  <c r="F459" i="3"/>
  <c r="E459" i="3"/>
  <c r="G458" i="3"/>
  <c r="H458" i="3"/>
  <c r="D458" i="3"/>
  <c r="C458" i="3"/>
  <c r="F458" i="3"/>
  <c r="E458" i="3"/>
  <c r="G456" i="3"/>
  <c r="H456" i="3"/>
  <c r="D456" i="3"/>
  <c r="C456" i="3"/>
  <c r="F456" i="3"/>
  <c r="E456" i="3"/>
  <c r="G451" i="3"/>
  <c r="H451" i="3"/>
  <c r="D451" i="3"/>
  <c r="C451" i="3"/>
  <c r="F451" i="3"/>
  <c r="E451" i="3"/>
  <c r="G441" i="3"/>
  <c r="H441" i="3"/>
  <c r="D441" i="3"/>
  <c r="C441" i="3"/>
  <c r="F441" i="3"/>
  <c r="E441" i="3"/>
  <c r="G439" i="3"/>
  <c r="H439" i="3"/>
  <c r="D439" i="3"/>
  <c r="C439" i="3"/>
  <c r="F439" i="3"/>
  <c r="E439" i="3"/>
  <c r="G435" i="3"/>
  <c r="H435" i="3"/>
  <c r="D435" i="3"/>
  <c r="C435" i="3"/>
  <c r="F435" i="3"/>
  <c r="E435" i="3"/>
  <c r="G424" i="3"/>
  <c r="H424" i="3"/>
  <c r="D424" i="3"/>
  <c r="C424" i="3"/>
  <c r="F424" i="3"/>
  <c r="E424" i="3"/>
  <c r="G423" i="3"/>
  <c r="H423" i="3"/>
  <c r="D423" i="3"/>
  <c r="C423" i="3"/>
  <c r="F423" i="3"/>
  <c r="E423" i="3"/>
  <c r="G422" i="3"/>
  <c r="H422" i="3"/>
  <c r="D422" i="3"/>
  <c r="C422" i="3"/>
  <c r="F422" i="3"/>
  <c r="E422" i="3"/>
  <c r="G420" i="3"/>
  <c r="H420" i="3"/>
  <c r="D420" i="3"/>
  <c r="C420" i="3"/>
  <c r="F420" i="3"/>
  <c r="E420" i="3"/>
  <c r="G417" i="3"/>
  <c r="H417" i="3"/>
  <c r="D417" i="3"/>
  <c r="C417" i="3"/>
  <c r="F417" i="3"/>
  <c r="E417" i="3"/>
  <c r="G416" i="3"/>
  <c r="H416" i="3"/>
  <c r="D416" i="3"/>
  <c r="C416" i="3"/>
  <c r="F416" i="3"/>
  <c r="E416" i="3"/>
  <c r="G414" i="3"/>
  <c r="H414" i="3"/>
  <c r="D414" i="3"/>
  <c r="C414" i="3"/>
  <c r="F414" i="3"/>
  <c r="E414" i="3"/>
  <c r="G413" i="3"/>
  <c r="H413" i="3"/>
  <c r="D413" i="3"/>
  <c r="C413" i="3"/>
  <c r="F413" i="3"/>
  <c r="E413" i="3"/>
  <c r="G396" i="3"/>
  <c r="H396" i="3"/>
  <c r="D396" i="3"/>
  <c r="C396" i="3"/>
  <c r="F396" i="3"/>
  <c r="E396" i="3"/>
  <c r="G384" i="3"/>
  <c r="H384" i="3"/>
  <c r="D384" i="3"/>
  <c r="C384" i="3"/>
  <c r="F384" i="3"/>
  <c r="E384" i="3"/>
  <c r="G382" i="3"/>
  <c r="H382" i="3"/>
  <c r="D382" i="3"/>
  <c r="C382" i="3"/>
  <c r="F382" i="3"/>
  <c r="E382" i="3"/>
  <c r="G380" i="3"/>
  <c r="H380" i="3"/>
  <c r="D380" i="3"/>
  <c r="C380" i="3"/>
  <c r="F380" i="3"/>
  <c r="E380" i="3"/>
  <c r="G378" i="3"/>
  <c r="H378" i="3"/>
  <c r="D378" i="3"/>
  <c r="C378" i="3"/>
  <c r="F378" i="3"/>
  <c r="E378" i="3"/>
  <c r="G377" i="3"/>
  <c r="H377" i="3"/>
  <c r="D377" i="3"/>
  <c r="C377" i="3"/>
  <c r="F377" i="3"/>
  <c r="E377" i="3"/>
  <c r="G375" i="3"/>
  <c r="H375" i="3"/>
  <c r="D375" i="3"/>
  <c r="C375" i="3"/>
  <c r="F375" i="3"/>
  <c r="E375" i="3"/>
  <c r="G373" i="3"/>
  <c r="H373" i="3"/>
  <c r="D373" i="3"/>
  <c r="C373" i="3"/>
  <c r="F373" i="3"/>
  <c r="E373" i="3"/>
  <c r="G372" i="3"/>
  <c r="H372" i="3"/>
  <c r="D372" i="3"/>
  <c r="C372" i="3"/>
  <c r="F372" i="3"/>
  <c r="E372" i="3"/>
  <c r="G371" i="3"/>
  <c r="H371" i="3"/>
  <c r="D371" i="3"/>
  <c r="C371" i="3"/>
  <c r="F371" i="3"/>
  <c r="E371" i="3"/>
  <c r="G370" i="3"/>
  <c r="H370" i="3"/>
  <c r="D370" i="3"/>
  <c r="C370" i="3"/>
  <c r="F370" i="3"/>
  <c r="E370" i="3"/>
  <c r="G369" i="3"/>
  <c r="H369" i="3"/>
  <c r="D369" i="3"/>
  <c r="C369" i="3"/>
  <c r="F369" i="3"/>
  <c r="E369" i="3"/>
  <c r="G355" i="3"/>
  <c r="H355" i="3"/>
  <c r="D355" i="3"/>
  <c r="C355" i="3"/>
  <c r="F355" i="3"/>
  <c r="E355" i="3"/>
  <c r="G344" i="3"/>
  <c r="H344" i="3"/>
  <c r="D344" i="3"/>
  <c r="C344" i="3"/>
  <c r="F344" i="3"/>
  <c r="E344" i="3"/>
  <c r="G343" i="3"/>
  <c r="H343" i="3"/>
  <c r="D343" i="3"/>
  <c r="C343" i="3"/>
  <c r="F343" i="3"/>
  <c r="E343" i="3"/>
  <c r="G341" i="3"/>
  <c r="H341" i="3"/>
  <c r="D341" i="3"/>
  <c r="C341" i="3"/>
  <c r="F341" i="3"/>
  <c r="E341" i="3"/>
  <c r="G340" i="3"/>
  <c r="H340" i="3"/>
  <c r="D340" i="3"/>
  <c r="C340" i="3"/>
  <c r="F340" i="3"/>
  <c r="E340" i="3"/>
  <c r="G339" i="3"/>
  <c r="H339" i="3"/>
  <c r="D339" i="3"/>
  <c r="C339" i="3"/>
  <c r="F339" i="3"/>
  <c r="E339" i="3"/>
  <c r="G337" i="3"/>
  <c r="H337" i="3"/>
  <c r="D337" i="3"/>
  <c r="C337" i="3"/>
  <c r="F337" i="3"/>
  <c r="E337" i="3"/>
  <c r="G334" i="3"/>
  <c r="H334" i="3"/>
  <c r="D334" i="3"/>
  <c r="C334" i="3"/>
  <c r="F334" i="3"/>
  <c r="E334" i="3"/>
  <c r="G332" i="3"/>
  <c r="H332" i="3"/>
  <c r="D332" i="3"/>
  <c r="C332" i="3"/>
  <c r="F332" i="3"/>
  <c r="E332" i="3"/>
  <c r="G331" i="3"/>
  <c r="H331" i="3"/>
  <c r="D331" i="3"/>
  <c r="C331" i="3"/>
  <c r="F331" i="3"/>
  <c r="E331" i="3"/>
  <c r="G330" i="3"/>
  <c r="H330" i="3"/>
  <c r="D330" i="3"/>
  <c r="C330" i="3"/>
  <c r="F330" i="3"/>
  <c r="E330" i="3"/>
  <c r="G329" i="3"/>
  <c r="H329" i="3"/>
  <c r="D329" i="3"/>
  <c r="C329" i="3"/>
  <c r="F329" i="3"/>
  <c r="E329" i="3"/>
  <c r="G326" i="3"/>
  <c r="H326" i="3"/>
  <c r="D326" i="3"/>
  <c r="C326" i="3"/>
  <c r="F326" i="3"/>
  <c r="E326" i="3"/>
  <c r="G312" i="3"/>
  <c r="H312" i="3"/>
  <c r="D312" i="3"/>
  <c r="C312" i="3"/>
  <c r="F312" i="3"/>
  <c r="E312" i="3"/>
  <c r="G300" i="3"/>
  <c r="H300" i="3"/>
  <c r="D300" i="3"/>
  <c r="C300" i="3"/>
  <c r="F300" i="3"/>
  <c r="E300" i="3"/>
  <c r="G297" i="3"/>
  <c r="H297" i="3"/>
  <c r="D297" i="3"/>
  <c r="C297" i="3"/>
  <c r="F297" i="3"/>
  <c r="E297" i="3"/>
  <c r="G296" i="3"/>
  <c r="H296" i="3"/>
  <c r="D296" i="3"/>
  <c r="C296" i="3"/>
  <c r="F296" i="3"/>
  <c r="E296" i="3"/>
  <c r="G295" i="3"/>
  <c r="H295" i="3"/>
  <c r="D295" i="3"/>
  <c r="C295" i="3"/>
  <c r="F295" i="3"/>
  <c r="E295" i="3"/>
  <c r="G291" i="3"/>
  <c r="H291" i="3"/>
  <c r="D291" i="3"/>
  <c r="C291" i="3"/>
  <c r="F291" i="3"/>
  <c r="E291" i="3"/>
  <c r="G288" i="3"/>
  <c r="H288" i="3"/>
  <c r="D288" i="3"/>
  <c r="C288" i="3"/>
  <c r="F288" i="3"/>
  <c r="E288" i="3"/>
  <c r="G286" i="3"/>
  <c r="H286" i="3"/>
  <c r="D286" i="3"/>
  <c r="C286" i="3"/>
  <c r="F286" i="3"/>
  <c r="E286" i="3"/>
  <c r="G283" i="3"/>
  <c r="H283" i="3"/>
  <c r="D283" i="3"/>
  <c r="C283" i="3"/>
  <c r="F283" i="3"/>
  <c r="E283" i="3"/>
  <c r="G282" i="3"/>
  <c r="H282" i="3"/>
  <c r="D282" i="3"/>
  <c r="C282" i="3"/>
  <c r="F282" i="3"/>
  <c r="E282" i="3"/>
  <c r="G265" i="3"/>
  <c r="H265" i="3"/>
  <c r="D265" i="3"/>
  <c r="C265" i="3"/>
  <c r="F265" i="3"/>
  <c r="E265" i="3"/>
  <c r="G263" i="3"/>
  <c r="H263" i="3"/>
  <c r="D263" i="3"/>
  <c r="C263" i="3"/>
  <c r="F263" i="3"/>
  <c r="E263" i="3"/>
  <c r="G249" i="3"/>
  <c r="H249" i="3"/>
  <c r="D249" i="3"/>
  <c r="C249" i="3"/>
  <c r="F249" i="3"/>
  <c r="E249" i="3"/>
  <c r="G246" i="3"/>
  <c r="H246" i="3"/>
  <c r="D246" i="3"/>
  <c r="C246" i="3"/>
  <c r="F246" i="3"/>
  <c r="E246" i="3"/>
  <c r="G245" i="3"/>
  <c r="H245" i="3"/>
  <c r="D245" i="3"/>
  <c r="C245" i="3"/>
  <c r="F245" i="3"/>
  <c r="E245" i="3"/>
  <c r="G242" i="3"/>
  <c r="H242" i="3"/>
  <c r="D242" i="3"/>
  <c r="C242" i="3"/>
  <c r="F242" i="3"/>
  <c r="E242" i="3"/>
  <c r="G240" i="3"/>
  <c r="H240" i="3"/>
  <c r="D240" i="3"/>
  <c r="C240" i="3"/>
  <c r="F240" i="3"/>
  <c r="E240" i="3"/>
  <c r="G238" i="3"/>
  <c r="H238" i="3"/>
  <c r="D238" i="3"/>
  <c r="C238" i="3"/>
  <c r="F238" i="3"/>
  <c r="E238" i="3"/>
  <c r="G237" i="3"/>
  <c r="H237" i="3"/>
  <c r="D237" i="3"/>
  <c r="C237" i="3"/>
  <c r="F237" i="3"/>
  <c r="E237" i="3"/>
  <c r="G235" i="3"/>
  <c r="H235" i="3"/>
  <c r="D235" i="3"/>
  <c r="C235" i="3"/>
  <c r="F235" i="3"/>
  <c r="E235" i="3"/>
  <c r="G231" i="3"/>
  <c r="H231" i="3"/>
  <c r="D231" i="3"/>
  <c r="C231" i="3"/>
  <c r="F231" i="3"/>
  <c r="E231" i="3"/>
  <c r="G203" i="3"/>
  <c r="H203" i="3"/>
  <c r="D203" i="3"/>
  <c r="C203" i="3"/>
  <c r="F203" i="3"/>
  <c r="E203" i="3"/>
  <c r="G201" i="3"/>
  <c r="H201" i="3"/>
  <c r="D201" i="3"/>
  <c r="C201" i="3"/>
  <c r="F201" i="3"/>
  <c r="E201" i="3"/>
  <c r="G200" i="3"/>
  <c r="H200" i="3"/>
  <c r="D200" i="3"/>
  <c r="C200" i="3"/>
  <c r="F200" i="3"/>
  <c r="E200" i="3"/>
  <c r="G199" i="3"/>
  <c r="H199" i="3"/>
  <c r="D199" i="3"/>
  <c r="C199" i="3"/>
  <c r="F199" i="3"/>
  <c r="E199" i="3"/>
  <c r="G198" i="3"/>
  <c r="H198" i="3"/>
  <c r="D198" i="3"/>
  <c r="C198" i="3"/>
  <c r="F198" i="3"/>
  <c r="E198" i="3"/>
  <c r="G197" i="3"/>
  <c r="H197" i="3"/>
  <c r="D197" i="3"/>
  <c r="C197" i="3"/>
  <c r="F197" i="3"/>
  <c r="E197" i="3"/>
  <c r="G195" i="3"/>
  <c r="H195" i="3"/>
  <c r="D195" i="3"/>
  <c r="C195" i="3"/>
  <c r="F195" i="3"/>
  <c r="E195" i="3"/>
  <c r="G194" i="3"/>
  <c r="H194" i="3"/>
  <c r="D194" i="3"/>
  <c r="C194" i="3"/>
  <c r="F194" i="3"/>
  <c r="E194" i="3"/>
  <c r="G192" i="3"/>
  <c r="H192" i="3"/>
  <c r="D192" i="3"/>
  <c r="C192" i="3"/>
  <c r="F192" i="3"/>
  <c r="E192" i="3"/>
  <c r="G191" i="3"/>
  <c r="H191" i="3"/>
  <c r="D191" i="3"/>
  <c r="C191" i="3"/>
  <c r="F191" i="3"/>
  <c r="E191" i="3"/>
  <c r="G190" i="3"/>
  <c r="H190" i="3"/>
  <c r="D190" i="3"/>
  <c r="C190" i="3"/>
  <c r="F190" i="3"/>
  <c r="E190" i="3"/>
  <c r="G171" i="3"/>
  <c r="H171" i="3"/>
  <c r="D171" i="3"/>
  <c r="C171" i="3"/>
  <c r="F171" i="3"/>
  <c r="E171" i="3"/>
  <c r="G165" i="3"/>
  <c r="H165" i="3"/>
  <c r="D165" i="3"/>
  <c r="C165" i="3"/>
  <c r="F165" i="3"/>
  <c r="E165" i="3"/>
  <c r="G164" i="3"/>
  <c r="H164" i="3"/>
  <c r="D164" i="3"/>
  <c r="C164" i="3"/>
  <c r="F164" i="3"/>
  <c r="E164" i="3"/>
  <c r="G162" i="3"/>
  <c r="H162" i="3"/>
  <c r="D162" i="3"/>
  <c r="C162" i="3"/>
  <c r="F162" i="3"/>
  <c r="E162" i="3"/>
  <c r="G161" i="3"/>
  <c r="H161" i="3"/>
  <c r="D161" i="3"/>
  <c r="C161" i="3"/>
  <c r="F161" i="3"/>
  <c r="E161" i="3"/>
  <c r="G159" i="3"/>
  <c r="H159" i="3"/>
  <c r="D159" i="3"/>
  <c r="C159" i="3"/>
  <c r="F159" i="3"/>
  <c r="E159" i="3"/>
  <c r="G157" i="3"/>
  <c r="H157" i="3"/>
  <c r="D157" i="3"/>
  <c r="C157" i="3"/>
  <c r="F157" i="3"/>
  <c r="E157" i="3"/>
  <c r="G154" i="3"/>
  <c r="H154" i="3"/>
  <c r="D154" i="3"/>
  <c r="C154" i="3"/>
  <c r="F154" i="3"/>
  <c r="E154" i="3"/>
  <c r="G153" i="3"/>
  <c r="H153" i="3"/>
  <c r="D153" i="3"/>
  <c r="C153" i="3"/>
  <c r="F153" i="3"/>
  <c r="E153" i="3"/>
  <c r="G131" i="3"/>
  <c r="H131" i="3"/>
  <c r="D131" i="3"/>
  <c r="C131" i="3"/>
  <c r="F131" i="3"/>
  <c r="E131" i="3"/>
  <c r="G129" i="3"/>
  <c r="H129" i="3"/>
  <c r="D129" i="3"/>
  <c r="C129" i="3"/>
  <c r="F129" i="3"/>
  <c r="E129" i="3"/>
  <c r="G128" i="3"/>
  <c r="H128" i="3"/>
  <c r="D128" i="3"/>
  <c r="C128" i="3"/>
  <c r="F128" i="3"/>
  <c r="E128" i="3"/>
  <c r="G127" i="3"/>
  <c r="H127" i="3"/>
  <c r="D127" i="3"/>
  <c r="C127" i="3"/>
  <c r="F127" i="3"/>
  <c r="E127" i="3"/>
  <c r="G125" i="3"/>
  <c r="H125" i="3"/>
  <c r="D125" i="3"/>
  <c r="C125" i="3"/>
  <c r="F125" i="3"/>
  <c r="E125" i="3"/>
  <c r="G123" i="3"/>
  <c r="H123" i="3"/>
  <c r="D123" i="3"/>
  <c r="C123" i="3"/>
  <c r="F123" i="3"/>
  <c r="E123" i="3"/>
  <c r="G122" i="3"/>
  <c r="H122" i="3"/>
  <c r="D122" i="3"/>
  <c r="C122" i="3"/>
  <c r="F122" i="3"/>
  <c r="E122" i="3"/>
  <c r="G120" i="3"/>
  <c r="H120" i="3"/>
  <c r="D120" i="3"/>
  <c r="C120" i="3"/>
  <c r="F120" i="3"/>
  <c r="E120" i="3"/>
  <c r="G119" i="3"/>
  <c r="H119" i="3"/>
  <c r="D119" i="3"/>
  <c r="C119" i="3"/>
  <c r="F119" i="3"/>
  <c r="E119" i="3"/>
  <c r="G118" i="3"/>
  <c r="H118" i="3"/>
  <c r="D118" i="3"/>
  <c r="C118" i="3"/>
  <c r="F118" i="3"/>
  <c r="E118" i="3"/>
  <c r="G106" i="3"/>
  <c r="H106" i="3"/>
  <c r="D106" i="3"/>
  <c r="C106" i="3"/>
  <c r="F106" i="3"/>
  <c r="E106" i="3"/>
  <c r="G93" i="3"/>
  <c r="H93" i="3"/>
  <c r="D93" i="3"/>
  <c r="C93" i="3"/>
  <c r="F93" i="3"/>
  <c r="E93" i="3"/>
  <c r="G92" i="3"/>
  <c r="H92" i="3"/>
  <c r="D92" i="3"/>
  <c r="C92" i="3"/>
  <c r="F92" i="3"/>
  <c r="E92" i="3"/>
  <c r="G90" i="3"/>
  <c r="H90" i="3"/>
  <c r="D90" i="3"/>
  <c r="C90" i="3"/>
  <c r="F90" i="3"/>
  <c r="E90" i="3"/>
  <c r="G88" i="3"/>
  <c r="H88" i="3"/>
  <c r="D88" i="3"/>
  <c r="C88" i="3"/>
  <c r="F88" i="3"/>
  <c r="E88" i="3"/>
  <c r="G86" i="3"/>
  <c r="H86" i="3"/>
  <c r="D86" i="3"/>
  <c r="C86" i="3"/>
  <c r="F86" i="3"/>
  <c r="E86" i="3"/>
  <c r="G85" i="3"/>
  <c r="H85" i="3"/>
  <c r="D85" i="3"/>
  <c r="C85" i="3"/>
  <c r="F85" i="3"/>
  <c r="E85" i="3"/>
  <c r="G84" i="3"/>
  <c r="H84" i="3"/>
  <c r="D84" i="3"/>
  <c r="C84" i="3"/>
  <c r="F84" i="3"/>
  <c r="E84" i="3"/>
  <c r="G82" i="3"/>
  <c r="H82" i="3"/>
  <c r="D82" i="3"/>
  <c r="C82" i="3"/>
  <c r="F82" i="3"/>
  <c r="E82" i="3"/>
  <c r="G81" i="3"/>
  <c r="H81" i="3"/>
  <c r="D81" i="3"/>
  <c r="C81" i="3"/>
  <c r="F81" i="3"/>
  <c r="E81" i="3"/>
  <c r="G79" i="3"/>
  <c r="H79" i="3"/>
  <c r="D79" i="3"/>
  <c r="C79" i="3"/>
  <c r="F79" i="3"/>
  <c r="E79" i="3"/>
  <c r="G68" i="3"/>
  <c r="H68" i="3"/>
  <c r="D68" i="3"/>
  <c r="C68" i="3"/>
  <c r="F68" i="3"/>
  <c r="E68" i="3"/>
  <c r="G67" i="3"/>
  <c r="H67" i="3"/>
  <c r="D67" i="3"/>
  <c r="C67" i="3"/>
  <c r="F67" i="3"/>
  <c r="E67" i="3"/>
  <c r="G66" i="3"/>
  <c r="H66" i="3"/>
  <c r="D66" i="3"/>
  <c r="C66" i="3"/>
  <c r="F66" i="3"/>
  <c r="E66" i="3"/>
  <c r="G63" i="3"/>
  <c r="H63" i="3"/>
  <c r="D63" i="3"/>
  <c r="C63" i="3"/>
  <c r="F63" i="3"/>
  <c r="E63" i="3"/>
  <c r="G51" i="3"/>
  <c r="H51" i="3"/>
  <c r="D51" i="3"/>
  <c r="C51" i="3"/>
  <c r="F51" i="3"/>
  <c r="E51" i="3"/>
  <c r="G49" i="3"/>
  <c r="H49" i="3"/>
  <c r="D49" i="3"/>
  <c r="C49" i="3"/>
  <c r="F49" i="3"/>
  <c r="E49" i="3"/>
  <c r="C48" i="3"/>
  <c r="G48" i="3"/>
  <c r="H48" i="3"/>
  <c r="D48" i="3"/>
  <c r="F48" i="3"/>
  <c r="E48" i="3"/>
  <c r="C47" i="3"/>
  <c r="G47" i="3"/>
  <c r="H47" i="3"/>
  <c r="D47" i="3"/>
  <c r="F47" i="3"/>
  <c r="E47" i="3"/>
  <c r="C45" i="3"/>
  <c r="D45" i="3"/>
  <c r="F45" i="3"/>
  <c r="E45" i="3"/>
  <c r="C41" i="3"/>
  <c r="G41" i="3"/>
  <c r="H41" i="3"/>
  <c r="D41" i="3"/>
  <c r="F41" i="3"/>
  <c r="E41" i="3"/>
  <c r="C40" i="3"/>
  <c r="G40" i="3"/>
  <c r="H40" i="3"/>
  <c r="D40" i="3"/>
  <c r="F40" i="3"/>
  <c r="E40" i="3"/>
  <c r="D38" i="3"/>
  <c r="C38" i="3"/>
  <c r="F38" i="3"/>
  <c r="E38" i="3"/>
  <c r="D37" i="3"/>
  <c r="C37" i="3"/>
  <c r="F37" i="3"/>
  <c r="E37" i="3"/>
  <c r="C36" i="3"/>
  <c r="G36" i="3"/>
  <c r="H36" i="3"/>
  <c r="D36" i="3"/>
  <c r="F36" i="3"/>
  <c r="E36" i="3"/>
  <c r="C35" i="3"/>
  <c r="D35" i="3"/>
  <c r="F35" i="3"/>
  <c r="E35" i="3"/>
  <c r="C34" i="3"/>
  <c r="D34" i="3"/>
  <c r="F34" i="3"/>
  <c r="E34" i="3"/>
  <c r="C26" i="3"/>
  <c r="G26" i="3"/>
  <c r="H26" i="3"/>
  <c r="D26" i="3"/>
  <c r="F26" i="3"/>
  <c r="E26" i="3"/>
  <c r="C22" i="3"/>
  <c r="D22" i="3"/>
  <c r="F22" i="3"/>
  <c r="E22" i="3"/>
  <c r="C21" i="3"/>
  <c r="D21" i="3"/>
  <c r="F21" i="3"/>
  <c r="E21" i="3"/>
  <c r="C20" i="3"/>
  <c r="D20" i="3"/>
  <c r="F20" i="3"/>
  <c r="E20" i="3"/>
  <c r="C19" i="3"/>
  <c r="D19" i="3"/>
  <c r="F19" i="3"/>
  <c r="E19" i="3"/>
  <c r="C17" i="3"/>
  <c r="D17" i="3"/>
  <c r="F17" i="3"/>
  <c r="E17" i="3"/>
  <c r="C16" i="3"/>
  <c r="D16" i="3"/>
  <c r="F16" i="3"/>
  <c r="E16" i="3"/>
  <c r="C15" i="3"/>
  <c r="G15" i="3"/>
  <c r="H15" i="3"/>
  <c r="D15" i="3"/>
  <c r="F15" i="3"/>
  <c r="E15" i="3"/>
  <c r="C14" i="3"/>
  <c r="D14" i="3"/>
  <c r="F14" i="3"/>
  <c r="E14" i="3"/>
  <c r="C13" i="3"/>
  <c r="G13" i="3"/>
  <c r="H13" i="3"/>
  <c r="D13" i="3"/>
  <c r="F13" i="3"/>
  <c r="E13" i="3"/>
  <c r="D12" i="3"/>
  <c r="C12" i="3"/>
  <c r="F12" i="3"/>
  <c r="E12" i="3"/>
  <c r="C11" i="3"/>
  <c r="G11" i="3"/>
  <c r="H11" i="3"/>
  <c r="D11" i="3"/>
  <c r="F11" i="3"/>
  <c r="E11" i="3"/>
  <c r="D9" i="3"/>
  <c r="C9" i="3"/>
  <c r="F9" i="3"/>
  <c r="E9" i="3"/>
  <c r="C7" i="3"/>
  <c r="G7" i="3"/>
  <c r="H7" i="3"/>
  <c r="D7" i="3"/>
  <c r="F7" i="3"/>
  <c r="E7" i="3"/>
  <c r="D6" i="3"/>
  <c r="F6" i="3"/>
  <c r="E6" i="3"/>
  <c r="D5" i="3"/>
  <c r="C5" i="3"/>
  <c r="F5" i="3"/>
  <c r="E5" i="3"/>
  <c r="D4" i="3"/>
  <c r="C4" i="3"/>
  <c r="F4" i="3"/>
  <c r="E4" i="3"/>
  <c r="D3" i="3"/>
  <c r="F3" i="3"/>
  <c r="E3" i="3"/>
  <c r="D2" i="3"/>
  <c r="C2" i="3"/>
  <c r="F2" i="3"/>
  <c r="E2" i="3"/>
  <c r="G19" i="1"/>
  <c r="H19" i="1"/>
  <c r="G18" i="1"/>
  <c r="H18" i="1"/>
  <c r="G17" i="1"/>
  <c r="H17" i="1"/>
  <c r="G16" i="1"/>
  <c r="H16" i="1"/>
  <c r="I19" i="1"/>
  <c r="J19" i="1"/>
  <c r="K19" i="1"/>
  <c r="I18" i="1"/>
  <c r="J18" i="1"/>
  <c r="K18" i="1"/>
  <c r="I17" i="1"/>
  <c r="J17" i="1"/>
  <c r="K17" i="1"/>
  <c r="I16" i="1"/>
  <c r="J16" i="1"/>
  <c r="K16" i="1"/>
  <c r="I15" i="1"/>
  <c r="J15" i="1"/>
  <c r="K15" i="1"/>
  <c r="G15" i="1"/>
  <c r="H15" i="1"/>
  <c r="I14" i="1"/>
  <c r="J14" i="1"/>
  <c r="K14" i="1"/>
  <c r="G14" i="1"/>
  <c r="H14" i="1"/>
  <c r="I13" i="1"/>
  <c r="J13" i="1"/>
  <c r="K13" i="1"/>
  <c r="G13" i="1"/>
  <c r="H13" i="1"/>
  <c r="K12" i="1"/>
  <c r="J12" i="1"/>
  <c r="I12" i="1"/>
  <c r="G12" i="1"/>
  <c r="H12" i="1"/>
  <c r="K11" i="1"/>
  <c r="K10" i="1"/>
  <c r="K9" i="1"/>
  <c r="K8" i="1"/>
  <c r="K7" i="1"/>
  <c r="K6" i="1"/>
  <c r="K5" i="1"/>
  <c r="K4" i="1"/>
  <c r="K3" i="1"/>
  <c r="K2" i="1"/>
  <c r="I11" i="1"/>
  <c r="I10" i="1"/>
  <c r="I9" i="1"/>
  <c r="I8" i="1"/>
  <c r="I7" i="1"/>
  <c r="I6" i="1"/>
  <c r="I5" i="1"/>
  <c r="I4" i="1"/>
  <c r="I3" i="1"/>
  <c r="I2" i="1"/>
  <c r="J11" i="1"/>
  <c r="J10" i="1"/>
  <c r="J9" i="1"/>
  <c r="J8" i="1"/>
  <c r="J7" i="1"/>
  <c r="J6" i="1"/>
  <c r="J5" i="1"/>
  <c r="J4" i="1"/>
  <c r="J3" i="1"/>
  <c r="J2" i="1"/>
  <c r="G11" i="1"/>
  <c r="G10" i="1"/>
  <c r="G9" i="1"/>
  <c r="G8" i="1"/>
  <c r="G7" i="1"/>
  <c r="G6" i="1"/>
  <c r="G5" i="1"/>
  <c r="G4" i="1"/>
  <c r="G3" i="1"/>
  <c r="G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<sst xmlns="http://schemas.openxmlformats.org/spreadsheetml/2006/main" count="44" uniqueCount="33">
  <si>
    <t>Station</t>
  </si>
  <si>
    <t>Latitude (¡)</t>
  </si>
  <si>
    <t>Longitude (¡)</t>
  </si>
  <si>
    <t>Altitude (m)</t>
  </si>
  <si>
    <t>Frequency (MHz)</t>
  </si>
  <si>
    <t>Power (W)</t>
  </si>
  <si>
    <t>WSKG</t>
  </si>
  <si>
    <t>WCII</t>
  </si>
  <si>
    <t>WITH</t>
  </si>
  <si>
    <t>WCNY</t>
  </si>
  <si>
    <t>WICB</t>
  </si>
  <si>
    <t>WRVO</t>
  </si>
  <si>
    <t>WNTQ</t>
  </si>
  <si>
    <t>Frequency (MHz*10)</t>
  </si>
  <si>
    <t>RSSI (dB re 1µV)</t>
  </si>
  <si>
    <t>Lat.</t>
  </si>
  <si>
    <t>Long.</t>
  </si>
  <si>
    <t>Wavelength (m)</t>
  </si>
  <si>
    <t>Distance (m)</t>
  </si>
  <si>
    <t>Power (dBm)</t>
  </si>
  <si>
    <t>Mean Vacuum Loss (dB)</t>
  </si>
  <si>
    <t>Mean Vacuum Signal Strength (dB re 1 µV)</t>
  </si>
  <si>
    <t>RSSI-MVSS (dB re 1 µV)</t>
  </si>
  <si>
    <t>WVBR</t>
  </si>
  <si>
    <t>WYYY</t>
  </si>
  <si>
    <t>WFIZ</t>
  </si>
  <si>
    <t>WQNY</t>
  </si>
  <si>
    <t>WLLW</t>
  </si>
  <si>
    <t>WYXL</t>
  </si>
  <si>
    <t>WHWK</t>
  </si>
  <si>
    <t>WIII</t>
  </si>
  <si>
    <t>WMHR</t>
  </si>
  <si>
    <t>Loss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</si>
</sst>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1" xfId="0" applyFill="1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4" sqref="A24"/>
    </sheetView>
  </sheetViews>
  <sheetFormatPr baseColWidth="10" defaultRowHeight="15" x14ac:dyDescent="0"/>
  <cols>
    <col min="8" max="8" width="12.1640625" bestFit="1" customWidth="1"/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17</v>
      </c>
      <c r="I1" t="s">
        <v>18</v>
      </c>
      <c r="J1" t="s">
        <v>20</v>
      </c>
      <c r="K1" t="s">
        <v>21</v>
      </c>
    </row>
    <row r="2" spans="1:11">
      <c r="A2" t="s">
        <v>6</v>
      </c>
      <c r="B2">
        <v>42.446944000000002</v>
      </c>
      <c r="C2">
        <v>-76.537499999999994</v>
      </c>
      <c r="D2">
        <v>324</v>
      </c>
      <c r="E2">
        <v>88.1</v>
      </c>
      <c r="F2">
        <v>245</v>
      </c>
      <c r="G2">
        <f>20*LOG10(F2*1000)</f>
        <v>107.78332168729065</v>
      </c>
      <c r="H2">
        <f>300/E2</f>
        <v>3.4052213393870603</v>
      </c>
      <c r="I2" s="1">
        <f>(3963*ACOS(COS(RADIANS(90-B2))*COS(RADIANS(90-42.4153097))+SIN(RADIANS(90-B2))*SIN(RADIANS(90-42.4153097))*COS(RADIANS(C2--76.4493273))))*5280/3.28084</f>
        <v>8054.7467071812534</v>
      </c>
      <c r="J2">
        <f>20*LOG10(I2)+20*LOG10(E2*1000000)-147.55</f>
        <v>89.470555927645933</v>
      </c>
      <c r="K2">
        <f>20*LOG10(SQRT(120*PI()*10^((G2-J2)/20)))</f>
        <v>34.919694067239952</v>
      </c>
    </row>
    <row r="3" spans="1:11">
      <c r="A3" t="s">
        <v>7</v>
      </c>
      <c r="B3">
        <v>42.013888999999999</v>
      </c>
      <c r="C3">
        <v>-76.264722000000006</v>
      </c>
      <c r="D3">
        <v>561</v>
      </c>
      <c r="E3">
        <v>88.5</v>
      </c>
      <c r="F3">
        <v>17000</v>
      </c>
      <c r="G3">
        <f t="shared" ref="G3:G23" si="0">20*LOG10(F3*1000)</f>
        <v>144.60897842756549</v>
      </c>
      <c r="H3">
        <f t="shared" ref="H3:H23" si="1">300/E3</f>
        <v>3.3898305084745761</v>
      </c>
      <c r="I3" s="1">
        <f t="shared" ref="I3:I12" si="2">(3963*ACOS(COS(RADIANS(90-B3))*COS(RADIANS(90-42.4153097))+SIN(RADIANS(90-B3))*SIN(RADIANS(90-42.4153097))*COS(RADIANS(C3--76.4493273))))*5280/3.28084</f>
        <v>47204.541967357371</v>
      </c>
      <c r="J3">
        <f t="shared" ref="J3:J12" si="3">20*LOG10(I3)+20*LOG10(E3*1000000)-147.55</f>
        <v>104.8685411732734</v>
      </c>
      <c r="K3">
        <f t="shared" ref="K3:K12" si="4">20*LOG10(SQRT(120*PI()*10^((G3-J3)/20)))</f>
        <v>45.63352981456363</v>
      </c>
    </row>
    <row r="4" spans="1:11">
      <c r="A4" t="s">
        <v>7</v>
      </c>
      <c r="B4">
        <v>42.446666999999998</v>
      </c>
      <c r="C4">
        <v>-76.538055</v>
      </c>
      <c r="D4">
        <v>330</v>
      </c>
      <c r="E4">
        <v>88.9</v>
      </c>
      <c r="F4">
        <v>180</v>
      </c>
      <c r="G4">
        <f t="shared" si="0"/>
        <v>105.10545010206613</v>
      </c>
      <c r="H4">
        <f t="shared" si="1"/>
        <v>3.3745781777277837</v>
      </c>
      <c r="I4" s="1">
        <f t="shared" si="2"/>
        <v>8082.4322098734638</v>
      </c>
      <c r="J4">
        <f t="shared" si="3"/>
        <v>89.578876633850996</v>
      </c>
      <c r="K4">
        <f t="shared" si="4"/>
        <v>33.526597921525152</v>
      </c>
    </row>
    <row r="5" spans="1:11">
      <c r="A5" t="s">
        <v>6</v>
      </c>
      <c r="B5">
        <v>42.061110999999997</v>
      </c>
      <c r="C5">
        <v>-75.946111000000002</v>
      </c>
      <c r="D5">
        <v>712.2</v>
      </c>
      <c r="E5">
        <v>89.3</v>
      </c>
      <c r="F5">
        <v>11500</v>
      </c>
      <c r="G5">
        <f t="shared" si="0"/>
        <v>141.21395680707224</v>
      </c>
      <c r="H5">
        <f t="shared" si="1"/>
        <v>3.35946248600224</v>
      </c>
      <c r="I5" s="1">
        <f t="shared" si="2"/>
        <v>57221.88741605368</v>
      </c>
      <c r="J5">
        <f t="shared" si="3"/>
        <v>106.61827274867926</v>
      </c>
      <c r="K5">
        <f t="shared" si="4"/>
        <v>43.06115321661408</v>
      </c>
    </row>
    <row r="6" spans="1:11">
      <c r="A6" t="s">
        <v>8</v>
      </c>
      <c r="B6">
        <v>42.581944</v>
      </c>
      <c r="C6">
        <v>-76.556111000000001</v>
      </c>
      <c r="D6">
        <v>366.7</v>
      </c>
      <c r="E6">
        <v>90.1</v>
      </c>
      <c r="F6">
        <v>1000</v>
      </c>
      <c r="G6">
        <f t="shared" si="0"/>
        <v>120</v>
      </c>
      <c r="H6">
        <f t="shared" si="1"/>
        <v>3.3296337402885685</v>
      </c>
      <c r="I6" s="1">
        <f t="shared" si="2"/>
        <v>20514.905921385569</v>
      </c>
      <c r="J6">
        <f t="shared" si="3"/>
        <v>97.785886413403176</v>
      </c>
      <c r="K6">
        <f t="shared" si="4"/>
        <v>36.870367980715997</v>
      </c>
    </row>
    <row r="7" spans="1:11">
      <c r="A7" t="s">
        <v>6</v>
      </c>
      <c r="B7">
        <v>42.581944</v>
      </c>
      <c r="C7">
        <v>-76.556111000000001</v>
      </c>
      <c r="D7">
        <v>379</v>
      </c>
      <c r="E7">
        <v>90.9</v>
      </c>
      <c r="F7">
        <v>5000</v>
      </c>
      <c r="G7">
        <f t="shared" si="0"/>
        <v>133.97940008672037</v>
      </c>
      <c r="H7">
        <f t="shared" si="1"/>
        <v>3.3003300330033003</v>
      </c>
      <c r="I7" s="1">
        <f t="shared" si="2"/>
        <v>20514.905921385569</v>
      </c>
      <c r="J7">
        <f t="shared" si="3"/>
        <v>97.862668258261266</v>
      </c>
      <c r="K7">
        <f t="shared" si="4"/>
        <v>43.821677101647147</v>
      </c>
    </row>
    <row r="8" spans="1:11">
      <c r="A8" t="s">
        <v>9</v>
      </c>
      <c r="B8">
        <v>42.945</v>
      </c>
      <c r="C8">
        <v>-76.024445</v>
      </c>
      <c r="D8">
        <v>530</v>
      </c>
      <c r="E8">
        <v>91.3</v>
      </c>
      <c r="F8">
        <v>18500</v>
      </c>
      <c r="G8">
        <f t="shared" si="0"/>
        <v>145.34343456806027</v>
      </c>
      <c r="H8">
        <f t="shared" si="1"/>
        <v>3.285870755750274</v>
      </c>
      <c r="I8" s="1">
        <f t="shared" si="2"/>
        <v>68449.857130449993</v>
      </c>
      <c r="J8">
        <f t="shared" si="3"/>
        <v>108.36686647078827</v>
      </c>
      <c r="K8">
        <f t="shared" si="4"/>
        <v>44.251595236053589</v>
      </c>
    </row>
    <row r="9" spans="1:11">
      <c r="A9" t="s">
        <v>10</v>
      </c>
      <c r="B9">
        <v>42.418610999999999</v>
      </c>
      <c r="C9">
        <v>-76.494167000000004</v>
      </c>
      <c r="D9">
        <v>393.5</v>
      </c>
      <c r="E9">
        <v>91.7</v>
      </c>
      <c r="F9">
        <v>4100</v>
      </c>
      <c r="G9">
        <f t="shared" si="0"/>
        <v>132.25567713439472</v>
      </c>
      <c r="H9">
        <f t="shared" si="1"/>
        <v>3.2715376226826609</v>
      </c>
      <c r="I9" s="1">
        <f t="shared" si="2"/>
        <v>3703.1287076443109</v>
      </c>
      <c r="J9">
        <f t="shared" si="3"/>
        <v>83.068762850410337</v>
      </c>
      <c r="K9">
        <f t="shared" si="4"/>
        <v>50.356768329409782</v>
      </c>
    </row>
    <row r="10" spans="1:11">
      <c r="A10" t="s">
        <v>11</v>
      </c>
      <c r="B10">
        <v>42.386944</v>
      </c>
      <c r="C10">
        <v>-76.669721999999993</v>
      </c>
      <c r="D10">
        <v>663</v>
      </c>
      <c r="E10">
        <v>92.5</v>
      </c>
      <c r="F10">
        <v>10</v>
      </c>
      <c r="G10">
        <f t="shared" si="0"/>
        <v>80</v>
      </c>
      <c r="H10">
        <f t="shared" si="1"/>
        <v>3.2432432432432434</v>
      </c>
      <c r="I10" s="1">
        <f t="shared" si="2"/>
        <v>18389.331478775566</v>
      </c>
      <c r="J10">
        <f t="shared" si="3"/>
        <v>97.064153480590448</v>
      </c>
      <c r="K10">
        <f t="shared" si="4"/>
        <v>17.231234447122361</v>
      </c>
    </row>
    <row r="11" spans="1:11">
      <c r="A11" t="s">
        <v>12</v>
      </c>
      <c r="B11">
        <v>42.946666999999998</v>
      </c>
      <c r="C11">
        <v>-76.024445</v>
      </c>
      <c r="D11">
        <v>512</v>
      </c>
      <c r="E11">
        <v>93.1</v>
      </c>
      <c r="F11">
        <v>97000</v>
      </c>
      <c r="G11">
        <f t="shared" si="0"/>
        <v>159.73543468532489</v>
      </c>
      <c r="H11">
        <f t="shared" si="1"/>
        <v>3.2223415682062302</v>
      </c>
      <c r="I11" s="1">
        <f t="shared" si="2"/>
        <v>68609.524183891976</v>
      </c>
      <c r="J11">
        <f t="shared" si="3"/>
        <v>108.55668176857256</v>
      </c>
      <c r="K11">
        <f t="shared" si="4"/>
        <v>51.352687645793758</v>
      </c>
    </row>
    <row r="12" spans="1:11">
      <c r="A12" t="s">
        <v>23</v>
      </c>
      <c r="B12">
        <v>42.428333000000002</v>
      </c>
      <c r="C12">
        <v>-76.449167000000003</v>
      </c>
      <c r="D12">
        <v>433</v>
      </c>
      <c r="E12">
        <v>93.5</v>
      </c>
      <c r="F12">
        <v>3000</v>
      </c>
      <c r="G12">
        <f t="shared" si="0"/>
        <v>129.54242509439325</v>
      </c>
      <c r="H12">
        <f t="shared" si="1"/>
        <v>3.2085561497326203</v>
      </c>
      <c r="I12" s="1">
        <f t="shared" si="2"/>
        <v>1449.7372024388467</v>
      </c>
      <c r="J12">
        <f t="shared" si="3"/>
        <v>75.092017891467094</v>
      </c>
      <c r="K12">
        <f t="shared" si="4"/>
        <v>52.988514788880671</v>
      </c>
    </row>
    <row r="13" spans="1:11">
      <c r="A13" t="s">
        <v>24</v>
      </c>
      <c r="B13">
        <v>42.946111000000002</v>
      </c>
      <c r="C13">
        <v>-76.118611000000001</v>
      </c>
      <c r="D13">
        <v>495</v>
      </c>
      <c r="E13">
        <v>94.5</v>
      </c>
      <c r="F13">
        <v>100000</v>
      </c>
      <c r="G13">
        <f t="shared" si="0"/>
        <v>160</v>
      </c>
      <c r="H13">
        <f t="shared" si="1"/>
        <v>3.1746031746031744</v>
      </c>
      <c r="I13" s="1">
        <f t="shared" ref="I13" si="5">(3963*ACOS(COS(RADIANS(90-B13))*COS(RADIANS(90-42.4153097))+SIN(RADIANS(90-B13))*SIN(RADIANS(90-42.4153097))*COS(RADIANS(C13--76.4493273))))*5280/3.28084</f>
        <v>64988.542401501349</v>
      </c>
      <c r="J13">
        <f t="shared" ref="J13" si="6">20*LOG10(I13)+20*LOG10(E13*1000000)-147.55</f>
        <v>108.21537209983788</v>
      </c>
      <c r="K13">
        <f t="shared" ref="K13" si="7">20*LOG10(SQRT(120*PI()*10^((G13-J13)/20)))</f>
        <v>51.655625137498653</v>
      </c>
    </row>
    <row r="14" spans="1:11">
      <c r="A14" t="s">
        <v>25</v>
      </c>
      <c r="B14">
        <v>42.386944</v>
      </c>
      <c r="C14">
        <v>-76.669721999999993</v>
      </c>
      <c r="D14">
        <v>682</v>
      </c>
      <c r="E14">
        <v>95.5</v>
      </c>
      <c r="F14">
        <v>850</v>
      </c>
      <c r="G14">
        <f t="shared" si="0"/>
        <v>118.58837851428586</v>
      </c>
      <c r="H14">
        <f t="shared" si="1"/>
        <v>3.1413612565445028</v>
      </c>
      <c r="I14" s="1">
        <f t="shared" ref="I14" si="8">(3963*ACOS(COS(RADIANS(90-B14))*COS(RADIANS(90-42.4153097))+SIN(RADIANS(90-B14))*SIN(RADIANS(90-42.4153097))*COS(RADIANS(C14--76.4493273))))*5280/3.28084</f>
        <v>18389.331478775566</v>
      </c>
      <c r="J14">
        <f t="shared" ref="J14" si="9">20*LOG10(I14)+20*LOG10(E14*1000000)-147.55</f>
        <v>97.341386257484714</v>
      </c>
      <c r="K14">
        <f t="shared" ref="K14" si="10">20*LOG10(SQRT(120*PI()*10^((G14-J14)/20)))</f>
        <v>36.38680731581816</v>
      </c>
    </row>
    <row r="15" spans="1:11">
      <c r="A15" t="s">
        <v>26</v>
      </c>
      <c r="B15">
        <v>42.391666000000001</v>
      </c>
      <c r="C15">
        <v>-76.474722</v>
      </c>
      <c r="D15">
        <v>525</v>
      </c>
      <c r="E15">
        <v>95.9</v>
      </c>
      <c r="F15">
        <v>250</v>
      </c>
      <c r="G15">
        <f t="shared" si="0"/>
        <v>107.95880017344075</v>
      </c>
      <c r="H15">
        <f t="shared" si="1"/>
        <v>3.1282586027111572</v>
      </c>
      <c r="I15" s="1">
        <f t="shared" ref="I15:I19" si="11">(3963*ACOS(COS(RADIANS(90-B15))*COS(RADIANS(90-42.4153097))+SIN(RADIANS(90-B15))*SIN(RADIANS(90-42.4153097))*COS(RADIANS(C15--76.4493273))))*5280/3.28084</f>
        <v>3359.1331763289245</v>
      </c>
      <c r="J15">
        <f t="shared" ref="J15:J19" si="12">20*LOG10(I15)+20*LOG10(E15*1000000)-147.55</f>
        <v>82.610916588202713</v>
      </c>
      <c r="K15">
        <f t="shared" ref="K15:K19" si="13">20*LOG10(SQRT(120*PI()*10^((G15-J15)/20)))</f>
        <v>38.437252980036604</v>
      </c>
    </row>
    <row r="16" spans="1:11">
      <c r="A16" t="s">
        <v>27</v>
      </c>
      <c r="B16">
        <v>42.446666999999998</v>
      </c>
      <c r="C16">
        <v>-76.538055</v>
      </c>
      <c r="D16">
        <v>330</v>
      </c>
      <c r="E16">
        <v>96.3</v>
      </c>
      <c r="F16">
        <v>180</v>
      </c>
      <c r="G16">
        <f t="shared" si="0"/>
        <v>105.10545010206613</v>
      </c>
      <c r="H16">
        <f t="shared" si="1"/>
        <v>3.1152647975077881</v>
      </c>
      <c r="I16" s="1">
        <f t="shared" si="11"/>
        <v>8082.4322098734638</v>
      </c>
      <c r="J16">
        <f t="shared" si="12"/>
        <v>90.273367156937468</v>
      </c>
      <c r="K16">
        <f t="shared" si="13"/>
        <v>33.179352659981916</v>
      </c>
    </row>
    <row r="17" spans="1:11">
      <c r="A17" t="s">
        <v>28</v>
      </c>
      <c r="B17">
        <v>42.465000000000003</v>
      </c>
      <c r="C17">
        <v>-76.373056000000005</v>
      </c>
      <c r="D17">
        <v>644</v>
      </c>
      <c r="E17">
        <v>97.3</v>
      </c>
      <c r="F17">
        <v>26000</v>
      </c>
      <c r="G17">
        <f t="shared" si="0"/>
        <v>148.29946695941635</v>
      </c>
      <c r="H17">
        <f t="shared" si="1"/>
        <v>3.0832476875642345</v>
      </c>
      <c r="I17" s="1">
        <f t="shared" si="11"/>
        <v>8357.7118088747866</v>
      </c>
      <c r="J17">
        <f t="shared" si="12"/>
        <v>90.654004639309846</v>
      </c>
      <c r="K17">
        <f t="shared" si="13"/>
        <v>54.586042347470844</v>
      </c>
    </row>
    <row r="18" spans="1:11">
      <c r="A18" t="s">
        <v>29</v>
      </c>
      <c r="B18">
        <v>42.061110999999997</v>
      </c>
      <c r="C18">
        <v>-75.945832999999993</v>
      </c>
      <c r="D18">
        <v>790</v>
      </c>
      <c r="E18">
        <v>98.1</v>
      </c>
      <c r="F18">
        <v>6700</v>
      </c>
      <c r="G18">
        <f t="shared" si="0"/>
        <v>136.52149605401652</v>
      </c>
      <c r="H18">
        <f t="shared" si="1"/>
        <v>3.0581039755351682</v>
      </c>
      <c r="I18" s="1">
        <f t="shared" si="11"/>
        <v>57238.493578805792</v>
      </c>
      <c r="J18">
        <f t="shared" si="12"/>
        <v>107.43714405430791</v>
      </c>
      <c r="K18">
        <f t="shared" si="13"/>
        <v>40.305487187271893</v>
      </c>
    </row>
    <row r="19" spans="1:11">
      <c r="A19" t="s">
        <v>30</v>
      </c>
      <c r="B19">
        <v>42.556389000000003</v>
      </c>
      <c r="C19">
        <v>-76.155277999999996</v>
      </c>
      <c r="D19">
        <v>645</v>
      </c>
      <c r="E19">
        <v>99.9</v>
      </c>
      <c r="F19">
        <v>26000</v>
      </c>
      <c r="G19">
        <f t="shared" si="0"/>
        <v>148.29946695941635</v>
      </c>
      <c r="H19">
        <f t="shared" si="1"/>
        <v>3.0030030030030028</v>
      </c>
      <c r="I19" s="1">
        <f t="shared" si="11"/>
        <v>28796.810857425698</v>
      </c>
      <c r="J19">
        <f t="shared" si="12"/>
        <v>101.62819764212605</v>
      </c>
      <c r="K19">
        <f t="shared" si="13"/>
        <v>49.098945846062733</v>
      </c>
    </row>
    <row r="20" spans="1:11">
      <c r="A20" t="s">
        <v>30</v>
      </c>
      <c r="B20">
        <v>42.429721999999998</v>
      </c>
      <c r="C20">
        <v>-76.496943999999999</v>
      </c>
      <c r="D20">
        <v>263</v>
      </c>
      <c r="E20">
        <v>100.3</v>
      </c>
      <c r="F20">
        <v>250</v>
      </c>
      <c r="G20">
        <f t="shared" si="0"/>
        <v>107.95880017344075</v>
      </c>
      <c r="H20">
        <f t="shared" si="1"/>
        <v>2.9910269192422732</v>
      </c>
      <c r="I20" s="1">
        <f t="shared" ref="I20" si="14">(3963*ACOS(COS(RADIANS(90-B20))*COS(RADIANS(90-42.4153097))+SIN(RADIANS(90-B20))*SIN(RADIANS(90-42.4153097))*COS(RADIANS(C20--76.4493273))))*5280/3.28084</f>
        <v>4228.8383212708277</v>
      </c>
      <c r="J20">
        <f t="shared" ref="J20" si="15">20*LOG10(I20)+20*LOG10(E20*1000000)-147.55</f>
        <v>85.000440287100588</v>
      </c>
      <c r="K20">
        <f t="shared" ref="K20" si="16">20*LOG10(SQRT(120*PI()*10^((G20-J20)/20)))</f>
        <v>37.242491130587666</v>
      </c>
    </row>
    <row r="21" spans="1:11">
      <c r="A21" t="s">
        <v>31</v>
      </c>
      <c r="B21">
        <v>42.415556000000002</v>
      </c>
      <c r="C21">
        <v>-76.483333000000002</v>
      </c>
      <c r="D21">
        <v>306</v>
      </c>
      <c r="E21">
        <v>101.7</v>
      </c>
      <c r="F21">
        <v>9</v>
      </c>
      <c r="G21">
        <f t="shared" si="0"/>
        <v>79.08485018878649</v>
      </c>
      <c r="H21">
        <f t="shared" si="1"/>
        <v>2.9498525073746311</v>
      </c>
      <c r="I21" s="1">
        <f t="shared" ref="I21" si="17">(3963*ACOS(COS(RADIANS(90-B21))*COS(RADIANS(90-42.4153097))+SIN(RADIANS(90-B21))*SIN(RADIANS(90-42.4153097))*COS(RADIANS(C21--76.4493273))))*5280/3.28084</f>
        <v>2794.7329586300093</v>
      </c>
      <c r="J21">
        <f t="shared" ref="J21" si="18">20*LOG10(I21)+20*LOG10(E21*1000000)-147.55</f>
        <v>81.523225391390099</v>
      </c>
      <c r="K21">
        <f t="shared" ref="K21" si="19">20*LOG10(SQRT(120*PI()*10^((G21-J21)/20)))</f>
        <v>24.544123586115781</v>
      </c>
    </row>
    <row r="22" spans="1:11">
      <c r="A22" t="s">
        <v>31</v>
      </c>
      <c r="B22">
        <v>42.966943999999998</v>
      </c>
      <c r="C22">
        <v>-76.2</v>
      </c>
      <c r="D22">
        <v>497</v>
      </c>
      <c r="E22">
        <v>102.9</v>
      </c>
      <c r="F22">
        <v>20000</v>
      </c>
      <c r="G22">
        <f t="shared" si="0"/>
        <v>146.02059991327963</v>
      </c>
      <c r="H22">
        <f t="shared" si="1"/>
        <v>2.9154518950437316</v>
      </c>
      <c r="I22" s="1">
        <f t="shared" ref="I22" si="20">(3963*ACOS(COS(RADIANS(90-B22))*COS(RADIANS(90-42.4153097))+SIN(RADIANS(90-B22))*SIN(RADIANS(90-42.4153097))*COS(RADIANS(C22--76.4493273))))*5280/3.28084</f>
        <v>64704.431785257984</v>
      </c>
      <c r="J22">
        <f t="shared" ref="J22" si="21">20*LOG10(I22)+20*LOG10(E22*1000000)-147.55</f>
        <v>108.91698804957076</v>
      </c>
      <c r="K22">
        <f t="shared" ref="K22" si="22">20*LOG10(SQRT(120*PI()*10^((G22-J22)/20)))</f>
        <v>44.315117119272017</v>
      </c>
    </row>
    <row r="23" spans="1:11">
      <c r="A23" t="s">
        <v>28</v>
      </c>
      <c r="B23">
        <v>42.391666000000001</v>
      </c>
      <c r="C23">
        <v>-76.474722</v>
      </c>
      <c r="D23">
        <v>525</v>
      </c>
      <c r="E23">
        <v>103.3</v>
      </c>
      <c r="F23">
        <v>250</v>
      </c>
      <c r="G23">
        <f t="shared" si="0"/>
        <v>107.95880017344075</v>
      </c>
      <c r="H23">
        <f t="shared" si="1"/>
        <v>2.9041626331074539</v>
      </c>
      <c r="I23" s="1">
        <f t="shared" ref="I23:I32" si="23">(3963*ACOS(COS(RADIANS(90-B23))*COS(RADIANS(90-42.4153097))+SIN(RADIANS(90-B23))*SIN(RADIANS(90-42.4153097))*COS(RADIANS(C23--76.4493273))))*5280/3.28084</f>
        <v>3359.1331763289245</v>
      </c>
      <c r="J23">
        <f t="shared" ref="J23:J32" si="24">20*LOG10(I23)+20*LOG10(E23*1000000)-147.55</f>
        <v>83.256550875181858</v>
      </c>
      <c r="K23">
        <f t="shared" ref="K23:K32" si="25">20*LOG10(SQRT(120*PI()*10^((G23-J23)/20)))</f>
        <v>38.114435836547031</v>
      </c>
    </row>
    <row r="24" spans="1:11">
      <c r="I24" s="1">
        <f t="shared" si="23"/>
        <v>8909446.4794734679</v>
      </c>
      <c r="J24" t="e">
        <f t="shared" si="24"/>
        <v>#NUM!</v>
      </c>
      <c r="K24" t="e">
        <f t="shared" si="25"/>
        <v>#NUM!</v>
      </c>
    </row>
    <row r="25" spans="1:11">
      <c r="I25" s="1">
        <f t="shared" si="23"/>
        <v>8909446.4794734679</v>
      </c>
      <c r="J25" t="e">
        <f t="shared" si="24"/>
        <v>#NUM!</v>
      </c>
      <c r="K25" t="e">
        <f t="shared" si="25"/>
        <v>#NUM!</v>
      </c>
    </row>
    <row r="26" spans="1:11">
      <c r="I26" s="1">
        <f t="shared" si="23"/>
        <v>8909446.4794734679</v>
      </c>
      <c r="J26" t="e">
        <f t="shared" si="24"/>
        <v>#NUM!</v>
      </c>
      <c r="K26" t="e">
        <f t="shared" si="25"/>
        <v>#NUM!</v>
      </c>
    </row>
    <row r="27" spans="1:11">
      <c r="I27" s="1">
        <f t="shared" si="23"/>
        <v>8909446.4794734679</v>
      </c>
      <c r="J27" t="e">
        <f t="shared" si="24"/>
        <v>#NUM!</v>
      </c>
      <c r="K27" t="e">
        <f t="shared" si="25"/>
        <v>#NUM!</v>
      </c>
    </row>
    <row r="28" spans="1:11">
      <c r="I28" s="1">
        <f t="shared" si="23"/>
        <v>8909446.4794734679</v>
      </c>
      <c r="J28" t="e">
        <f t="shared" si="24"/>
        <v>#NUM!</v>
      </c>
      <c r="K28" t="e">
        <f t="shared" si="25"/>
        <v>#NUM!</v>
      </c>
    </row>
    <row r="29" spans="1:11">
      <c r="I29" s="1">
        <f t="shared" si="23"/>
        <v>8909446.4794734679</v>
      </c>
      <c r="J29" t="e">
        <f t="shared" si="24"/>
        <v>#NUM!</v>
      </c>
      <c r="K29" t="e">
        <f t="shared" si="25"/>
        <v>#NUM!</v>
      </c>
    </row>
    <row r="30" spans="1:11">
      <c r="I30" s="1">
        <f t="shared" si="23"/>
        <v>8909446.4794734679</v>
      </c>
      <c r="J30" t="e">
        <f t="shared" si="24"/>
        <v>#NUM!</v>
      </c>
      <c r="K30" t="e">
        <f t="shared" si="25"/>
        <v>#NUM!</v>
      </c>
    </row>
    <row r="31" spans="1:11">
      <c r="I31" s="1">
        <f t="shared" si="23"/>
        <v>8909446.4794734679</v>
      </c>
      <c r="J31" t="e">
        <f t="shared" si="24"/>
        <v>#NUM!</v>
      </c>
      <c r="K31" t="e">
        <f t="shared" si="25"/>
        <v>#NUM!</v>
      </c>
    </row>
    <row r="32" spans="1:11">
      <c r="I32" s="1">
        <f t="shared" si="23"/>
        <v>8909446.4794734679</v>
      </c>
      <c r="J32" t="e">
        <f t="shared" si="24"/>
        <v>#NUM!</v>
      </c>
      <c r="K32" t="e">
        <f t="shared" si="25"/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524"/>
  <sheetViews>
    <sheetView workbookViewId="0">
      <selection activeCell="D3" sqref="D3:I3"/>
    </sheetView>
  </sheetViews>
  <sheetFormatPr baseColWidth="10" defaultRowHeight="15" x14ac:dyDescent="0"/>
  <sheetData>
    <row r="1" spans="1:9">
      <c r="A1" t="s">
        <v>13</v>
      </c>
      <c r="B1" t="s">
        <v>14</v>
      </c>
      <c r="C1" t="s">
        <v>4</v>
      </c>
      <c r="D1" t="s">
        <v>0</v>
      </c>
      <c r="E1" t="s">
        <v>15</v>
      </c>
      <c r="F1" t="s">
        <v>16</v>
      </c>
      <c r="G1" t="s">
        <v>22</v>
      </c>
      <c r="I1" t="s">
        <v>32</v>
      </c>
    </row>
    <row r="2" spans="1:9" hidden="1">
      <c r="A2">
        <v>875</v>
      </c>
      <c r="B2">
        <v>0</v>
      </c>
      <c r="C2">
        <f>A2/10</f>
        <v>87.5</v>
      </c>
      <c r="D2" t="b">
        <f>IF(B2&lt;&gt;0,LOOKUP(C2,Stations!E:E,Stations!A2:A11))</f>
        <v>0</v>
      </c>
      <c r="E2" t="e">
        <f>IF(C2&lt;&gt;0,LOOKUP(C2,Stations!E:E,Stations!B:B))</f>
        <v>#N/A</v>
      </c>
      <c r="F2" t="e">
        <f>IF(D2&lt;&gt;0,LOOKUP(C2,Stations!E:E,Stations!C2:C11))</f>
        <v>#N/A</v>
      </c>
    </row>
    <row r="3" spans="1:9">
      <c r="A3">
        <v>889</v>
      </c>
      <c r="B3">
        <v>4</v>
      </c>
      <c r="C3">
        <f t="shared" ref="C3:C48" si="0">A3/10</f>
        <v>88.9</v>
      </c>
      <c r="D3" t="str">
        <f>IF(B3&lt;&gt;0,LOOKUP(C3,Stations!$E:$E,Stations!$A:$A))</f>
        <v>WCII</v>
      </c>
      <c r="E3">
        <f>IF(C3&lt;&gt;0,LOOKUP(C3,Stations!$E:$E,Stations!$B:$B))</f>
        <v>42.446666999999998</v>
      </c>
      <c r="F3">
        <f>IF(D3&lt;&gt;0,LOOKUP(C3,Stations!$E:$E,Stations!$C:$C))</f>
        <v>-76.538055</v>
      </c>
      <c r="G3">
        <f>IF(B3&lt;&gt;0,LOOKUP(C3,Stations!$E:$E,Stations!$K:$K))-B3</f>
        <v>29.526597921525152</v>
      </c>
      <c r="H3">
        <f>100/10^(G3/20)</f>
        <v>3.3394127725907059</v>
      </c>
      <c r="I3">
        <f>(100-H3)/100</f>
        <v>0.96660587227409289</v>
      </c>
    </row>
    <row r="4" spans="1:9" hidden="1">
      <c r="A4">
        <v>893</v>
      </c>
      <c r="B4">
        <v>0</v>
      </c>
      <c r="C4">
        <f t="shared" si="0"/>
        <v>89.3</v>
      </c>
      <c r="D4" t="b">
        <f>IF(B4&lt;&gt;0,LOOKUP(C4,Stations!E:E,Stations!A4:A13))</f>
        <v>0</v>
      </c>
      <c r="E4">
        <f>IF(C4&lt;&gt;0,LOOKUP(C4,Stations!E:E,Stations!B:B))</f>
        <v>42.061110999999997</v>
      </c>
      <c r="F4">
        <f ca="1">IF(D4&lt;&gt;0,LOOKUP(C4,Stations!E:E,Stations!C4:C13))</f>
        <v>-76.024445</v>
      </c>
    </row>
    <row r="5" spans="1:9" hidden="1">
      <c r="A5">
        <v>899</v>
      </c>
      <c r="B5">
        <v>0</v>
      </c>
      <c r="C5">
        <f t="shared" si="0"/>
        <v>89.9</v>
      </c>
      <c r="D5" t="b">
        <f>IF(B5&lt;&gt;0,LOOKUP(C5,Stations!E:E,Stations!A5:A14))</f>
        <v>0</v>
      </c>
      <c r="E5">
        <f>IF(C5&lt;&gt;0,LOOKUP(C5,Stations!E:E,Stations!B:B))</f>
        <v>42.061110999999997</v>
      </c>
      <c r="F5">
        <f ca="1">IF(D5&lt;&gt;0,LOOKUP(C5,Stations!E:E,Stations!C5:C14))</f>
        <v>-76.494167000000004</v>
      </c>
    </row>
    <row r="6" spans="1:9">
      <c r="A6">
        <v>901</v>
      </c>
      <c r="B6">
        <v>2</v>
      </c>
      <c r="C6">
        <f t="shared" si="0"/>
        <v>90.1</v>
      </c>
      <c r="D6" t="str">
        <f>IF(B6&lt;&gt;0,LOOKUP(C6,Stations!$E:$E,Stations!$A:$A))</f>
        <v>WITH</v>
      </c>
      <c r="E6">
        <f>IF(C6&lt;&gt;0,LOOKUP(C6,Stations!$E:$E,Stations!$B:$B))</f>
        <v>42.581944</v>
      </c>
      <c r="F6">
        <f>IF(D6&lt;&gt;0,LOOKUP(C6,Stations!$E:$E,Stations!$C:$C))</f>
        <v>-76.556111000000001</v>
      </c>
      <c r="G6">
        <f>IF(B6&lt;&gt;0,LOOKUP(C6,Stations!$E:$E,Stations!$K:$K))-B6</f>
        <v>34.870367980715997</v>
      </c>
      <c r="H6">
        <f t="shared" ref="H6:H10" si="1">100/10^(G6/20)</f>
        <v>1.8050182652891533</v>
      </c>
      <c r="I6">
        <f>(100-H6)/100</f>
        <v>0.98194981734710851</v>
      </c>
    </row>
    <row r="7" spans="1:9" hidden="1">
      <c r="A7">
        <v>903</v>
      </c>
      <c r="B7">
        <v>0</v>
      </c>
      <c r="C7">
        <f t="shared" si="0"/>
        <v>90.3</v>
      </c>
      <c r="D7" t="b">
        <f>IF(B7&lt;&gt;0,LOOKUP(C7,Stations!$E:$E,Stations!$A:$A))</f>
        <v>0</v>
      </c>
      <c r="E7">
        <f>IF(C7&lt;&gt;0,LOOKUP(C7,Stations!$E:$E,Stations!$B:$B))</f>
        <v>42.581944</v>
      </c>
      <c r="F7">
        <f>IF(D7&lt;&gt;0,LOOKUP(C7,Stations!$E:$E,Stations!$C:$C))</f>
        <v>-76.556111000000001</v>
      </c>
      <c r="G7">
        <f>IF(B7&lt;&gt;0,LOOKUP(C7,Stations!$E:$E,Stations!$K:$K))-B7</f>
        <v>0</v>
      </c>
      <c r="H7">
        <f t="shared" si="1"/>
        <v>100</v>
      </c>
    </row>
    <row r="8" spans="1:9">
      <c r="A8">
        <v>917</v>
      </c>
      <c r="B8">
        <v>40</v>
      </c>
      <c r="C8">
        <f t="shared" si="0"/>
        <v>91.7</v>
      </c>
      <c r="D8" t="str">
        <f>IF(B8&lt;&gt;0,LOOKUP(C8,Stations!$E:$E,Stations!$A:$A))</f>
        <v>WICB</v>
      </c>
      <c r="E8">
        <f>IF(C8&lt;&gt;0,LOOKUP(C8,Stations!$E:$E,Stations!$B:$B))</f>
        <v>42.418610999999999</v>
      </c>
      <c r="F8">
        <f>IF(D8&lt;&gt;0,LOOKUP(C8,Stations!$E:$E,Stations!$C:$C))</f>
        <v>-76.494167000000004</v>
      </c>
      <c r="G8">
        <f>IF(B8&lt;&gt;0,LOOKUP(C8,Stations!$E:$E,Stations!$K:$K))-B8</f>
        <v>10.356768329409782</v>
      </c>
      <c r="H8">
        <f t="shared" si="1"/>
        <v>30.350201832359208</v>
      </c>
      <c r="I8">
        <f>(100-H8)/100</f>
        <v>0.69649798167640797</v>
      </c>
    </row>
    <row r="9" spans="1:9" hidden="1">
      <c r="A9">
        <v>921</v>
      </c>
      <c r="B9">
        <v>0</v>
      </c>
      <c r="C9">
        <f t="shared" si="0"/>
        <v>92.1</v>
      </c>
      <c r="D9" t="b">
        <f>IF(B9&lt;&gt;0,LOOKUP(C9,Stations!E:E,Stations!A9:A18))</f>
        <v>0</v>
      </c>
      <c r="E9">
        <f>IF(C9&lt;&gt;0,LOOKUP(C9,Stations!E:E,Stations!B:B))</f>
        <v>42.418610999999999</v>
      </c>
      <c r="F9">
        <f ca="1">IF(D9&lt;&gt;0,LOOKUP(C9,Stations!E:E,Stations!C9:C18))</f>
        <v>-76.373056000000005</v>
      </c>
    </row>
    <row r="10" spans="1:9">
      <c r="A10">
        <v>935</v>
      </c>
      <c r="B10">
        <v>22</v>
      </c>
      <c r="C10">
        <f t="shared" si="0"/>
        <v>93.5</v>
      </c>
      <c r="D10" t="str">
        <f>IF(B10&lt;&gt;0,LOOKUP(C10,Stations!$E:$E,Stations!$A:$A))</f>
        <v>WVBR</v>
      </c>
      <c r="E10">
        <f>IF(C10&lt;&gt;0,LOOKUP(C10,Stations!$E:$E,Stations!$B:$B))</f>
        <v>42.428333000000002</v>
      </c>
      <c r="F10">
        <f>IF(D10&lt;&gt;0,LOOKUP(C10,Stations!$E:$E,Stations!$C:$C))</f>
        <v>-76.449167000000003</v>
      </c>
      <c r="G10">
        <f>IF(B10&lt;&gt;0,LOOKUP(C10,Stations!$E:$E,Stations!$K:$K))-B10</f>
        <v>30.988514788880671</v>
      </c>
      <c r="H10">
        <f t="shared" si="1"/>
        <v>2.8221120983096633</v>
      </c>
      <c r="I10">
        <f>(100-H10)/100</f>
        <v>0.97177887901690341</v>
      </c>
    </row>
    <row r="11" spans="1:9" hidden="1">
      <c r="A11">
        <v>939</v>
      </c>
      <c r="B11">
        <v>0</v>
      </c>
      <c r="C11">
        <f t="shared" si="0"/>
        <v>93.9</v>
      </c>
      <c r="D11" t="b">
        <f>IF(B11&lt;&gt;0,LOOKUP(C11,Stations!$E:$E,Stations!$A:$A))</f>
        <v>0</v>
      </c>
      <c r="E11">
        <f>IF(C11&lt;&gt;0,LOOKUP(C11,Stations!$E:$E,Stations!$B:$B))</f>
        <v>42.428333000000002</v>
      </c>
      <c r="F11">
        <f>IF(D11&lt;&gt;0,LOOKUP(C11,Stations!$E:$E,Stations!$C:$C))</f>
        <v>-76.449167000000003</v>
      </c>
      <c r="G11">
        <f>IF(B11&lt;&gt;0,LOOKUP(C11,Stations!$E:$E,Stations!$K:$K))-B11</f>
        <v>0</v>
      </c>
      <c r="H11">
        <f t="shared" ref="H10:H11" si="2">100/10^(G11/20)</f>
        <v>100</v>
      </c>
    </row>
    <row r="12" spans="1:9" hidden="1">
      <c r="A12">
        <v>941</v>
      </c>
      <c r="B12">
        <v>0</v>
      </c>
      <c r="C12">
        <f t="shared" si="0"/>
        <v>94.1</v>
      </c>
      <c r="D12" t="b">
        <f>IF(B12&lt;&gt;0,LOOKUP(C12,Stations!E:E,Stations!A12:A21))</f>
        <v>0</v>
      </c>
      <c r="E12">
        <f>IF(C12&lt;&gt;0,LOOKUP(C12,Stations!E:E,Stations!B:B))</f>
        <v>42.428333000000002</v>
      </c>
      <c r="F12">
        <f ca="1">IF(D12&lt;&gt;0,LOOKUP(C12,Stations!E:E,Stations!C12:C21))</f>
        <v>-76.474722</v>
      </c>
    </row>
    <row r="13" spans="1:9" hidden="1">
      <c r="A13">
        <v>943</v>
      </c>
      <c r="B13">
        <v>0</v>
      </c>
      <c r="C13">
        <f t="shared" si="0"/>
        <v>94.3</v>
      </c>
      <c r="D13" t="b">
        <f>IF(B13&lt;&gt;0,LOOKUP(C13,Stations!$E:$E,Stations!$A:$A))</f>
        <v>0</v>
      </c>
      <c r="E13">
        <f>IF(C13&lt;&gt;0,LOOKUP(C13,Stations!$E:$E,Stations!$B:$B))</f>
        <v>42.428333000000002</v>
      </c>
      <c r="F13">
        <f>IF(D13&lt;&gt;0,LOOKUP(C13,Stations!$E:$E,Stations!$C:$C))</f>
        <v>-76.449167000000003</v>
      </c>
      <c r="G13">
        <f>IF(B13&lt;&gt;0,LOOKUP(C13,Stations!$E:$E,Stations!$K:$K))-B13</f>
        <v>0</v>
      </c>
      <c r="H13">
        <f>100/10^(G13/20)</f>
        <v>100</v>
      </c>
    </row>
    <row r="14" spans="1:9" hidden="1">
      <c r="A14">
        <v>945</v>
      </c>
      <c r="B14">
        <v>7</v>
      </c>
      <c r="C14">
        <f t="shared" si="0"/>
        <v>94.5</v>
      </c>
      <c r="D14">
        <f ca="1">IF(B14&lt;&gt;0,LOOKUP(C14,Stations!E:E,Stations!A14:A23))</f>
        <v>0</v>
      </c>
      <c r="E14">
        <f>IF(C14&lt;&gt;0,LOOKUP(C14,Stations!E:E,Stations!B:B))</f>
        <v>42.946111000000002</v>
      </c>
      <c r="F14" t="b">
        <f ca="1">IF(D14&lt;&gt;0,LOOKUP(C14,Stations!E:E,Stations!C14:C23))</f>
        <v>0</v>
      </c>
    </row>
    <row r="15" spans="1:9" hidden="1">
      <c r="A15">
        <v>947</v>
      </c>
      <c r="B15">
        <v>0</v>
      </c>
      <c r="C15">
        <f t="shared" si="0"/>
        <v>94.7</v>
      </c>
      <c r="D15" t="b">
        <f>IF(B15&lt;&gt;0,LOOKUP(C15,Stations!$E:$E,Stations!$A:$A))</f>
        <v>0</v>
      </c>
      <c r="E15">
        <f>IF(C15&lt;&gt;0,LOOKUP(C15,Stations!$E:$E,Stations!$B:$B))</f>
        <v>42.946111000000002</v>
      </c>
      <c r="F15">
        <f>IF(D15&lt;&gt;0,LOOKUP(C15,Stations!$E:$E,Stations!$C:$C))</f>
        <v>-76.118611000000001</v>
      </c>
      <c r="G15">
        <f>IF(B15&lt;&gt;0,LOOKUP(C15,Stations!$E:$E,Stations!$K:$K))-B15</f>
        <v>0</v>
      </c>
      <c r="H15">
        <f>100/10^(G15/20)</f>
        <v>100</v>
      </c>
    </row>
    <row r="16" spans="1:9" hidden="1">
      <c r="A16">
        <v>949</v>
      </c>
      <c r="B16">
        <v>5</v>
      </c>
      <c r="C16">
        <f t="shared" si="0"/>
        <v>94.9</v>
      </c>
      <c r="D16">
        <f ca="1">IF(B16&lt;&gt;0,LOOKUP(C16,Stations!E:E,Stations!A16:A25))</f>
        <v>0</v>
      </c>
      <c r="E16">
        <f>IF(C16&lt;&gt;0,LOOKUP(C16,Stations!E:E,Stations!B:B))</f>
        <v>42.946111000000002</v>
      </c>
      <c r="F16" t="b">
        <f ca="1">IF(D16&lt;&gt;0,LOOKUP(C16,Stations!E:E,Stations!C16:C25))</f>
        <v>0</v>
      </c>
    </row>
    <row r="17" spans="1:9" hidden="1">
      <c r="A17">
        <v>955</v>
      </c>
      <c r="B17">
        <v>12</v>
      </c>
      <c r="C17">
        <f t="shared" si="0"/>
        <v>95.5</v>
      </c>
      <c r="D17">
        <f ca="1">IF(B17&lt;&gt;0,LOOKUP(C17,Stations!E:E,Stations!A17:A26))</f>
        <v>0</v>
      </c>
      <c r="E17">
        <f>IF(C17&lt;&gt;0,LOOKUP(C17,Stations!E:E,Stations!B:B))</f>
        <v>42.386944</v>
      </c>
      <c r="F17" t="b">
        <f ca="1">IF(D17&lt;&gt;0,LOOKUP(C17,Stations!E:E,Stations!C17:C26))</f>
        <v>0</v>
      </c>
    </row>
    <row r="18" spans="1:9">
      <c r="A18">
        <v>961</v>
      </c>
      <c r="B18">
        <v>37</v>
      </c>
      <c r="C18">
        <f t="shared" si="0"/>
        <v>96.1</v>
      </c>
      <c r="D18" t="str">
        <f>IF(B18&lt;&gt;0,LOOKUP(C18,Stations!$E:$E,Stations!$A:$A))</f>
        <v>WQNY</v>
      </c>
      <c r="E18">
        <f>IF(C18&lt;&gt;0,LOOKUP(C18,Stations!$E:$E,Stations!$B:$B))</f>
        <v>42.391666000000001</v>
      </c>
      <c r="F18">
        <f>IF(D18&lt;&gt;0,LOOKUP(C18,Stations!$E:$E,Stations!$C:$C))</f>
        <v>-76.474722</v>
      </c>
      <c r="G18">
        <f>IF(B18&lt;&gt;0,LOOKUP(C18,Stations!$E:$E,Stations!$K:$K))-B18</f>
        <v>1.4372529800366038</v>
      </c>
      <c r="H18">
        <f t="shared" ref="H18" si="3">100/10^(G18/20)</f>
        <v>84.749540265791325</v>
      </c>
      <c r="I18">
        <f>(100-H18)/100</f>
        <v>0.15250459734208677</v>
      </c>
    </row>
    <row r="19" spans="1:9" hidden="1">
      <c r="A19">
        <v>973</v>
      </c>
      <c r="B19">
        <v>18</v>
      </c>
      <c r="C19">
        <f t="shared" si="0"/>
        <v>97.3</v>
      </c>
      <c r="D19">
        <f ca="1">IF(B19&lt;&gt;0,LOOKUP(C19,Stations!E:E,Stations!A19:A28))</f>
        <v>0</v>
      </c>
      <c r="E19">
        <f>IF(C19&lt;&gt;0,LOOKUP(C19,Stations!E:E,Stations!B:B))</f>
        <v>42.465000000000003</v>
      </c>
      <c r="F19" t="b">
        <f ca="1">IF(D19&lt;&gt;0,LOOKUP(C19,Stations!E:E,Stations!C19:C28))</f>
        <v>0</v>
      </c>
    </row>
    <row r="20" spans="1:9" hidden="1">
      <c r="A20">
        <v>977</v>
      </c>
      <c r="B20">
        <v>22</v>
      </c>
      <c r="C20">
        <f t="shared" si="0"/>
        <v>97.7</v>
      </c>
      <c r="D20">
        <f ca="1">IF(B20&lt;&gt;0,LOOKUP(C20,Stations!E:E,Stations!A20:A29))</f>
        <v>0</v>
      </c>
      <c r="E20">
        <f>IF(C20&lt;&gt;0,LOOKUP(C20,Stations!E:E,Stations!B:B))</f>
        <v>42.465000000000003</v>
      </c>
      <c r="F20" t="b">
        <f ca="1">IF(D20&lt;&gt;0,LOOKUP(C20,Stations!E:E,Stations!C20:C29))</f>
        <v>0</v>
      </c>
    </row>
    <row r="21" spans="1:9" hidden="1">
      <c r="A21">
        <v>985</v>
      </c>
      <c r="B21">
        <v>6</v>
      </c>
      <c r="C21">
        <f t="shared" si="0"/>
        <v>98.5</v>
      </c>
      <c r="D21">
        <f ca="1">IF(B21&lt;&gt;0,LOOKUP(C21,Stations!E:E,Stations!A21:A30))</f>
        <v>0</v>
      </c>
      <c r="E21">
        <f>IF(C21&lt;&gt;0,LOOKUP(C21,Stations!E:E,Stations!B:B))</f>
        <v>42.061110999999997</v>
      </c>
      <c r="F21" t="b">
        <f ca="1">IF(D21&lt;&gt;0,LOOKUP(C21,Stations!E:E,Stations!C21:C30))</f>
        <v>0</v>
      </c>
    </row>
    <row r="22" spans="1:9" hidden="1">
      <c r="A22">
        <v>987</v>
      </c>
      <c r="B22">
        <v>7</v>
      </c>
      <c r="C22">
        <f t="shared" si="0"/>
        <v>98.7</v>
      </c>
      <c r="D22">
        <f ca="1">IF(B22&lt;&gt;0,LOOKUP(C22,Stations!E:E,Stations!A22:A31))</f>
        <v>0</v>
      </c>
      <c r="E22">
        <f>IF(C22&lt;&gt;0,LOOKUP(C22,Stations!E:E,Stations!B:B))</f>
        <v>42.061110999999997</v>
      </c>
      <c r="F22" t="b">
        <f ca="1">IF(D22&lt;&gt;0,LOOKUP(C22,Stations!E:E,Stations!C22:C31))</f>
        <v>0</v>
      </c>
    </row>
    <row r="23" spans="1:9">
      <c r="A23">
        <v>999</v>
      </c>
      <c r="B23">
        <v>7</v>
      </c>
      <c r="C23">
        <f t="shared" si="0"/>
        <v>99.9</v>
      </c>
      <c r="D23" t="str">
        <f>IF(B23&lt;&gt;0,LOOKUP(C23,Stations!$E:$E,Stations!$A:$A))</f>
        <v>WIII</v>
      </c>
      <c r="E23">
        <f>IF(C23&lt;&gt;0,LOOKUP(C23,Stations!$E:$E,Stations!$B:$B))</f>
        <v>42.556389000000003</v>
      </c>
      <c r="F23">
        <f>IF(D23&lt;&gt;0,LOOKUP(C23,Stations!$E:$E,Stations!$C:$C))</f>
        <v>-76.155277999999996</v>
      </c>
      <c r="G23">
        <f>IF(B23&lt;&gt;0,LOOKUP(C23,Stations!$E:$E,Stations!$K:$K))-B23</f>
        <v>42.098945846062733</v>
      </c>
      <c r="H23">
        <f t="shared" ref="H23:H25" si="4">100/10^(G23/20)</f>
        <v>0.78533093969711554</v>
      </c>
      <c r="I23">
        <f t="shared" ref="I23:I25" si="5">(100-H23)/100</f>
        <v>0.99214669060302885</v>
      </c>
    </row>
    <row r="24" spans="1:9">
      <c r="A24">
        <v>1003</v>
      </c>
      <c r="B24">
        <v>10</v>
      </c>
      <c r="C24">
        <f t="shared" si="0"/>
        <v>100.3</v>
      </c>
      <c r="D24" t="str">
        <f>IF(B24&lt;&gt;0,LOOKUP(C24,Stations!$E:$E,Stations!$A:$A))</f>
        <v>WIII</v>
      </c>
      <c r="E24">
        <f>IF(C24&lt;&gt;0,LOOKUP(C24,Stations!$E:$E,Stations!$B:$B))</f>
        <v>42.429721999999998</v>
      </c>
      <c r="F24">
        <f>IF(D24&lt;&gt;0,LOOKUP(C24,Stations!$E:$E,Stations!$C:$C))</f>
        <v>-76.496943999999999</v>
      </c>
      <c r="G24">
        <f>IF(B24&lt;&gt;0,LOOKUP(C24,Stations!$E:$E,Stations!$K:$K))-B24</f>
        <v>27.242491130587666</v>
      </c>
      <c r="H24">
        <f t="shared" si="4"/>
        <v>4.3438562363556841</v>
      </c>
      <c r="I24">
        <f t="shared" si="5"/>
        <v>0.95656143763644308</v>
      </c>
    </row>
    <row r="25" spans="1:9">
      <c r="A25">
        <v>1017</v>
      </c>
      <c r="B25">
        <v>14</v>
      </c>
      <c r="C25">
        <f t="shared" si="0"/>
        <v>101.7</v>
      </c>
      <c r="D25" t="str">
        <f>IF(B25&lt;&gt;0,LOOKUP(C25,Stations!$E:$E,Stations!$A:$A))</f>
        <v>WMHR</v>
      </c>
      <c r="E25">
        <f>IF(C25&lt;&gt;0,LOOKUP(C25,Stations!$E:$E,Stations!$B:$B))</f>
        <v>42.415556000000002</v>
      </c>
      <c r="F25">
        <f>IF(D25&lt;&gt;0,LOOKUP(C25,Stations!$E:$E,Stations!$C:$C))</f>
        <v>-76.483333000000002</v>
      </c>
      <c r="G25">
        <f>IF(B25&lt;&gt;0,LOOKUP(C25,Stations!$E:$E,Stations!$K:$K))-B25</f>
        <v>10.544123586115781</v>
      </c>
      <c r="H25">
        <f t="shared" si="4"/>
        <v>29.702555817998256</v>
      </c>
      <c r="I25">
        <f t="shared" si="5"/>
        <v>0.70297444182001745</v>
      </c>
    </row>
    <row r="26" spans="1:9" hidden="1">
      <c r="A26">
        <v>1027</v>
      </c>
      <c r="B26">
        <v>0</v>
      </c>
      <c r="C26">
        <f t="shared" si="0"/>
        <v>102.7</v>
      </c>
      <c r="D26" t="b">
        <f>IF(B26&lt;&gt;0,LOOKUP(C26,Stations!$E:$E,Stations!$A:$A))</f>
        <v>0</v>
      </c>
      <c r="E26">
        <f>IF(C26&lt;&gt;0,LOOKUP(C26,Stations!$E:$E,Stations!$B:$B))</f>
        <v>42.415556000000002</v>
      </c>
      <c r="F26">
        <f>IF(D26&lt;&gt;0,LOOKUP(C26,Stations!$E:$E,Stations!$C:$C))</f>
        <v>-76.483333000000002</v>
      </c>
      <c r="G26">
        <f>IF(B26&lt;&gt;0,LOOKUP(C26,Stations!$E:$E,Stations!$K:$K))-B26</f>
        <v>0</v>
      </c>
      <c r="H26">
        <f t="shared" ref="H23:H33" si="6">100/10^(G26/20)</f>
        <v>100</v>
      </c>
    </row>
    <row r="27" spans="1:9">
      <c r="A27">
        <v>1029</v>
      </c>
      <c r="B27">
        <v>9</v>
      </c>
      <c r="C27">
        <f t="shared" si="0"/>
        <v>102.9</v>
      </c>
      <c r="D27" t="str">
        <f>IF(B27&lt;&gt;0,LOOKUP(C27,Stations!$E:$E,Stations!$A:$A))</f>
        <v>WMHR</v>
      </c>
      <c r="E27">
        <f>IF(C27&lt;&gt;0,LOOKUP(C27,Stations!$E:$E,Stations!$B:$B))</f>
        <v>42.966943999999998</v>
      </c>
      <c r="F27">
        <f>IF(D27&lt;&gt;0,LOOKUP(C27,Stations!$E:$E,Stations!$C:$C))</f>
        <v>-76.2</v>
      </c>
      <c r="G27">
        <f>IF(B27&lt;&gt;0,LOOKUP(C27,Stations!$E:$E,Stations!$K:$K))-B27</f>
        <v>35.315117119272017</v>
      </c>
      <c r="H27">
        <f t="shared" si="6"/>
        <v>1.714921100772852</v>
      </c>
      <c r="I27">
        <f t="shared" ref="I27:I33" si="7">(100-H27)/100</f>
        <v>0.98285078899227141</v>
      </c>
    </row>
    <row r="28" spans="1:9" hidden="1">
      <c r="A28">
        <v>1033</v>
      </c>
      <c r="B28">
        <v>19</v>
      </c>
      <c r="C28">
        <f t="shared" si="0"/>
        <v>103.3</v>
      </c>
      <c r="D28" t="str">
        <f>IF(B28&lt;&gt;0,LOOKUP(C28,Stations!$E:$E,Stations!$A:$A))</f>
        <v>WYXL</v>
      </c>
      <c r="E28">
        <f>IF(C28&lt;&gt;0,LOOKUP(C28,Stations!$E:$E,Stations!$B:$B))</f>
        <v>42.391666000000001</v>
      </c>
      <c r="F28">
        <f>IF(D28&lt;&gt;0,LOOKUP(C28,Stations!$E:$E,Stations!$C:$C))</f>
        <v>-76.474722</v>
      </c>
      <c r="G28">
        <f>IF(B28&lt;&gt;0,LOOKUP(C28,Stations!$E:$E,Stations!$K:$K))-B28</f>
        <v>19.114435836547031</v>
      </c>
      <c r="H28">
        <f t="shared" si="6"/>
        <v>11.07332912059336</v>
      </c>
      <c r="I28">
        <f t="shared" si="7"/>
        <v>0.88926670879406644</v>
      </c>
    </row>
    <row r="29" spans="1:9" hidden="1">
      <c r="A29">
        <v>1061</v>
      </c>
      <c r="B29">
        <v>8</v>
      </c>
      <c r="C29">
        <f t="shared" si="0"/>
        <v>106.1</v>
      </c>
      <c r="D29" t="str">
        <f>IF(B29&lt;&gt;0,LOOKUP(C29,Stations!$E:$E,Stations!$A:$A))</f>
        <v>WYXL</v>
      </c>
      <c r="E29">
        <f>IF(C29&lt;&gt;0,LOOKUP(C29,Stations!$E:$E,Stations!$B:$B))</f>
        <v>42.391666000000001</v>
      </c>
      <c r="F29">
        <f>IF(D29&lt;&gt;0,LOOKUP(C29,Stations!$E:$E,Stations!$C:$C))</f>
        <v>-76.474722</v>
      </c>
      <c r="G29">
        <f>IF(B29&lt;&gt;0,LOOKUP(C29,Stations!$E:$E,Stations!$K:$K))-B29</f>
        <v>30.114435836547031</v>
      </c>
      <c r="H29">
        <f t="shared" si="6"/>
        <v>3.1208881785753948</v>
      </c>
      <c r="I29">
        <f t="shared" si="7"/>
        <v>0.96879111821424602</v>
      </c>
    </row>
    <row r="30" spans="1:9" hidden="1">
      <c r="A30">
        <v>1067</v>
      </c>
      <c r="B30">
        <v>8</v>
      </c>
      <c r="C30">
        <f t="shared" si="0"/>
        <v>106.7</v>
      </c>
      <c r="D30" t="str">
        <f>IF(B30&lt;&gt;0,LOOKUP(C30,Stations!$E:$E,Stations!$A:$A))</f>
        <v>WYXL</v>
      </c>
      <c r="E30">
        <f>IF(C30&lt;&gt;0,LOOKUP(C30,Stations!$E:$E,Stations!$B:$B))</f>
        <v>42.391666000000001</v>
      </c>
      <c r="F30">
        <f>IF(D30&lt;&gt;0,LOOKUP(C30,Stations!$E:$E,Stations!$C:$C))</f>
        <v>-76.474722</v>
      </c>
      <c r="G30">
        <f>IF(B30&lt;&gt;0,LOOKUP(C30,Stations!$E:$E,Stations!$K:$K))-B30</f>
        <v>30.114435836547031</v>
      </c>
      <c r="H30">
        <f t="shared" si="6"/>
        <v>3.1208881785753948</v>
      </c>
      <c r="I30">
        <f t="shared" si="7"/>
        <v>0.96879111821424602</v>
      </c>
    </row>
    <row r="31" spans="1:9" hidden="1">
      <c r="A31">
        <v>1069</v>
      </c>
      <c r="B31">
        <v>12</v>
      </c>
      <c r="C31">
        <f t="shared" si="0"/>
        <v>106.9</v>
      </c>
      <c r="D31" t="str">
        <f>IF(B31&lt;&gt;0,LOOKUP(C31,Stations!$E:$E,Stations!$A:$A))</f>
        <v>WYXL</v>
      </c>
      <c r="E31">
        <f>IF(C31&lt;&gt;0,LOOKUP(C31,Stations!$E:$E,Stations!$B:$B))</f>
        <v>42.391666000000001</v>
      </c>
      <c r="F31">
        <f>IF(D31&lt;&gt;0,LOOKUP(C31,Stations!$E:$E,Stations!$C:$C))</f>
        <v>-76.474722</v>
      </c>
      <c r="G31">
        <f>IF(B31&lt;&gt;0,LOOKUP(C31,Stations!$E:$E,Stations!$K:$K))-B31</f>
        <v>26.114435836547031</v>
      </c>
      <c r="H31">
        <f t="shared" si="6"/>
        <v>4.9462744286565075</v>
      </c>
      <c r="I31">
        <f t="shared" si="7"/>
        <v>0.95053725571343495</v>
      </c>
    </row>
    <row r="32" spans="1:9" hidden="1">
      <c r="A32">
        <v>1071</v>
      </c>
      <c r="B32">
        <v>15</v>
      </c>
      <c r="C32">
        <f t="shared" si="0"/>
        <v>107.1</v>
      </c>
      <c r="D32" t="str">
        <f>IF(B32&lt;&gt;0,LOOKUP(C32,Stations!$E:$E,Stations!$A:$A))</f>
        <v>WYXL</v>
      </c>
      <c r="E32">
        <f>IF(C32&lt;&gt;0,LOOKUP(C32,Stations!$E:$E,Stations!$B:$B))</f>
        <v>42.391666000000001</v>
      </c>
      <c r="F32">
        <f>IF(D32&lt;&gt;0,LOOKUP(C32,Stations!$E:$E,Stations!$C:$C))</f>
        <v>-76.474722</v>
      </c>
      <c r="G32">
        <f>IF(B32&lt;&gt;0,LOOKUP(C32,Stations!$E:$E,Stations!$K:$K))-B32</f>
        <v>23.114435836547031</v>
      </c>
      <c r="H32">
        <f t="shared" si="6"/>
        <v>6.9867983364847817</v>
      </c>
      <c r="I32">
        <f t="shared" si="7"/>
        <v>0.93013201663515221</v>
      </c>
    </row>
    <row r="33" spans="1:9" hidden="1">
      <c r="A33">
        <v>1073</v>
      </c>
      <c r="B33">
        <v>12</v>
      </c>
      <c r="C33">
        <f t="shared" si="0"/>
        <v>107.3</v>
      </c>
      <c r="D33" t="str">
        <f>IF(B33&lt;&gt;0,LOOKUP(C33,Stations!$E:$E,Stations!$A:$A))</f>
        <v>WYXL</v>
      </c>
      <c r="E33">
        <f>IF(C33&lt;&gt;0,LOOKUP(C33,Stations!$E:$E,Stations!$B:$B))</f>
        <v>42.391666000000001</v>
      </c>
      <c r="F33">
        <f>IF(D33&lt;&gt;0,LOOKUP(C33,Stations!$E:$E,Stations!$C:$C))</f>
        <v>-76.474722</v>
      </c>
      <c r="G33">
        <f>IF(B33&lt;&gt;0,LOOKUP(C33,Stations!$E:$E,Stations!$K:$K))-B33</f>
        <v>26.114435836547031</v>
      </c>
      <c r="H33">
        <f t="shared" si="6"/>
        <v>4.9462744286565075</v>
      </c>
      <c r="I33">
        <f t="shared" si="7"/>
        <v>0.95053725571343495</v>
      </c>
    </row>
    <row r="34" spans="1:9" hidden="1">
      <c r="A34">
        <v>881</v>
      </c>
      <c r="B34">
        <v>6</v>
      </c>
      <c r="C34">
        <f t="shared" si="0"/>
        <v>88.1</v>
      </c>
      <c r="D34">
        <f ca="1">IF(B34&lt;&gt;0,LOOKUP(C34,Stations!E:E,Stations!A34:A43))</f>
        <v>0</v>
      </c>
      <c r="E34">
        <f>IF(C34&lt;&gt;0,LOOKUP(C34,Stations!E:E,Stations!B:B))</f>
        <v>42.446944000000002</v>
      </c>
      <c r="F34" t="b">
        <f ca="1">IF(D34&lt;&gt;0,LOOKUP(C34,Stations!E:E,Stations!C34:C43))</f>
        <v>0</v>
      </c>
    </row>
    <row r="35" spans="1:9" hidden="1">
      <c r="A35">
        <v>889</v>
      </c>
      <c r="B35">
        <v>3</v>
      </c>
      <c r="C35">
        <f t="shared" si="0"/>
        <v>88.9</v>
      </c>
      <c r="D35">
        <f ca="1">IF(B35&lt;&gt;0,LOOKUP(C35,Stations!E:E,Stations!A35:A44))</f>
        <v>0</v>
      </c>
      <c r="E35">
        <f>IF(C35&lt;&gt;0,LOOKUP(C35,Stations!E:E,Stations!B:B))</f>
        <v>42.446666999999998</v>
      </c>
      <c r="F35" t="b">
        <f ca="1">IF(D35&lt;&gt;0,LOOKUP(C35,Stations!E:E,Stations!C35:C44))</f>
        <v>0</v>
      </c>
    </row>
    <row r="36" spans="1:9" hidden="1">
      <c r="A36">
        <v>893</v>
      </c>
      <c r="B36">
        <v>0</v>
      </c>
      <c r="C36">
        <f t="shared" si="0"/>
        <v>89.3</v>
      </c>
      <c r="D36" t="b">
        <f>IF(B36&lt;&gt;0,LOOKUP(C36,Stations!$E:$E,Stations!$A:$A))</f>
        <v>0</v>
      </c>
      <c r="E36">
        <f>IF(C36&lt;&gt;0,LOOKUP(C36,Stations!$E:$E,Stations!$B:$B))</f>
        <v>42.061110999999997</v>
      </c>
      <c r="F36">
        <f>IF(D36&lt;&gt;0,LOOKUP(C36,Stations!$E:$E,Stations!$C:$C))</f>
        <v>-75.946111000000002</v>
      </c>
      <c r="G36">
        <f>IF(B36&lt;&gt;0,LOOKUP(C36,Stations!$E:$E,Stations!$K:$K))-B36</f>
        <v>0</v>
      </c>
      <c r="H36">
        <f>100/10^(G36/20)</f>
        <v>100</v>
      </c>
    </row>
    <row r="37" spans="1:9" hidden="1">
      <c r="A37">
        <v>895</v>
      </c>
      <c r="B37">
        <v>0</v>
      </c>
      <c r="C37">
        <f t="shared" si="0"/>
        <v>89.5</v>
      </c>
      <c r="D37" t="b">
        <f>IF(B37&lt;&gt;0,LOOKUP(C37,Stations!E:E,Stations!A37:A46))</f>
        <v>0</v>
      </c>
      <c r="E37">
        <f>IF(C37&lt;&gt;0,LOOKUP(C37,Stations!E:E,Stations!B:B))</f>
        <v>42.061110999999997</v>
      </c>
      <c r="F37">
        <f ca="1">IF(D37&lt;&gt;0,LOOKUP(C37,Stations!E:E,Stations!C37:C46))</f>
        <v>0</v>
      </c>
    </row>
    <row r="38" spans="1:9" hidden="1">
      <c r="A38">
        <v>899</v>
      </c>
      <c r="B38">
        <v>0</v>
      </c>
      <c r="C38">
        <f t="shared" si="0"/>
        <v>89.9</v>
      </c>
      <c r="D38" t="b">
        <f>IF(B38&lt;&gt;0,LOOKUP(C38,Stations!E:E,Stations!A38:A47))</f>
        <v>0</v>
      </c>
      <c r="E38">
        <f>IF(C38&lt;&gt;0,LOOKUP(C38,Stations!E:E,Stations!B:B))</f>
        <v>42.061110999999997</v>
      </c>
      <c r="F38">
        <f ca="1">IF(D38&lt;&gt;0,LOOKUP(C38,Stations!E:E,Stations!C38:C47))</f>
        <v>0</v>
      </c>
    </row>
    <row r="39" spans="1:9">
      <c r="A39">
        <v>901</v>
      </c>
      <c r="B39">
        <v>1</v>
      </c>
      <c r="C39">
        <f t="shared" si="0"/>
        <v>90.1</v>
      </c>
      <c r="D39" t="str">
        <f>IF(B39&lt;&gt;0,LOOKUP(C39,Stations!$E:$E,Stations!$A:$A))</f>
        <v>WITH</v>
      </c>
      <c r="E39">
        <f>IF(C39&lt;&gt;0,LOOKUP(C39,Stations!$E:$E,Stations!$B:$B))</f>
        <v>42.581944</v>
      </c>
      <c r="F39">
        <f>IF(D39&lt;&gt;0,LOOKUP(C39,Stations!$E:$E,Stations!$C:$C))</f>
        <v>-76.556111000000001</v>
      </c>
      <c r="G39">
        <f>IF(B39&lt;&gt;0,LOOKUP(C39,Stations!$E:$E,Stations!$K:$K))-B39</f>
        <v>35.870367980715997</v>
      </c>
      <c r="H39">
        <f t="shared" ref="H39" si="8">100/10^(G39/20)</f>
        <v>1.6087242222875047</v>
      </c>
      <c r="I39">
        <f>(100-H39)/100</f>
        <v>0.98391275777712495</v>
      </c>
    </row>
    <row r="40" spans="1:9" hidden="1">
      <c r="A40">
        <v>903</v>
      </c>
      <c r="B40">
        <v>0</v>
      </c>
      <c r="C40">
        <f t="shared" si="0"/>
        <v>90.3</v>
      </c>
      <c r="D40" t="b">
        <f>IF(B40&lt;&gt;0,LOOKUP(C40,Stations!$E:$E,Stations!$A:$A))</f>
        <v>0</v>
      </c>
      <c r="E40">
        <f>IF(C40&lt;&gt;0,LOOKUP(C40,Stations!$E:$E,Stations!$B:$B))</f>
        <v>42.581944</v>
      </c>
      <c r="F40">
        <f>IF(D40&lt;&gt;0,LOOKUP(C40,Stations!$E:$E,Stations!$C:$C))</f>
        <v>-76.556111000000001</v>
      </c>
      <c r="G40">
        <f>IF(B40&lt;&gt;0,LOOKUP(C40,Stations!$E:$E,Stations!$K:$K))-B40</f>
        <v>0</v>
      </c>
      <c r="H40">
        <f t="shared" ref="H39:H44" si="9">100/10^(G40/20)</f>
        <v>100</v>
      </c>
    </row>
    <row r="41" spans="1:9" hidden="1">
      <c r="A41">
        <v>905</v>
      </c>
      <c r="B41">
        <v>0</v>
      </c>
      <c r="C41">
        <f t="shared" si="0"/>
        <v>90.5</v>
      </c>
      <c r="D41" t="b">
        <f>IF(B41&lt;&gt;0,LOOKUP(C41,Stations!$E:$E,Stations!$A:$A))</f>
        <v>0</v>
      </c>
      <c r="E41">
        <f>IF(C41&lt;&gt;0,LOOKUP(C41,Stations!$E:$E,Stations!$B:$B))</f>
        <v>42.581944</v>
      </c>
      <c r="F41">
        <f>IF(D41&lt;&gt;0,LOOKUP(C41,Stations!$E:$E,Stations!$C:$C))</f>
        <v>-76.556111000000001</v>
      </c>
      <c r="G41">
        <f>IF(B41&lt;&gt;0,LOOKUP(C41,Stations!$E:$E,Stations!$K:$K))-B41</f>
        <v>0</v>
      </c>
      <c r="H41">
        <f t="shared" si="9"/>
        <v>100</v>
      </c>
    </row>
    <row r="42" spans="1:9">
      <c r="A42">
        <v>909</v>
      </c>
      <c r="B42">
        <v>10</v>
      </c>
      <c r="C42">
        <f t="shared" si="0"/>
        <v>90.9</v>
      </c>
      <c r="D42" t="str">
        <f>IF(B42&lt;&gt;0,LOOKUP(C42,Stations!$E:$E,Stations!$A:$A))</f>
        <v>WSKG</v>
      </c>
      <c r="E42">
        <f>IF(C42&lt;&gt;0,LOOKUP(C42,Stations!$E:$E,Stations!$B:$B))</f>
        <v>42.581944</v>
      </c>
      <c r="F42">
        <f>IF(D42&lt;&gt;0,LOOKUP(C42,Stations!$E:$E,Stations!$C:$C))</f>
        <v>-76.556111000000001</v>
      </c>
      <c r="G42">
        <f>IF(B42&lt;&gt;0,LOOKUP(C42,Stations!$E:$E,Stations!$K:$K))-B42</f>
        <v>33.821677101647147</v>
      </c>
      <c r="H42">
        <f t="shared" si="9"/>
        <v>2.0366487965371434</v>
      </c>
      <c r="I42">
        <f t="shared" ref="I42:I44" si="10">(100-H42)/100</f>
        <v>0.97963351203462845</v>
      </c>
    </row>
    <row r="43" spans="1:9">
      <c r="A43">
        <v>923</v>
      </c>
      <c r="B43">
        <v>1</v>
      </c>
      <c r="C43">
        <f t="shared" si="0"/>
        <v>92.3</v>
      </c>
      <c r="D43" t="str">
        <f>IF(B43&lt;&gt;0,LOOKUP(C43,Stations!$E:$E,Stations!$A:$A))</f>
        <v>WICB</v>
      </c>
      <c r="E43">
        <f>IF(C43&lt;&gt;0,LOOKUP(C43,Stations!$E:$E,Stations!$B:$B))</f>
        <v>42.418610999999999</v>
      </c>
      <c r="F43">
        <f>IF(D43&lt;&gt;0,LOOKUP(C43,Stations!$E:$E,Stations!$C:$C))</f>
        <v>-76.494167000000004</v>
      </c>
      <c r="G43">
        <f>IF(B43&lt;&gt;0,LOOKUP(C43,Stations!$E:$E,Stations!$K:$K))-B43</f>
        <v>49.356768329409782</v>
      </c>
      <c r="H43">
        <f t="shared" si="9"/>
        <v>0.3405348654769626</v>
      </c>
      <c r="I43">
        <f t="shared" si="10"/>
        <v>0.99659465134523029</v>
      </c>
    </row>
    <row r="44" spans="1:9">
      <c r="A44">
        <v>929</v>
      </c>
      <c r="B44">
        <v>4</v>
      </c>
      <c r="C44">
        <f t="shared" si="0"/>
        <v>92.9</v>
      </c>
      <c r="D44" t="str">
        <f>IF(B44&lt;&gt;0,LOOKUP(C44,Stations!$E:$E,Stations!$A:$A))</f>
        <v>WRVO</v>
      </c>
      <c r="E44">
        <f>IF(C44&lt;&gt;0,LOOKUP(C44,Stations!$E:$E,Stations!$B:$B))</f>
        <v>42.386944</v>
      </c>
      <c r="F44">
        <f>IF(D44&lt;&gt;0,LOOKUP(C44,Stations!$E:$E,Stations!$C:$C))</f>
        <v>-76.669721999999993</v>
      </c>
      <c r="G44">
        <f>IF(B44&lt;&gt;0,LOOKUP(C44,Stations!$E:$E,Stations!$K:$K))-B44</f>
        <v>13.231234447122361</v>
      </c>
      <c r="H44">
        <f t="shared" si="9"/>
        <v>21.799085644344295</v>
      </c>
      <c r="I44">
        <f t="shared" si="10"/>
        <v>0.78200914355655693</v>
      </c>
    </row>
    <row r="45" spans="1:9" hidden="1">
      <c r="A45">
        <v>933</v>
      </c>
      <c r="B45">
        <v>1</v>
      </c>
      <c r="C45">
        <f t="shared" si="0"/>
        <v>93.3</v>
      </c>
      <c r="D45">
        <f ca="1">IF(B45&lt;&gt;0,LOOKUP(C45,Stations!E:E,Stations!A45:A54))</f>
        <v>0</v>
      </c>
      <c r="E45">
        <f>IF(C45&lt;&gt;0,LOOKUP(C45,Stations!E:E,Stations!B:B))</f>
        <v>42.946666999999998</v>
      </c>
      <c r="F45" t="b">
        <f ca="1">IF(D45&lt;&gt;0,LOOKUP(C45,Stations!E:E,Stations!C45:C54))</f>
        <v>0</v>
      </c>
    </row>
    <row r="46" spans="1:9">
      <c r="A46">
        <v>935</v>
      </c>
      <c r="B46">
        <v>23</v>
      </c>
      <c r="C46">
        <f t="shared" si="0"/>
        <v>93.5</v>
      </c>
      <c r="D46" t="str">
        <f>IF(B46&lt;&gt;0,LOOKUP(C46,Stations!$E:$E,Stations!$A:$A))</f>
        <v>WVBR</v>
      </c>
      <c r="E46">
        <f>IF(C46&lt;&gt;0,LOOKUP(C46,Stations!$E:$E,Stations!$B:$B))</f>
        <v>42.428333000000002</v>
      </c>
      <c r="F46">
        <f>IF(D46&lt;&gt;0,LOOKUP(C46,Stations!$E:$E,Stations!$C:$C))</f>
        <v>-76.449167000000003</v>
      </c>
      <c r="G46">
        <f>IF(B46&lt;&gt;0,LOOKUP(C46,Stations!$E:$E,Stations!$K:$K))-B46</f>
        <v>29.988514788880671</v>
      </c>
      <c r="H46">
        <f t="shared" ref="H46" si="11">100/10^(G46/20)</f>
        <v>3.1664618544122791</v>
      </c>
      <c r="I46">
        <f>(100-H46)/100</f>
        <v>0.96833538145587728</v>
      </c>
    </row>
    <row r="47" spans="1:9" hidden="1">
      <c r="A47">
        <v>939</v>
      </c>
      <c r="B47">
        <v>0</v>
      </c>
      <c r="C47">
        <f t="shared" si="0"/>
        <v>93.9</v>
      </c>
      <c r="D47" t="b">
        <f>IF(B47&lt;&gt;0,LOOKUP(C47,Stations!$E:$E,Stations!$A:$A))</f>
        <v>0</v>
      </c>
      <c r="E47">
        <f>IF(C47&lt;&gt;0,LOOKUP(C47,Stations!$E:$E,Stations!$B:$B))</f>
        <v>42.428333000000002</v>
      </c>
      <c r="F47">
        <f>IF(D47&lt;&gt;0,LOOKUP(C47,Stations!$E:$E,Stations!$C:$C))</f>
        <v>-76.449167000000003</v>
      </c>
      <c r="G47">
        <f>IF(B47&lt;&gt;0,LOOKUP(C47,Stations!$E:$E,Stations!$K:$K))-B47</f>
        <v>0</v>
      </c>
      <c r="H47">
        <f t="shared" ref="H46:H48" si="12">100/10^(G47/20)</f>
        <v>100</v>
      </c>
    </row>
    <row r="48" spans="1:9" hidden="1">
      <c r="A48">
        <v>941</v>
      </c>
      <c r="B48">
        <v>0</v>
      </c>
      <c r="C48">
        <f t="shared" si="0"/>
        <v>94.1</v>
      </c>
      <c r="D48" t="b">
        <f>IF(B48&lt;&gt;0,LOOKUP(C48,Stations!$E:$E,Stations!$A:$A))</f>
        <v>0</v>
      </c>
      <c r="E48">
        <f>IF(C48&lt;&gt;0,LOOKUP(C48,Stations!$E:$E,Stations!$B:$B))</f>
        <v>42.428333000000002</v>
      </c>
      <c r="F48">
        <f>IF(D48&lt;&gt;0,LOOKUP(C48,Stations!$E:$E,Stations!$C:$C))</f>
        <v>-76.449167000000003</v>
      </c>
      <c r="G48">
        <f>IF(B48&lt;&gt;0,LOOKUP(C48,Stations!$E:$E,Stations!$K:$K))-B48</f>
        <v>0</v>
      </c>
      <c r="H48">
        <f t="shared" si="12"/>
        <v>100</v>
      </c>
    </row>
    <row r="49" spans="1:9" hidden="1">
      <c r="A49">
        <v>943</v>
      </c>
      <c r="B49">
        <v>0</v>
      </c>
      <c r="C49">
        <f t="shared" ref="C49:C112" si="13">A49/10</f>
        <v>94.3</v>
      </c>
      <c r="D49" t="b">
        <f>IF(B49&lt;&gt;0,LOOKUP(C49,Stations!$E:$E,Stations!$A:$A))</f>
        <v>0</v>
      </c>
      <c r="E49">
        <f>IF(C49&lt;&gt;0,LOOKUP(C49,Stations!$E:$E,Stations!$B:$B))</f>
        <v>42.428333000000002</v>
      </c>
      <c r="F49">
        <f>IF(D49&lt;&gt;0,LOOKUP(C49,Stations!$E:$E,Stations!$C:$C))</f>
        <v>-76.449167000000003</v>
      </c>
      <c r="G49">
        <f>IF(B49&lt;&gt;0,LOOKUP(C49,Stations!$E:$E,Stations!$K:$K))-B49</f>
        <v>0</v>
      </c>
      <c r="H49">
        <f t="shared" ref="H49:H112" si="14">100/10^(G49/20)</f>
        <v>100</v>
      </c>
    </row>
    <row r="50" spans="1:9">
      <c r="A50">
        <v>945</v>
      </c>
      <c r="B50">
        <v>7</v>
      </c>
      <c r="C50">
        <f t="shared" si="13"/>
        <v>94.5</v>
      </c>
      <c r="D50" t="str">
        <f>IF(B50&lt;&gt;0,LOOKUP(C50,Stations!$E:$E,Stations!$A:$A))</f>
        <v>WYYY</v>
      </c>
      <c r="E50">
        <f>IF(C50&lt;&gt;0,LOOKUP(C50,Stations!$E:$E,Stations!$B:$B))</f>
        <v>42.946111000000002</v>
      </c>
      <c r="F50">
        <f>IF(D50&lt;&gt;0,LOOKUP(C50,Stations!$E:$E,Stations!$C:$C))</f>
        <v>-76.118611000000001</v>
      </c>
      <c r="G50">
        <f>IF(B50&lt;&gt;0,LOOKUP(C50,Stations!$E:$E,Stations!$K:$K))-B50</f>
        <v>44.655625137498653</v>
      </c>
      <c r="H50">
        <f t="shared" si="14"/>
        <v>0.58508470228030018</v>
      </c>
      <c r="I50">
        <f>(100-H50)/100</f>
        <v>0.99414915297719697</v>
      </c>
    </row>
    <row r="51" spans="1:9" hidden="1">
      <c r="A51">
        <v>947</v>
      </c>
      <c r="B51">
        <v>0</v>
      </c>
      <c r="C51">
        <f t="shared" si="13"/>
        <v>94.7</v>
      </c>
      <c r="D51" t="b">
        <f>IF(B51&lt;&gt;0,LOOKUP(C51,Stations!$E:$E,Stations!$A:$A))</f>
        <v>0</v>
      </c>
      <c r="E51">
        <f>IF(C51&lt;&gt;0,LOOKUP(C51,Stations!$E:$E,Stations!$B:$B))</f>
        <v>42.946111000000002</v>
      </c>
      <c r="F51">
        <f>IF(D51&lt;&gt;0,LOOKUP(C51,Stations!$E:$E,Stations!$C:$C))</f>
        <v>-76.118611000000001</v>
      </c>
      <c r="G51">
        <f>IF(B51&lt;&gt;0,LOOKUP(C51,Stations!$E:$E,Stations!$K:$K))-B51</f>
        <v>0</v>
      </c>
      <c r="H51">
        <f t="shared" si="14"/>
        <v>100</v>
      </c>
    </row>
    <row r="52" spans="1:9">
      <c r="A52">
        <v>955</v>
      </c>
      <c r="B52">
        <v>11</v>
      </c>
      <c r="C52">
        <f t="shared" si="13"/>
        <v>95.5</v>
      </c>
      <c r="D52" t="str">
        <f>IF(B52&lt;&gt;0,LOOKUP(C52,Stations!$E:$E,Stations!$A:$A))</f>
        <v>WFIZ</v>
      </c>
      <c r="E52">
        <f>IF(C52&lt;&gt;0,LOOKUP(C52,Stations!$E:$E,Stations!$B:$B))</f>
        <v>42.386944</v>
      </c>
      <c r="F52">
        <f>IF(D52&lt;&gt;0,LOOKUP(C52,Stations!$E:$E,Stations!$C:$C))</f>
        <v>-76.669721999999993</v>
      </c>
      <c r="G52">
        <f>IF(B52&lt;&gt;0,LOOKUP(C52,Stations!$E:$E,Stations!$K:$K))-B52</f>
        <v>25.38680731581816</v>
      </c>
      <c r="H52">
        <f t="shared" si="14"/>
        <v>5.3784809434296097</v>
      </c>
      <c r="I52">
        <f t="shared" ref="I52:I62" si="15">(100-H52)/100</f>
        <v>0.94621519056570391</v>
      </c>
    </row>
    <row r="53" spans="1:9">
      <c r="A53">
        <v>957</v>
      </c>
      <c r="B53">
        <v>10</v>
      </c>
      <c r="C53">
        <f t="shared" si="13"/>
        <v>95.7</v>
      </c>
      <c r="D53" t="str">
        <f>IF(B53&lt;&gt;0,LOOKUP(C53,Stations!$E:$E,Stations!$A:$A))</f>
        <v>WFIZ</v>
      </c>
      <c r="E53">
        <f>IF(C53&lt;&gt;0,LOOKUP(C53,Stations!$E:$E,Stations!$B:$B))</f>
        <v>42.386944</v>
      </c>
      <c r="F53">
        <f>IF(D53&lt;&gt;0,LOOKUP(C53,Stations!$E:$E,Stations!$C:$C))</f>
        <v>-76.669721999999993</v>
      </c>
      <c r="G53">
        <f>IF(B53&lt;&gt;0,LOOKUP(C53,Stations!$E:$E,Stations!$K:$K))-B53</f>
        <v>26.38680731581816</v>
      </c>
      <c r="H53">
        <f t="shared" si="14"/>
        <v>4.7935761865661126</v>
      </c>
      <c r="I53">
        <f t="shared" si="15"/>
        <v>0.95206423813433882</v>
      </c>
    </row>
    <row r="54" spans="1:9">
      <c r="A54">
        <v>963</v>
      </c>
      <c r="B54">
        <v>13</v>
      </c>
      <c r="C54">
        <f t="shared" si="13"/>
        <v>96.3</v>
      </c>
      <c r="D54" t="str">
        <f>IF(B54&lt;&gt;0,LOOKUP(C54,Stations!$E:$E,Stations!$A:$A))</f>
        <v>WLLW</v>
      </c>
      <c r="E54">
        <f>IF(C54&lt;&gt;0,LOOKUP(C54,Stations!$E:$E,Stations!$B:$B))</f>
        <v>42.446666999999998</v>
      </c>
      <c r="F54">
        <f>IF(D54&lt;&gt;0,LOOKUP(C54,Stations!$E:$E,Stations!$C:$C))</f>
        <v>-76.538055</v>
      </c>
      <c r="G54">
        <f>IF(B54&lt;&gt;0,LOOKUP(C54,Stations!$E:$E,Stations!$K:$K))-B54</f>
        <v>20.179352659981916</v>
      </c>
      <c r="H54">
        <f t="shared" si="14"/>
        <v>9.7956298733705953</v>
      </c>
      <c r="I54">
        <f t="shared" si="15"/>
        <v>0.90204370126629396</v>
      </c>
    </row>
    <row r="55" spans="1:9">
      <c r="A55">
        <v>967</v>
      </c>
      <c r="B55">
        <v>26</v>
      </c>
      <c r="C55">
        <f t="shared" si="13"/>
        <v>96.7</v>
      </c>
      <c r="D55" t="str">
        <f>IF(B55&lt;&gt;0,LOOKUP(C55,Stations!$E:$E,Stations!$A:$A))</f>
        <v>WLLW</v>
      </c>
      <c r="E55">
        <f>IF(C55&lt;&gt;0,LOOKUP(C55,Stations!$E:$E,Stations!$B:$B))</f>
        <v>42.446666999999998</v>
      </c>
      <c r="F55">
        <f>IF(D55&lt;&gt;0,LOOKUP(C55,Stations!$E:$E,Stations!$C:$C))</f>
        <v>-76.538055</v>
      </c>
      <c r="G55">
        <f>IF(B55&lt;&gt;0,LOOKUP(C55,Stations!$E:$E,Stations!$K:$K))-B55</f>
        <v>7.179352659981916</v>
      </c>
      <c r="H55">
        <f t="shared" si="14"/>
        <v>43.755471392184624</v>
      </c>
      <c r="I55">
        <f t="shared" si="15"/>
        <v>0.56244528607815381</v>
      </c>
    </row>
    <row r="56" spans="1:9">
      <c r="A56">
        <v>969</v>
      </c>
      <c r="B56">
        <v>8</v>
      </c>
      <c r="C56">
        <f t="shared" si="13"/>
        <v>96.9</v>
      </c>
      <c r="D56" t="str">
        <f>IF(B56&lt;&gt;0,LOOKUP(C56,Stations!$E:$E,Stations!$A:$A))</f>
        <v>WLLW</v>
      </c>
      <c r="E56">
        <f>IF(C56&lt;&gt;0,LOOKUP(C56,Stations!$E:$E,Stations!$B:$B))</f>
        <v>42.446666999999998</v>
      </c>
      <c r="F56">
        <f>IF(D56&lt;&gt;0,LOOKUP(C56,Stations!$E:$E,Stations!$C:$C))</f>
        <v>-76.538055</v>
      </c>
      <c r="G56">
        <f>IF(B56&lt;&gt;0,LOOKUP(C56,Stations!$E:$E,Stations!$K:$K))-B56</f>
        <v>25.179352659981916</v>
      </c>
      <c r="H56">
        <f t="shared" si="14"/>
        <v>5.5084874840653928</v>
      </c>
      <c r="I56">
        <f t="shared" si="15"/>
        <v>0.94491512515934606</v>
      </c>
    </row>
    <row r="57" spans="1:9">
      <c r="A57">
        <v>971</v>
      </c>
      <c r="B57">
        <v>1</v>
      </c>
      <c r="C57">
        <f t="shared" si="13"/>
        <v>97.1</v>
      </c>
      <c r="D57" t="str">
        <f>IF(B57&lt;&gt;0,LOOKUP(C57,Stations!$E:$E,Stations!$A:$A))</f>
        <v>WLLW</v>
      </c>
      <c r="E57">
        <f>IF(C57&lt;&gt;0,LOOKUP(C57,Stations!$E:$E,Stations!$B:$B))</f>
        <v>42.446666999999998</v>
      </c>
      <c r="F57">
        <f>IF(D57&lt;&gt;0,LOOKUP(C57,Stations!$E:$E,Stations!$C:$C))</f>
        <v>-76.538055</v>
      </c>
      <c r="G57">
        <f>IF(B57&lt;&gt;0,LOOKUP(C57,Stations!$E:$E,Stations!$K:$K))-B57</f>
        <v>32.179352659981916</v>
      </c>
      <c r="H57">
        <f t="shared" si="14"/>
        <v>2.4605509767009504</v>
      </c>
      <c r="I57">
        <f t="shared" si="15"/>
        <v>0.97539449023299052</v>
      </c>
    </row>
    <row r="58" spans="1:9" hidden="1">
      <c r="A58">
        <v>977</v>
      </c>
      <c r="B58">
        <v>21</v>
      </c>
      <c r="C58">
        <f t="shared" si="13"/>
        <v>97.7</v>
      </c>
      <c r="D58" t="str">
        <f>IF(B58&lt;&gt;0,LOOKUP(C58,Stations!$E:$E,Stations!$A:$A))</f>
        <v>WYXL</v>
      </c>
      <c r="E58">
        <f>IF(C58&lt;&gt;0,LOOKUP(C58,Stations!$E:$E,Stations!$B:$B))</f>
        <v>42.465000000000003</v>
      </c>
      <c r="F58">
        <f>IF(D58&lt;&gt;0,LOOKUP(C58,Stations!$E:$E,Stations!$C:$C))</f>
        <v>-76.373056000000005</v>
      </c>
      <c r="G58">
        <f>IF(B58&lt;&gt;0,LOOKUP(C58,Stations!$E:$E,Stations!$K:$K))-B58</f>
        <v>33.586042347470844</v>
      </c>
      <c r="H58">
        <f t="shared" si="14"/>
        <v>2.0926561910939796</v>
      </c>
      <c r="I58">
        <f t="shared" si="15"/>
        <v>0.97907343808906022</v>
      </c>
    </row>
    <row r="59" spans="1:9">
      <c r="A59">
        <v>983</v>
      </c>
      <c r="B59">
        <v>2</v>
      </c>
      <c r="C59">
        <f t="shared" si="13"/>
        <v>98.3</v>
      </c>
      <c r="D59" t="str">
        <f>IF(B59&lt;&gt;0,LOOKUP(C59,Stations!$E:$E,Stations!$A:$A))</f>
        <v>WHWK</v>
      </c>
      <c r="E59">
        <f>IF(C59&lt;&gt;0,LOOKUP(C59,Stations!$E:$E,Stations!$B:$B))</f>
        <v>42.061110999999997</v>
      </c>
      <c r="F59">
        <f>IF(D59&lt;&gt;0,LOOKUP(C59,Stations!$E:$E,Stations!$C:$C))</f>
        <v>-75.945832999999993</v>
      </c>
      <c r="G59">
        <f>IF(B59&lt;&gt;0,LOOKUP(C59,Stations!$E:$E,Stations!$K:$K))-B59</f>
        <v>38.305487187271893</v>
      </c>
      <c r="H59">
        <f t="shared" si="14"/>
        <v>1.2154179350665271</v>
      </c>
      <c r="I59">
        <f t="shared" si="15"/>
        <v>0.98784582064933479</v>
      </c>
    </row>
    <row r="60" spans="1:9">
      <c r="A60">
        <v>985</v>
      </c>
      <c r="B60">
        <v>6</v>
      </c>
      <c r="C60">
        <f t="shared" si="13"/>
        <v>98.5</v>
      </c>
      <c r="D60" t="str">
        <f>IF(B60&lt;&gt;0,LOOKUP(C60,Stations!$E:$E,Stations!$A:$A))</f>
        <v>WHWK</v>
      </c>
      <c r="E60">
        <f>IF(C60&lt;&gt;0,LOOKUP(C60,Stations!$E:$E,Stations!$B:$B))</f>
        <v>42.061110999999997</v>
      </c>
      <c r="F60">
        <f>IF(D60&lt;&gt;0,LOOKUP(C60,Stations!$E:$E,Stations!$C:$C))</f>
        <v>-75.945832999999993</v>
      </c>
      <c r="G60">
        <f>IF(B60&lt;&gt;0,LOOKUP(C60,Stations!$E:$E,Stations!$K:$K))-B60</f>
        <v>34.305487187271893</v>
      </c>
      <c r="H60">
        <f t="shared" si="14"/>
        <v>1.9263076112820823</v>
      </c>
      <c r="I60">
        <f t="shared" si="15"/>
        <v>0.98073692388717915</v>
      </c>
    </row>
    <row r="61" spans="1:9">
      <c r="A61">
        <v>999</v>
      </c>
      <c r="B61">
        <v>8</v>
      </c>
      <c r="C61">
        <f t="shared" si="13"/>
        <v>99.9</v>
      </c>
      <c r="D61" t="str">
        <f>IF(B61&lt;&gt;0,LOOKUP(C61,Stations!$E:$E,Stations!$A:$A))</f>
        <v>WIII</v>
      </c>
      <c r="E61">
        <f>IF(C61&lt;&gt;0,LOOKUP(C61,Stations!$E:$E,Stations!$B:$B))</f>
        <v>42.556389000000003</v>
      </c>
      <c r="F61">
        <f>IF(D61&lt;&gt;0,LOOKUP(C61,Stations!$E:$E,Stations!$C:$C))</f>
        <v>-76.155277999999996</v>
      </c>
      <c r="G61">
        <f>IF(B61&lt;&gt;0,LOOKUP(C61,Stations!$E:$E,Stations!$K:$K))-B61</f>
        <v>41.098945846062733</v>
      </c>
      <c r="H61">
        <f t="shared" si="14"/>
        <v>0.88115580707446561</v>
      </c>
      <c r="I61">
        <f t="shared" si="15"/>
        <v>0.99118844192925537</v>
      </c>
    </row>
    <row r="62" spans="1:9">
      <c r="A62">
        <v>1003</v>
      </c>
      <c r="B62">
        <v>10</v>
      </c>
      <c r="C62">
        <f t="shared" si="13"/>
        <v>100.3</v>
      </c>
      <c r="D62" t="str">
        <f>IF(B62&lt;&gt;0,LOOKUP(C62,Stations!$E:$E,Stations!$A:$A))</f>
        <v>WIII</v>
      </c>
      <c r="E62">
        <f>IF(C62&lt;&gt;0,LOOKUP(C62,Stations!$E:$E,Stations!$B:$B))</f>
        <v>42.429721999999998</v>
      </c>
      <c r="F62">
        <f>IF(D62&lt;&gt;0,LOOKUP(C62,Stations!$E:$E,Stations!$C:$C))</f>
        <v>-76.496943999999999</v>
      </c>
      <c r="G62">
        <f>IF(B62&lt;&gt;0,LOOKUP(C62,Stations!$E:$E,Stations!$K:$K))-B62</f>
        <v>27.242491130587666</v>
      </c>
      <c r="H62">
        <f t="shared" si="14"/>
        <v>4.3438562363556841</v>
      </c>
      <c r="I62">
        <f t="shared" si="15"/>
        <v>0.95656143763644308</v>
      </c>
    </row>
    <row r="63" spans="1:9" hidden="1">
      <c r="A63">
        <v>1013</v>
      </c>
      <c r="B63">
        <v>0</v>
      </c>
      <c r="C63">
        <f t="shared" si="13"/>
        <v>101.3</v>
      </c>
      <c r="D63" t="b">
        <f>IF(B63&lt;&gt;0,LOOKUP(C63,Stations!$E:$E,Stations!$A:$A))</f>
        <v>0</v>
      </c>
      <c r="E63">
        <f>IF(C63&lt;&gt;0,LOOKUP(C63,Stations!$E:$E,Stations!$B:$B))</f>
        <v>42.429721999999998</v>
      </c>
      <c r="F63">
        <f>IF(D63&lt;&gt;0,LOOKUP(C63,Stations!$E:$E,Stations!$C:$C))</f>
        <v>-76.496943999999999</v>
      </c>
      <c r="G63">
        <f>IF(B63&lt;&gt;0,LOOKUP(C63,Stations!$E:$E,Stations!$K:$K))-B63</f>
        <v>0</v>
      </c>
      <c r="H63">
        <f t="shared" si="14"/>
        <v>100</v>
      </c>
    </row>
    <row r="64" spans="1:9">
      <c r="A64">
        <v>1015</v>
      </c>
      <c r="B64">
        <v>3</v>
      </c>
      <c r="C64">
        <f t="shared" si="13"/>
        <v>101.5</v>
      </c>
      <c r="D64" t="str">
        <f>IF(B64&lt;&gt;0,LOOKUP(C64,Stations!$E:$E,Stations!$A:$A))</f>
        <v>WIII</v>
      </c>
      <c r="E64">
        <f>IF(C64&lt;&gt;0,LOOKUP(C64,Stations!$E:$E,Stations!$B:$B))</f>
        <v>42.429721999999998</v>
      </c>
      <c r="F64">
        <f>IF(D64&lt;&gt;0,LOOKUP(C64,Stations!$E:$E,Stations!$C:$C))</f>
        <v>-76.496943999999999</v>
      </c>
      <c r="G64">
        <f>IF(B64&lt;&gt;0,LOOKUP(C64,Stations!$E:$E,Stations!$K:$K))-B64</f>
        <v>34.242491130587666</v>
      </c>
      <c r="H64">
        <f t="shared" si="14"/>
        <v>1.9403293074427204</v>
      </c>
      <c r="I64">
        <f t="shared" ref="I64:I65" si="16">(100-H64)/100</f>
        <v>0.98059670692557277</v>
      </c>
    </row>
    <row r="65" spans="1:9">
      <c r="A65">
        <v>1017</v>
      </c>
      <c r="B65">
        <v>16</v>
      </c>
      <c r="C65">
        <f t="shared" si="13"/>
        <v>101.7</v>
      </c>
      <c r="D65" t="str">
        <f>IF(B65&lt;&gt;0,LOOKUP(C65,Stations!$E:$E,Stations!$A:$A))</f>
        <v>WMHR</v>
      </c>
      <c r="E65">
        <f>IF(C65&lt;&gt;0,LOOKUP(C65,Stations!$E:$E,Stations!$B:$B))</f>
        <v>42.415556000000002</v>
      </c>
      <c r="F65">
        <f>IF(D65&lt;&gt;0,LOOKUP(C65,Stations!$E:$E,Stations!$C:$C))</f>
        <v>-76.483333000000002</v>
      </c>
      <c r="G65">
        <f>IF(B65&lt;&gt;0,LOOKUP(C65,Stations!$E:$E,Stations!$K:$K))-B65</f>
        <v>8.5441235861157807</v>
      </c>
      <c r="H65">
        <f t="shared" si="14"/>
        <v>37.393302314512688</v>
      </c>
      <c r="I65">
        <f t="shared" si="16"/>
        <v>0.62606697685487311</v>
      </c>
    </row>
    <row r="66" spans="1:9" hidden="1">
      <c r="A66">
        <v>1021</v>
      </c>
      <c r="B66">
        <v>0</v>
      </c>
      <c r="C66">
        <f t="shared" si="13"/>
        <v>102.1</v>
      </c>
      <c r="D66" t="b">
        <f>IF(B66&lt;&gt;0,LOOKUP(C66,Stations!$E:$E,Stations!$A:$A))</f>
        <v>0</v>
      </c>
      <c r="E66">
        <f>IF(C66&lt;&gt;0,LOOKUP(C66,Stations!$E:$E,Stations!$B:$B))</f>
        <v>42.415556000000002</v>
      </c>
      <c r="F66">
        <f>IF(D66&lt;&gt;0,LOOKUP(C66,Stations!$E:$E,Stations!$C:$C))</f>
        <v>-76.483333000000002</v>
      </c>
      <c r="G66">
        <f>IF(B66&lt;&gt;0,LOOKUP(C66,Stations!$E:$E,Stations!$K:$K))-B66</f>
        <v>0</v>
      </c>
      <c r="H66">
        <f t="shared" si="14"/>
        <v>100</v>
      </c>
    </row>
    <row r="67" spans="1:9" hidden="1">
      <c r="A67">
        <v>1025</v>
      </c>
      <c r="B67">
        <v>0</v>
      </c>
      <c r="C67">
        <f t="shared" si="13"/>
        <v>102.5</v>
      </c>
      <c r="D67" t="b">
        <f>IF(B67&lt;&gt;0,LOOKUP(C67,Stations!$E:$E,Stations!$A:$A))</f>
        <v>0</v>
      </c>
      <c r="E67">
        <f>IF(C67&lt;&gt;0,LOOKUP(C67,Stations!$E:$E,Stations!$B:$B))</f>
        <v>42.415556000000002</v>
      </c>
      <c r="F67">
        <f>IF(D67&lt;&gt;0,LOOKUP(C67,Stations!$E:$E,Stations!$C:$C))</f>
        <v>-76.483333000000002</v>
      </c>
      <c r="G67">
        <f>IF(B67&lt;&gt;0,LOOKUP(C67,Stations!$E:$E,Stations!$K:$K))-B67</f>
        <v>0</v>
      </c>
      <c r="H67">
        <f t="shared" si="14"/>
        <v>100</v>
      </c>
    </row>
    <row r="68" spans="1:9" hidden="1">
      <c r="A68">
        <v>1027</v>
      </c>
      <c r="B68">
        <v>0</v>
      </c>
      <c r="C68">
        <f t="shared" si="13"/>
        <v>102.7</v>
      </c>
      <c r="D68" t="b">
        <f>IF(B68&lt;&gt;0,LOOKUP(C68,Stations!$E:$E,Stations!$A:$A))</f>
        <v>0</v>
      </c>
      <c r="E68">
        <f>IF(C68&lt;&gt;0,LOOKUP(C68,Stations!$E:$E,Stations!$B:$B))</f>
        <v>42.415556000000002</v>
      </c>
      <c r="F68">
        <f>IF(D68&lt;&gt;0,LOOKUP(C68,Stations!$E:$E,Stations!$C:$C))</f>
        <v>-76.483333000000002</v>
      </c>
      <c r="G68">
        <f>IF(B68&lt;&gt;0,LOOKUP(C68,Stations!$E:$E,Stations!$K:$K))-B68</f>
        <v>0</v>
      </c>
      <c r="H68">
        <f t="shared" si="14"/>
        <v>100</v>
      </c>
    </row>
    <row r="69" spans="1:9">
      <c r="A69">
        <v>1029</v>
      </c>
      <c r="B69">
        <v>9</v>
      </c>
      <c r="C69">
        <f t="shared" si="13"/>
        <v>102.9</v>
      </c>
      <c r="D69" t="str">
        <f>IF(B69&lt;&gt;0,LOOKUP(C69,Stations!$E:$E,Stations!$A:$A))</f>
        <v>WMHR</v>
      </c>
      <c r="E69">
        <f>IF(C69&lt;&gt;0,LOOKUP(C69,Stations!$E:$E,Stations!$B:$B))</f>
        <v>42.966943999999998</v>
      </c>
      <c r="F69">
        <f>IF(D69&lt;&gt;0,LOOKUP(C69,Stations!$E:$E,Stations!$C:$C))</f>
        <v>-76.2</v>
      </c>
      <c r="G69">
        <f>IF(B69&lt;&gt;0,LOOKUP(C69,Stations!$E:$E,Stations!$K:$K))-B69</f>
        <v>35.315117119272017</v>
      </c>
      <c r="H69">
        <f t="shared" si="14"/>
        <v>1.714921100772852</v>
      </c>
      <c r="I69">
        <f t="shared" ref="I69:I78" si="17">(100-H69)/100</f>
        <v>0.98285078899227141</v>
      </c>
    </row>
    <row r="70" spans="1:9" hidden="1">
      <c r="A70">
        <v>1033</v>
      </c>
      <c r="B70">
        <v>21</v>
      </c>
      <c r="C70">
        <f t="shared" si="13"/>
        <v>103.3</v>
      </c>
      <c r="D70" t="str">
        <f>IF(B70&lt;&gt;0,LOOKUP(C70,Stations!$E:$E,Stations!$A:$A))</f>
        <v>WYXL</v>
      </c>
      <c r="E70">
        <f>IF(C70&lt;&gt;0,LOOKUP(C70,Stations!$E:$E,Stations!$B:$B))</f>
        <v>42.391666000000001</v>
      </c>
      <c r="F70">
        <f>IF(D70&lt;&gt;0,LOOKUP(C70,Stations!$E:$E,Stations!$C:$C))</f>
        <v>-76.474722</v>
      </c>
      <c r="G70">
        <f>IF(B70&lt;&gt;0,LOOKUP(C70,Stations!$E:$E,Stations!$K:$K))-B70</f>
        <v>17.114435836547031</v>
      </c>
      <c r="H70">
        <f t="shared" si="14"/>
        <v>13.94049542307534</v>
      </c>
      <c r="I70">
        <f t="shared" si="17"/>
        <v>0.86059504576924661</v>
      </c>
    </row>
    <row r="71" spans="1:9" hidden="1">
      <c r="A71">
        <v>1035</v>
      </c>
      <c r="B71">
        <v>14</v>
      </c>
      <c r="C71">
        <f t="shared" si="13"/>
        <v>103.5</v>
      </c>
      <c r="D71" t="str">
        <f>IF(B71&lt;&gt;0,LOOKUP(C71,Stations!$E:$E,Stations!$A:$A))</f>
        <v>WYXL</v>
      </c>
      <c r="E71">
        <f>IF(C71&lt;&gt;0,LOOKUP(C71,Stations!$E:$E,Stations!$B:$B))</f>
        <v>42.391666000000001</v>
      </c>
      <c r="F71">
        <f>IF(D71&lt;&gt;0,LOOKUP(C71,Stations!$E:$E,Stations!$C:$C))</f>
        <v>-76.474722</v>
      </c>
      <c r="G71">
        <f>IF(B71&lt;&gt;0,LOOKUP(C71,Stations!$E:$E,Stations!$K:$K))-B71</f>
        <v>24.114435836547031</v>
      </c>
      <c r="H71">
        <f t="shared" si="14"/>
        <v>6.2269905719433556</v>
      </c>
      <c r="I71">
        <f t="shared" si="17"/>
        <v>0.93773009428056642</v>
      </c>
    </row>
    <row r="72" spans="1:9" hidden="1">
      <c r="A72">
        <v>1059</v>
      </c>
      <c r="B72">
        <v>3</v>
      </c>
      <c r="C72">
        <f t="shared" si="13"/>
        <v>105.9</v>
      </c>
      <c r="D72" t="str">
        <f>IF(B72&lt;&gt;0,LOOKUP(C72,Stations!$E:$E,Stations!$A:$A))</f>
        <v>WYXL</v>
      </c>
      <c r="E72">
        <f>IF(C72&lt;&gt;0,LOOKUP(C72,Stations!$E:$E,Stations!$B:$B))</f>
        <v>42.391666000000001</v>
      </c>
      <c r="F72">
        <f>IF(D72&lt;&gt;0,LOOKUP(C72,Stations!$E:$E,Stations!$C:$C))</f>
        <v>-76.474722</v>
      </c>
      <c r="G72">
        <f>IF(B72&lt;&gt;0,LOOKUP(C72,Stations!$E:$E,Stations!$K:$K))-B72</f>
        <v>35.114435836547031</v>
      </c>
      <c r="H72">
        <f t="shared" si="14"/>
        <v>1.755004394110983</v>
      </c>
      <c r="I72">
        <f t="shared" si="17"/>
        <v>0.98244995605889018</v>
      </c>
    </row>
    <row r="73" spans="1:9" hidden="1">
      <c r="A73">
        <v>1061</v>
      </c>
      <c r="B73">
        <v>7</v>
      </c>
      <c r="C73">
        <f t="shared" si="13"/>
        <v>106.1</v>
      </c>
      <c r="D73" t="str">
        <f>IF(B73&lt;&gt;0,LOOKUP(C73,Stations!$E:$E,Stations!$A:$A))</f>
        <v>WYXL</v>
      </c>
      <c r="E73">
        <f>IF(C73&lt;&gt;0,LOOKUP(C73,Stations!$E:$E,Stations!$B:$B))</f>
        <v>42.391666000000001</v>
      </c>
      <c r="F73">
        <f>IF(D73&lt;&gt;0,LOOKUP(C73,Stations!$E:$E,Stations!$C:$C))</f>
        <v>-76.474722</v>
      </c>
      <c r="G73">
        <f>IF(B73&lt;&gt;0,LOOKUP(C73,Stations!$E:$E,Stations!$K:$K))-B73</f>
        <v>31.114435836547031</v>
      </c>
      <c r="H73">
        <f t="shared" si="14"/>
        <v>2.7814945169658363</v>
      </c>
      <c r="I73">
        <f t="shared" si="17"/>
        <v>0.97218505483034168</v>
      </c>
    </row>
    <row r="74" spans="1:9" hidden="1">
      <c r="A74">
        <v>1067</v>
      </c>
      <c r="B74">
        <v>6</v>
      </c>
      <c r="C74">
        <f t="shared" si="13"/>
        <v>106.7</v>
      </c>
      <c r="D74" t="str">
        <f>IF(B74&lt;&gt;0,LOOKUP(C74,Stations!$E:$E,Stations!$A:$A))</f>
        <v>WYXL</v>
      </c>
      <c r="E74">
        <f>IF(C74&lt;&gt;0,LOOKUP(C74,Stations!$E:$E,Stations!$B:$B))</f>
        <v>42.391666000000001</v>
      </c>
      <c r="F74">
        <f>IF(D74&lt;&gt;0,LOOKUP(C74,Stations!$E:$E,Stations!$C:$C))</f>
        <v>-76.474722</v>
      </c>
      <c r="G74">
        <f>IF(B74&lt;&gt;0,LOOKUP(C74,Stations!$E:$E,Stations!$K:$K))-B74</f>
        <v>32.114435836547031</v>
      </c>
      <c r="H74">
        <f t="shared" si="14"/>
        <v>2.4790095976596707</v>
      </c>
      <c r="I74">
        <f t="shared" si="17"/>
        <v>0.97520990402340335</v>
      </c>
    </row>
    <row r="75" spans="1:9" hidden="1">
      <c r="A75">
        <v>1069</v>
      </c>
      <c r="B75">
        <v>4</v>
      </c>
      <c r="C75">
        <f t="shared" si="13"/>
        <v>106.9</v>
      </c>
      <c r="D75" t="str">
        <f>IF(B75&lt;&gt;0,LOOKUP(C75,Stations!$E:$E,Stations!$A:$A))</f>
        <v>WYXL</v>
      </c>
      <c r="E75">
        <f>IF(C75&lt;&gt;0,LOOKUP(C75,Stations!$E:$E,Stations!$B:$B))</f>
        <v>42.391666000000001</v>
      </c>
      <c r="F75">
        <f>IF(D75&lt;&gt;0,LOOKUP(C75,Stations!$E:$E,Stations!$C:$C))</f>
        <v>-76.474722</v>
      </c>
      <c r="G75">
        <f>IF(B75&lt;&gt;0,LOOKUP(C75,Stations!$E:$E,Stations!$K:$K))-B75</f>
        <v>34.114435836547031</v>
      </c>
      <c r="H75">
        <f t="shared" si="14"/>
        <v>1.9691473175735588</v>
      </c>
      <c r="I75">
        <f t="shared" si="17"/>
        <v>0.98030852682426439</v>
      </c>
    </row>
    <row r="76" spans="1:9" hidden="1">
      <c r="A76">
        <v>1071</v>
      </c>
      <c r="B76">
        <v>13</v>
      </c>
      <c r="C76">
        <f t="shared" si="13"/>
        <v>107.1</v>
      </c>
      <c r="D76" t="str">
        <f>IF(B76&lt;&gt;0,LOOKUP(C76,Stations!$E:$E,Stations!$A:$A))</f>
        <v>WYXL</v>
      </c>
      <c r="E76">
        <f>IF(C76&lt;&gt;0,LOOKUP(C76,Stations!$E:$E,Stations!$B:$B))</f>
        <v>42.391666000000001</v>
      </c>
      <c r="F76">
        <f>IF(D76&lt;&gt;0,LOOKUP(C76,Stations!$E:$E,Stations!$C:$C))</f>
        <v>-76.474722</v>
      </c>
      <c r="G76">
        <f>IF(B76&lt;&gt;0,LOOKUP(C76,Stations!$E:$E,Stations!$K:$K))-B76</f>
        <v>25.114435836547031</v>
      </c>
      <c r="H76">
        <f t="shared" si="14"/>
        <v>5.549811188994501</v>
      </c>
      <c r="I76">
        <f t="shared" si="17"/>
        <v>0.94450188811005509</v>
      </c>
    </row>
    <row r="77" spans="1:9" hidden="1">
      <c r="A77">
        <v>1073</v>
      </c>
      <c r="B77">
        <v>12</v>
      </c>
      <c r="C77">
        <f t="shared" si="13"/>
        <v>107.3</v>
      </c>
      <c r="D77" t="str">
        <f>IF(B77&lt;&gt;0,LOOKUP(C77,Stations!$E:$E,Stations!$A:$A))</f>
        <v>WYXL</v>
      </c>
      <c r="E77">
        <f>IF(C77&lt;&gt;0,LOOKUP(C77,Stations!$E:$E,Stations!$B:$B))</f>
        <v>42.391666000000001</v>
      </c>
      <c r="F77">
        <f>IF(D77&lt;&gt;0,LOOKUP(C77,Stations!$E:$E,Stations!$C:$C))</f>
        <v>-76.474722</v>
      </c>
      <c r="G77">
        <f>IF(B77&lt;&gt;0,LOOKUP(C77,Stations!$E:$E,Stations!$K:$K))-B77</f>
        <v>26.114435836547031</v>
      </c>
      <c r="H77">
        <f t="shared" si="14"/>
        <v>4.9462744286565075</v>
      </c>
      <c r="I77">
        <f t="shared" si="17"/>
        <v>0.95053725571343495</v>
      </c>
    </row>
    <row r="78" spans="1:9" hidden="1">
      <c r="A78">
        <v>1075</v>
      </c>
      <c r="B78">
        <v>3</v>
      </c>
      <c r="C78">
        <f t="shared" si="13"/>
        <v>107.5</v>
      </c>
      <c r="D78" t="str">
        <f>IF(B78&lt;&gt;0,LOOKUP(C78,Stations!$E:$E,Stations!$A:$A))</f>
        <v>WYXL</v>
      </c>
      <c r="E78">
        <f>IF(C78&lt;&gt;0,LOOKUP(C78,Stations!$E:$E,Stations!$B:$B))</f>
        <v>42.391666000000001</v>
      </c>
      <c r="F78">
        <f>IF(D78&lt;&gt;0,LOOKUP(C78,Stations!$E:$E,Stations!$C:$C))</f>
        <v>-76.474722</v>
      </c>
      <c r="G78">
        <f>IF(B78&lt;&gt;0,LOOKUP(C78,Stations!$E:$E,Stations!$K:$K))-B78</f>
        <v>35.114435836547031</v>
      </c>
      <c r="H78">
        <f t="shared" si="14"/>
        <v>1.755004394110983</v>
      </c>
      <c r="I78">
        <f t="shared" si="17"/>
        <v>0.98244995605889018</v>
      </c>
    </row>
    <row r="79" spans="1:9" hidden="1">
      <c r="A79">
        <v>877</v>
      </c>
      <c r="B79">
        <v>0</v>
      </c>
      <c r="C79">
        <f t="shared" si="13"/>
        <v>87.7</v>
      </c>
      <c r="D79" t="b">
        <f>IF(B79&lt;&gt;0,LOOKUP(C79,Stations!$E:$E,Stations!$A:$A))</f>
        <v>0</v>
      </c>
      <c r="E79" t="e">
        <f>IF(C79&lt;&gt;0,LOOKUP(C79,Stations!$E:$E,Stations!$B:$B))</f>
        <v>#N/A</v>
      </c>
      <c r="F79" t="e">
        <f>IF(D79&lt;&gt;0,LOOKUP(C79,Stations!$E:$E,Stations!$C:$C))</f>
        <v>#N/A</v>
      </c>
      <c r="G79">
        <f>IF(B79&lt;&gt;0,LOOKUP(C79,Stations!$E:$E,Stations!$K:$K))-B79</f>
        <v>0</v>
      </c>
      <c r="H79">
        <f t="shared" si="14"/>
        <v>100</v>
      </c>
    </row>
    <row r="80" spans="1:9">
      <c r="A80">
        <v>889</v>
      </c>
      <c r="B80">
        <v>4</v>
      </c>
      <c r="C80">
        <f t="shared" si="13"/>
        <v>88.9</v>
      </c>
      <c r="D80" t="str">
        <f>IF(B80&lt;&gt;0,LOOKUP(C80,Stations!$E:$E,Stations!$A:$A))</f>
        <v>WCII</v>
      </c>
      <c r="E80">
        <f>IF(C80&lt;&gt;0,LOOKUP(C80,Stations!$E:$E,Stations!$B:$B))</f>
        <v>42.446666999999998</v>
      </c>
      <c r="F80">
        <f>IF(D80&lt;&gt;0,LOOKUP(C80,Stations!$E:$E,Stations!$C:$C))</f>
        <v>-76.538055</v>
      </c>
      <c r="G80">
        <f>IF(B80&lt;&gt;0,LOOKUP(C80,Stations!$E:$E,Stations!$K:$K))-B80</f>
        <v>29.526597921525152</v>
      </c>
      <c r="H80">
        <f t="shared" si="14"/>
        <v>3.3394127725907059</v>
      </c>
      <c r="I80">
        <f>(100-H80)/100</f>
        <v>0.96660587227409289</v>
      </c>
    </row>
    <row r="81" spans="1:9" hidden="1">
      <c r="A81">
        <v>893</v>
      </c>
      <c r="B81">
        <v>0</v>
      </c>
      <c r="C81">
        <f t="shared" si="13"/>
        <v>89.3</v>
      </c>
      <c r="D81" t="b">
        <f>IF(B81&lt;&gt;0,LOOKUP(C81,Stations!$E:$E,Stations!$A:$A))</f>
        <v>0</v>
      </c>
      <c r="E81">
        <f>IF(C81&lt;&gt;0,LOOKUP(C81,Stations!$E:$E,Stations!$B:$B))</f>
        <v>42.061110999999997</v>
      </c>
      <c r="F81">
        <f>IF(D81&lt;&gt;0,LOOKUP(C81,Stations!$E:$E,Stations!$C:$C))</f>
        <v>-75.946111000000002</v>
      </c>
      <c r="G81">
        <f>IF(B81&lt;&gt;0,LOOKUP(C81,Stations!$E:$E,Stations!$K:$K))-B81</f>
        <v>0</v>
      </c>
      <c r="H81">
        <f t="shared" si="14"/>
        <v>100</v>
      </c>
    </row>
    <row r="82" spans="1:9" hidden="1">
      <c r="A82">
        <v>897</v>
      </c>
      <c r="B82">
        <v>0</v>
      </c>
      <c r="C82">
        <f t="shared" si="13"/>
        <v>89.7</v>
      </c>
      <c r="D82" t="b">
        <f>IF(B82&lt;&gt;0,LOOKUP(C82,Stations!$E:$E,Stations!$A:$A))</f>
        <v>0</v>
      </c>
      <c r="E82">
        <f>IF(C82&lt;&gt;0,LOOKUP(C82,Stations!$E:$E,Stations!$B:$B))</f>
        <v>42.061110999999997</v>
      </c>
      <c r="F82">
        <f>IF(D82&lt;&gt;0,LOOKUP(C82,Stations!$E:$E,Stations!$C:$C))</f>
        <v>-75.946111000000002</v>
      </c>
      <c r="G82">
        <f>IF(B82&lt;&gt;0,LOOKUP(C82,Stations!$E:$E,Stations!$K:$K))-B82</f>
        <v>0</v>
      </c>
      <c r="H82">
        <f t="shared" si="14"/>
        <v>100</v>
      </c>
    </row>
    <row r="83" spans="1:9">
      <c r="A83">
        <v>901</v>
      </c>
      <c r="B83">
        <v>2</v>
      </c>
      <c r="C83">
        <f t="shared" si="13"/>
        <v>90.1</v>
      </c>
      <c r="D83" t="str">
        <f>IF(B83&lt;&gt;0,LOOKUP(C83,Stations!$E:$E,Stations!$A:$A))</f>
        <v>WITH</v>
      </c>
      <c r="E83">
        <f>IF(C83&lt;&gt;0,LOOKUP(C83,Stations!$E:$E,Stations!$B:$B))</f>
        <v>42.581944</v>
      </c>
      <c r="F83">
        <f>IF(D83&lt;&gt;0,LOOKUP(C83,Stations!$E:$E,Stations!$C:$C))</f>
        <v>-76.556111000000001</v>
      </c>
      <c r="G83">
        <f>IF(B83&lt;&gt;0,LOOKUP(C83,Stations!$E:$E,Stations!$K:$K))-B83</f>
        <v>34.870367980715997</v>
      </c>
      <c r="H83">
        <f t="shared" si="14"/>
        <v>1.8050182652891533</v>
      </c>
      <c r="I83">
        <f>(100-H83)/100</f>
        <v>0.98194981734710851</v>
      </c>
    </row>
    <row r="84" spans="1:9" hidden="1">
      <c r="A84">
        <v>903</v>
      </c>
      <c r="B84">
        <v>0</v>
      </c>
      <c r="C84">
        <f t="shared" si="13"/>
        <v>90.3</v>
      </c>
      <c r="D84" t="b">
        <f>IF(B84&lt;&gt;0,LOOKUP(C84,Stations!$E:$E,Stations!$A:$A))</f>
        <v>0</v>
      </c>
      <c r="E84">
        <f>IF(C84&lt;&gt;0,LOOKUP(C84,Stations!$E:$E,Stations!$B:$B))</f>
        <v>42.581944</v>
      </c>
      <c r="F84">
        <f>IF(D84&lt;&gt;0,LOOKUP(C84,Stations!$E:$E,Stations!$C:$C))</f>
        <v>-76.556111000000001</v>
      </c>
      <c r="G84">
        <f>IF(B84&lt;&gt;0,LOOKUP(C84,Stations!$E:$E,Stations!$K:$K))-B84</f>
        <v>0</v>
      </c>
      <c r="H84">
        <f t="shared" si="14"/>
        <v>100</v>
      </c>
    </row>
    <row r="85" spans="1:9" hidden="1">
      <c r="A85">
        <v>905</v>
      </c>
      <c r="B85">
        <v>0</v>
      </c>
      <c r="C85">
        <f t="shared" si="13"/>
        <v>90.5</v>
      </c>
      <c r="D85" t="b">
        <f>IF(B85&lt;&gt;0,LOOKUP(C85,Stations!$E:$E,Stations!$A:$A))</f>
        <v>0</v>
      </c>
      <c r="E85">
        <f>IF(C85&lt;&gt;0,LOOKUP(C85,Stations!$E:$E,Stations!$B:$B))</f>
        <v>42.581944</v>
      </c>
      <c r="F85">
        <f>IF(D85&lt;&gt;0,LOOKUP(C85,Stations!$E:$E,Stations!$C:$C))</f>
        <v>-76.556111000000001</v>
      </c>
      <c r="G85">
        <f>IF(B85&lt;&gt;0,LOOKUP(C85,Stations!$E:$E,Stations!$K:$K))-B85</f>
        <v>0</v>
      </c>
      <c r="H85">
        <f t="shared" si="14"/>
        <v>100</v>
      </c>
    </row>
    <row r="86" spans="1:9" hidden="1">
      <c r="A86">
        <v>907</v>
      </c>
      <c r="B86">
        <v>0</v>
      </c>
      <c r="C86">
        <f t="shared" si="13"/>
        <v>90.7</v>
      </c>
      <c r="D86" t="b">
        <f>IF(B86&lt;&gt;0,LOOKUP(C86,Stations!$E:$E,Stations!$A:$A))</f>
        <v>0</v>
      </c>
      <c r="E86">
        <f>IF(C86&lt;&gt;0,LOOKUP(C86,Stations!$E:$E,Stations!$B:$B))</f>
        <v>42.581944</v>
      </c>
      <c r="F86">
        <f>IF(D86&lt;&gt;0,LOOKUP(C86,Stations!$E:$E,Stations!$C:$C))</f>
        <v>-76.556111000000001</v>
      </c>
      <c r="G86">
        <f>IF(B86&lt;&gt;0,LOOKUP(C86,Stations!$E:$E,Stations!$K:$K))-B86</f>
        <v>0</v>
      </c>
      <c r="H86">
        <f t="shared" si="14"/>
        <v>100</v>
      </c>
    </row>
    <row r="87" spans="1:9">
      <c r="A87">
        <v>909</v>
      </c>
      <c r="B87">
        <v>10</v>
      </c>
      <c r="C87">
        <f t="shared" si="13"/>
        <v>90.9</v>
      </c>
      <c r="D87" t="str">
        <f>IF(B87&lt;&gt;0,LOOKUP(C87,Stations!$E:$E,Stations!$A:$A))</f>
        <v>WSKG</v>
      </c>
      <c r="E87">
        <f>IF(C87&lt;&gt;0,LOOKUP(C87,Stations!$E:$E,Stations!$B:$B))</f>
        <v>42.581944</v>
      </c>
      <c r="F87">
        <f>IF(D87&lt;&gt;0,LOOKUP(C87,Stations!$E:$E,Stations!$C:$C))</f>
        <v>-76.556111000000001</v>
      </c>
      <c r="G87">
        <f>IF(B87&lt;&gt;0,LOOKUP(C87,Stations!$E:$E,Stations!$K:$K))-B87</f>
        <v>33.821677101647147</v>
      </c>
      <c r="H87">
        <f t="shared" si="14"/>
        <v>2.0366487965371434</v>
      </c>
      <c r="I87">
        <f>(100-H87)/100</f>
        <v>0.97963351203462845</v>
      </c>
    </row>
    <row r="88" spans="1:9" hidden="1">
      <c r="A88">
        <v>911</v>
      </c>
      <c r="B88">
        <v>0</v>
      </c>
      <c r="C88">
        <f t="shared" si="13"/>
        <v>91.1</v>
      </c>
      <c r="D88" t="b">
        <f>IF(B88&lt;&gt;0,LOOKUP(C88,Stations!$E:$E,Stations!$A:$A))</f>
        <v>0</v>
      </c>
      <c r="E88">
        <f>IF(C88&lt;&gt;0,LOOKUP(C88,Stations!$E:$E,Stations!$B:$B))</f>
        <v>42.581944</v>
      </c>
      <c r="F88">
        <f>IF(D88&lt;&gt;0,LOOKUP(C88,Stations!$E:$E,Stations!$C:$C))</f>
        <v>-76.556111000000001</v>
      </c>
      <c r="G88">
        <f>IF(B88&lt;&gt;0,LOOKUP(C88,Stations!$E:$E,Stations!$K:$K))-B88</f>
        <v>0</v>
      </c>
      <c r="H88">
        <f t="shared" si="14"/>
        <v>100</v>
      </c>
    </row>
    <row r="89" spans="1:9">
      <c r="A89">
        <v>917</v>
      </c>
      <c r="B89">
        <v>38</v>
      </c>
      <c r="C89">
        <f t="shared" si="13"/>
        <v>91.7</v>
      </c>
      <c r="D89" t="str">
        <f>IF(B89&lt;&gt;0,LOOKUP(C89,Stations!$E:$E,Stations!$A:$A))</f>
        <v>WICB</v>
      </c>
      <c r="E89">
        <f>IF(C89&lt;&gt;0,LOOKUP(C89,Stations!$E:$E,Stations!$B:$B))</f>
        <v>42.418610999999999</v>
      </c>
      <c r="F89">
        <f>IF(D89&lt;&gt;0,LOOKUP(C89,Stations!$E:$E,Stations!$C:$C))</f>
        <v>-76.494167000000004</v>
      </c>
      <c r="G89">
        <f>IF(B89&lt;&gt;0,LOOKUP(C89,Stations!$E:$E,Stations!$K:$K))-B89</f>
        <v>12.356768329409782</v>
      </c>
      <c r="H89">
        <f t="shared" si="14"/>
        <v>24.108022245023545</v>
      </c>
      <c r="I89">
        <f>(100-H89)/100</f>
        <v>0.75891977754976447</v>
      </c>
    </row>
    <row r="90" spans="1:9" hidden="1">
      <c r="A90">
        <v>927</v>
      </c>
      <c r="B90">
        <v>0</v>
      </c>
      <c r="C90">
        <f t="shared" si="13"/>
        <v>92.7</v>
      </c>
      <c r="D90" t="b">
        <f>IF(B90&lt;&gt;0,LOOKUP(C90,Stations!$E:$E,Stations!$A:$A))</f>
        <v>0</v>
      </c>
      <c r="E90">
        <f>IF(C90&lt;&gt;0,LOOKUP(C90,Stations!$E:$E,Stations!$B:$B))</f>
        <v>42.386944</v>
      </c>
      <c r="F90">
        <f>IF(D90&lt;&gt;0,LOOKUP(C90,Stations!$E:$E,Stations!$C:$C))</f>
        <v>-76.669721999999993</v>
      </c>
      <c r="G90">
        <f>IF(B90&lt;&gt;0,LOOKUP(C90,Stations!$E:$E,Stations!$K:$K))-B90</f>
        <v>0</v>
      </c>
      <c r="H90">
        <f t="shared" si="14"/>
        <v>100</v>
      </c>
    </row>
    <row r="91" spans="1:9">
      <c r="A91">
        <v>935</v>
      </c>
      <c r="B91">
        <v>21</v>
      </c>
      <c r="C91">
        <f t="shared" si="13"/>
        <v>93.5</v>
      </c>
      <c r="D91" t="str">
        <f>IF(B91&lt;&gt;0,LOOKUP(C91,Stations!$E:$E,Stations!$A:$A))</f>
        <v>WVBR</v>
      </c>
      <c r="E91">
        <f>IF(C91&lt;&gt;0,LOOKUP(C91,Stations!$E:$E,Stations!$B:$B))</f>
        <v>42.428333000000002</v>
      </c>
      <c r="F91">
        <f>IF(D91&lt;&gt;0,LOOKUP(C91,Stations!$E:$E,Stations!$C:$C))</f>
        <v>-76.449167000000003</v>
      </c>
      <c r="G91">
        <f>IF(B91&lt;&gt;0,LOOKUP(C91,Stations!$E:$E,Stations!$K:$K))-B91</f>
        <v>31.988514788880671</v>
      </c>
      <c r="H91">
        <f t="shared" si="14"/>
        <v>2.5152100551370804</v>
      </c>
      <c r="I91">
        <f>(100-H91)/100</f>
        <v>0.97484789944862926</v>
      </c>
    </row>
    <row r="92" spans="1:9" hidden="1">
      <c r="A92">
        <v>939</v>
      </c>
      <c r="B92">
        <v>0</v>
      </c>
      <c r="C92">
        <f t="shared" si="13"/>
        <v>93.9</v>
      </c>
      <c r="D92" t="b">
        <f>IF(B92&lt;&gt;0,LOOKUP(C92,Stations!$E:$E,Stations!$A:$A))</f>
        <v>0</v>
      </c>
      <c r="E92">
        <f>IF(C92&lt;&gt;0,LOOKUP(C92,Stations!$E:$E,Stations!$B:$B))</f>
        <v>42.428333000000002</v>
      </c>
      <c r="F92">
        <f>IF(D92&lt;&gt;0,LOOKUP(C92,Stations!$E:$E,Stations!$C:$C))</f>
        <v>-76.449167000000003</v>
      </c>
      <c r="G92">
        <f>IF(B92&lt;&gt;0,LOOKUP(C92,Stations!$E:$E,Stations!$K:$K))-B92</f>
        <v>0</v>
      </c>
      <c r="H92">
        <f t="shared" si="14"/>
        <v>100</v>
      </c>
    </row>
    <row r="93" spans="1:9" hidden="1">
      <c r="A93">
        <v>943</v>
      </c>
      <c r="B93">
        <v>0</v>
      </c>
      <c r="C93">
        <f t="shared" si="13"/>
        <v>94.3</v>
      </c>
      <c r="D93" t="b">
        <f>IF(B93&lt;&gt;0,LOOKUP(C93,Stations!$E:$E,Stations!$A:$A))</f>
        <v>0</v>
      </c>
      <c r="E93">
        <f>IF(C93&lt;&gt;0,LOOKUP(C93,Stations!$E:$E,Stations!$B:$B))</f>
        <v>42.428333000000002</v>
      </c>
      <c r="F93">
        <f>IF(D93&lt;&gt;0,LOOKUP(C93,Stations!$E:$E,Stations!$C:$C))</f>
        <v>-76.449167000000003</v>
      </c>
      <c r="G93">
        <f>IF(B93&lt;&gt;0,LOOKUP(C93,Stations!$E:$E,Stations!$K:$K))-B93</f>
        <v>0</v>
      </c>
      <c r="H93">
        <f t="shared" si="14"/>
        <v>100</v>
      </c>
    </row>
    <row r="94" spans="1:9">
      <c r="A94">
        <v>945</v>
      </c>
      <c r="B94">
        <v>6</v>
      </c>
      <c r="C94">
        <f t="shared" si="13"/>
        <v>94.5</v>
      </c>
      <c r="D94" t="str">
        <f>IF(B94&lt;&gt;0,LOOKUP(C94,Stations!$E:$E,Stations!$A:$A))</f>
        <v>WYYY</v>
      </c>
      <c r="E94">
        <f>IF(C94&lt;&gt;0,LOOKUP(C94,Stations!$E:$E,Stations!$B:$B))</f>
        <v>42.946111000000002</v>
      </c>
      <c r="F94">
        <f>IF(D94&lt;&gt;0,LOOKUP(C94,Stations!$E:$E,Stations!$C:$C))</f>
        <v>-76.118611000000001</v>
      </c>
      <c r="G94">
        <f>IF(B94&lt;&gt;0,LOOKUP(C94,Stations!$E:$E,Stations!$K:$K))-B94</f>
        <v>45.655625137498653</v>
      </c>
      <c r="H94">
        <f t="shared" si="14"/>
        <v>0.52145728979502048</v>
      </c>
      <c r="I94">
        <f t="shared" ref="I94:I105" si="18">(100-H94)/100</f>
        <v>0.99478542710204976</v>
      </c>
    </row>
    <row r="95" spans="1:9">
      <c r="A95">
        <v>951</v>
      </c>
      <c r="B95">
        <v>1</v>
      </c>
      <c r="C95">
        <f t="shared" si="13"/>
        <v>95.1</v>
      </c>
      <c r="D95" t="str">
        <f>IF(B95&lt;&gt;0,LOOKUP(C95,Stations!$E:$E,Stations!$A:$A))</f>
        <v>WYYY</v>
      </c>
      <c r="E95">
        <f>IF(C95&lt;&gt;0,LOOKUP(C95,Stations!$E:$E,Stations!$B:$B))</f>
        <v>42.946111000000002</v>
      </c>
      <c r="F95">
        <f>IF(D95&lt;&gt;0,LOOKUP(C95,Stations!$E:$E,Stations!$C:$C))</f>
        <v>-76.118611000000001</v>
      </c>
      <c r="G95">
        <f>IF(B95&lt;&gt;0,LOOKUP(C95,Stations!$E:$E,Stations!$K:$K))-B95</f>
        <v>50.655625137498653</v>
      </c>
      <c r="H95">
        <f t="shared" si="14"/>
        <v>0.29323698337349963</v>
      </c>
      <c r="I95">
        <f t="shared" si="18"/>
        <v>0.99706763016626498</v>
      </c>
    </row>
    <row r="96" spans="1:9">
      <c r="A96">
        <v>957</v>
      </c>
      <c r="B96">
        <v>9</v>
      </c>
      <c r="C96">
        <f t="shared" si="13"/>
        <v>95.7</v>
      </c>
      <c r="D96" t="str">
        <f>IF(B96&lt;&gt;0,LOOKUP(C96,Stations!$E:$E,Stations!$A:$A))</f>
        <v>WFIZ</v>
      </c>
      <c r="E96">
        <f>IF(C96&lt;&gt;0,LOOKUP(C96,Stations!$E:$E,Stations!$B:$B))</f>
        <v>42.386944</v>
      </c>
      <c r="F96">
        <f>IF(D96&lt;&gt;0,LOOKUP(C96,Stations!$E:$E,Stations!$C:$C))</f>
        <v>-76.669721999999993</v>
      </c>
      <c r="G96">
        <f>IF(B96&lt;&gt;0,LOOKUP(C96,Stations!$E:$E,Stations!$K:$K))-B96</f>
        <v>27.38680731581816</v>
      </c>
      <c r="H96">
        <f t="shared" si="14"/>
        <v>4.2722792732926287</v>
      </c>
      <c r="I96">
        <f t="shared" si="18"/>
        <v>0.95727720726707377</v>
      </c>
    </row>
    <row r="97" spans="1:9">
      <c r="A97">
        <v>963</v>
      </c>
      <c r="B97">
        <v>14</v>
      </c>
      <c r="C97">
        <f t="shared" si="13"/>
        <v>96.3</v>
      </c>
      <c r="D97" t="str">
        <f>IF(B97&lt;&gt;0,LOOKUP(C97,Stations!$E:$E,Stations!$A:$A))</f>
        <v>WLLW</v>
      </c>
      <c r="E97">
        <f>IF(C97&lt;&gt;0,LOOKUP(C97,Stations!$E:$E,Stations!$B:$B))</f>
        <v>42.446666999999998</v>
      </c>
      <c r="F97">
        <f>IF(D97&lt;&gt;0,LOOKUP(C97,Stations!$E:$E,Stations!$C:$C))</f>
        <v>-76.538055</v>
      </c>
      <c r="G97">
        <f>IF(B97&lt;&gt;0,LOOKUP(C97,Stations!$E:$E,Stations!$K:$K))-B97</f>
        <v>19.179352659981916</v>
      </c>
      <c r="H97">
        <f t="shared" si="14"/>
        <v>10.990877489433414</v>
      </c>
      <c r="I97">
        <f t="shared" si="18"/>
        <v>0.89009122510566585</v>
      </c>
    </row>
    <row r="98" spans="1:9">
      <c r="A98">
        <v>969</v>
      </c>
      <c r="B98">
        <v>2</v>
      </c>
      <c r="C98">
        <f t="shared" si="13"/>
        <v>96.9</v>
      </c>
      <c r="D98" t="str">
        <f>IF(B98&lt;&gt;0,LOOKUP(C98,Stations!$E:$E,Stations!$A:$A))</f>
        <v>WLLW</v>
      </c>
      <c r="E98">
        <f>IF(C98&lt;&gt;0,LOOKUP(C98,Stations!$E:$E,Stations!$B:$B))</f>
        <v>42.446666999999998</v>
      </c>
      <c r="F98">
        <f>IF(D98&lt;&gt;0,LOOKUP(C98,Stations!$E:$E,Stations!$C:$C))</f>
        <v>-76.538055</v>
      </c>
      <c r="G98">
        <f>IF(B98&lt;&gt;0,LOOKUP(C98,Stations!$E:$E,Stations!$K:$K))-B98</f>
        <v>31.179352659981916</v>
      </c>
      <c r="H98">
        <f t="shared" si="14"/>
        <v>2.7607836036091871</v>
      </c>
      <c r="I98">
        <f t="shared" si="18"/>
        <v>0.97239216396390815</v>
      </c>
    </row>
    <row r="99" spans="1:9">
      <c r="A99">
        <v>971</v>
      </c>
      <c r="B99">
        <v>1</v>
      </c>
      <c r="C99">
        <f t="shared" si="13"/>
        <v>97.1</v>
      </c>
      <c r="D99" t="str">
        <f>IF(B99&lt;&gt;0,LOOKUP(C99,Stations!$E:$E,Stations!$A:$A))</f>
        <v>WLLW</v>
      </c>
      <c r="E99">
        <f>IF(C99&lt;&gt;0,LOOKUP(C99,Stations!$E:$E,Stations!$B:$B))</f>
        <v>42.446666999999998</v>
      </c>
      <c r="F99">
        <f>IF(D99&lt;&gt;0,LOOKUP(C99,Stations!$E:$E,Stations!$C:$C))</f>
        <v>-76.538055</v>
      </c>
      <c r="G99">
        <f>IF(B99&lt;&gt;0,LOOKUP(C99,Stations!$E:$E,Stations!$K:$K))-B99</f>
        <v>32.179352659981916</v>
      </c>
      <c r="H99">
        <f t="shared" si="14"/>
        <v>2.4605509767009504</v>
      </c>
      <c r="I99">
        <f t="shared" si="18"/>
        <v>0.97539449023299052</v>
      </c>
    </row>
    <row r="100" spans="1:9" hidden="1">
      <c r="A100">
        <v>973</v>
      </c>
      <c r="B100">
        <v>18</v>
      </c>
      <c r="C100">
        <f t="shared" si="13"/>
        <v>97.3</v>
      </c>
      <c r="D100" t="str">
        <f>IF(B100&lt;&gt;0,LOOKUP(C100,Stations!$E:$E,Stations!$A:$A))</f>
        <v>WYXL</v>
      </c>
      <c r="E100">
        <f>IF(C100&lt;&gt;0,LOOKUP(C100,Stations!$E:$E,Stations!$B:$B))</f>
        <v>42.465000000000003</v>
      </c>
      <c r="F100">
        <f>IF(D100&lt;&gt;0,LOOKUP(C100,Stations!$E:$E,Stations!$C:$C))</f>
        <v>-76.373056000000005</v>
      </c>
      <c r="G100">
        <f>IF(B100&lt;&gt;0,LOOKUP(C100,Stations!$E:$E,Stations!$K:$K))-B100</f>
        <v>36.586042347470844</v>
      </c>
      <c r="H100">
        <f t="shared" si="14"/>
        <v>1.4814871286503501</v>
      </c>
      <c r="I100">
        <f t="shared" si="18"/>
        <v>0.98518512871349662</v>
      </c>
    </row>
    <row r="101" spans="1:9" hidden="1">
      <c r="A101">
        <v>975</v>
      </c>
      <c r="B101">
        <v>11</v>
      </c>
      <c r="C101">
        <f t="shared" si="13"/>
        <v>97.5</v>
      </c>
      <c r="D101" t="str">
        <f>IF(B101&lt;&gt;0,LOOKUP(C101,Stations!$E:$E,Stations!$A:$A))</f>
        <v>WYXL</v>
      </c>
      <c r="E101">
        <f>IF(C101&lt;&gt;0,LOOKUP(C101,Stations!$E:$E,Stations!$B:$B))</f>
        <v>42.465000000000003</v>
      </c>
      <c r="F101">
        <f>IF(D101&lt;&gt;0,LOOKUP(C101,Stations!$E:$E,Stations!$C:$C))</f>
        <v>-76.373056000000005</v>
      </c>
      <c r="G101">
        <f>IF(B101&lt;&gt;0,LOOKUP(C101,Stations!$E:$E,Stations!$K:$K))-B101</f>
        <v>43.586042347470844</v>
      </c>
      <c r="H101">
        <f t="shared" si="14"/>
        <v>0.66175599235095428</v>
      </c>
      <c r="I101">
        <f t="shared" si="18"/>
        <v>0.99338244007649057</v>
      </c>
    </row>
    <row r="102" spans="1:9" hidden="1">
      <c r="A102">
        <v>977</v>
      </c>
      <c r="B102">
        <v>21</v>
      </c>
      <c r="C102">
        <f t="shared" si="13"/>
        <v>97.7</v>
      </c>
      <c r="D102" t="str">
        <f>IF(B102&lt;&gt;0,LOOKUP(C102,Stations!$E:$E,Stations!$A:$A))</f>
        <v>WYXL</v>
      </c>
      <c r="E102">
        <f>IF(C102&lt;&gt;0,LOOKUP(C102,Stations!$E:$E,Stations!$B:$B))</f>
        <v>42.465000000000003</v>
      </c>
      <c r="F102">
        <f>IF(D102&lt;&gt;0,LOOKUP(C102,Stations!$E:$E,Stations!$C:$C))</f>
        <v>-76.373056000000005</v>
      </c>
      <c r="G102">
        <f>IF(B102&lt;&gt;0,LOOKUP(C102,Stations!$E:$E,Stations!$K:$K))-B102</f>
        <v>33.586042347470844</v>
      </c>
      <c r="H102">
        <f t="shared" si="14"/>
        <v>2.0926561910939796</v>
      </c>
      <c r="I102">
        <f t="shared" si="18"/>
        <v>0.97907343808906022</v>
      </c>
    </row>
    <row r="103" spans="1:9">
      <c r="A103">
        <v>987</v>
      </c>
      <c r="B103">
        <v>9</v>
      </c>
      <c r="C103">
        <f t="shared" si="13"/>
        <v>98.7</v>
      </c>
      <c r="D103" t="str">
        <f>IF(B103&lt;&gt;0,LOOKUP(C103,Stations!$E:$E,Stations!$A:$A))</f>
        <v>WHWK</v>
      </c>
      <c r="E103">
        <f>IF(C103&lt;&gt;0,LOOKUP(C103,Stations!$E:$E,Stations!$B:$B))</f>
        <v>42.061110999999997</v>
      </c>
      <c r="F103">
        <f>IF(D103&lt;&gt;0,LOOKUP(C103,Stations!$E:$E,Stations!$C:$C))</f>
        <v>-75.945832999999993</v>
      </c>
      <c r="G103">
        <f>IF(B103&lt;&gt;0,LOOKUP(C103,Stations!$E:$E,Stations!$K:$K))-B103</f>
        <v>31.305487187271893</v>
      </c>
      <c r="H103">
        <f t="shared" si="14"/>
        <v>2.7209818234285152</v>
      </c>
      <c r="I103">
        <f t="shared" si="18"/>
        <v>0.97279018176571486</v>
      </c>
    </row>
    <row r="104" spans="1:9">
      <c r="A104">
        <v>999</v>
      </c>
      <c r="B104">
        <v>8</v>
      </c>
      <c r="C104">
        <f t="shared" si="13"/>
        <v>99.9</v>
      </c>
      <c r="D104" t="str">
        <f>IF(B104&lt;&gt;0,LOOKUP(C104,Stations!$E:$E,Stations!$A:$A))</f>
        <v>WIII</v>
      </c>
      <c r="E104">
        <f>IF(C104&lt;&gt;0,LOOKUP(C104,Stations!$E:$E,Stations!$B:$B))</f>
        <v>42.556389000000003</v>
      </c>
      <c r="F104">
        <f>IF(D104&lt;&gt;0,LOOKUP(C104,Stations!$E:$E,Stations!$C:$C))</f>
        <v>-76.155277999999996</v>
      </c>
      <c r="G104">
        <f>IF(B104&lt;&gt;0,LOOKUP(C104,Stations!$E:$E,Stations!$K:$K))-B104</f>
        <v>41.098945846062733</v>
      </c>
      <c r="H104">
        <f t="shared" si="14"/>
        <v>0.88115580707446561</v>
      </c>
      <c r="I104">
        <f t="shared" si="18"/>
        <v>0.99118844192925537</v>
      </c>
    </row>
    <row r="105" spans="1:9">
      <c r="A105">
        <v>1003</v>
      </c>
      <c r="B105">
        <v>10</v>
      </c>
      <c r="C105">
        <f t="shared" si="13"/>
        <v>100.3</v>
      </c>
      <c r="D105" t="str">
        <f>IF(B105&lt;&gt;0,LOOKUP(C105,Stations!$E:$E,Stations!$A:$A))</f>
        <v>WIII</v>
      </c>
      <c r="E105">
        <f>IF(C105&lt;&gt;0,LOOKUP(C105,Stations!$E:$E,Stations!$B:$B))</f>
        <v>42.429721999999998</v>
      </c>
      <c r="F105">
        <f>IF(D105&lt;&gt;0,LOOKUP(C105,Stations!$E:$E,Stations!$C:$C))</f>
        <v>-76.496943999999999</v>
      </c>
      <c r="G105">
        <f>IF(B105&lt;&gt;0,LOOKUP(C105,Stations!$E:$E,Stations!$K:$K))-B105</f>
        <v>27.242491130587666</v>
      </c>
      <c r="H105">
        <f t="shared" si="14"/>
        <v>4.3438562363556841</v>
      </c>
      <c r="I105">
        <f t="shared" si="18"/>
        <v>0.95656143763644308</v>
      </c>
    </row>
    <row r="106" spans="1:9" hidden="1">
      <c r="A106">
        <v>1013</v>
      </c>
      <c r="B106">
        <v>0</v>
      </c>
      <c r="C106">
        <f t="shared" si="13"/>
        <v>101.3</v>
      </c>
      <c r="D106" t="b">
        <f>IF(B106&lt;&gt;0,LOOKUP(C106,Stations!$E:$E,Stations!$A:$A))</f>
        <v>0</v>
      </c>
      <c r="E106">
        <f>IF(C106&lt;&gt;0,LOOKUP(C106,Stations!$E:$E,Stations!$B:$B))</f>
        <v>42.429721999999998</v>
      </c>
      <c r="F106">
        <f>IF(D106&lt;&gt;0,LOOKUP(C106,Stations!$E:$E,Stations!$C:$C))</f>
        <v>-76.496943999999999</v>
      </c>
      <c r="G106">
        <f>IF(B106&lt;&gt;0,LOOKUP(C106,Stations!$E:$E,Stations!$K:$K))-B106</f>
        <v>0</v>
      </c>
      <c r="H106">
        <f t="shared" si="14"/>
        <v>100</v>
      </c>
    </row>
    <row r="107" spans="1:9">
      <c r="A107">
        <v>1017</v>
      </c>
      <c r="B107">
        <v>13</v>
      </c>
      <c r="C107">
        <f t="shared" si="13"/>
        <v>101.7</v>
      </c>
      <c r="D107" t="str">
        <f>IF(B107&lt;&gt;0,LOOKUP(C107,Stations!$E:$E,Stations!$A:$A))</f>
        <v>WMHR</v>
      </c>
      <c r="E107">
        <f>IF(C107&lt;&gt;0,LOOKUP(C107,Stations!$E:$E,Stations!$B:$B))</f>
        <v>42.415556000000002</v>
      </c>
      <c r="F107">
        <f>IF(D107&lt;&gt;0,LOOKUP(C107,Stations!$E:$E,Stations!$C:$C))</f>
        <v>-76.483333000000002</v>
      </c>
      <c r="G107">
        <f>IF(B107&lt;&gt;0,LOOKUP(C107,Stations!$E:$E,Stations!$K:$K))-B107</f>
        <v>11.544123586115781</v>
      </c>
      <c r="H107">
        <f t="shared" si="14"/>
        <v>26.472430737760888</v>
      </c>
      <c r="I107">
        <f t="shared" ref="I107:I117" si="19">(100-H107)/100</f>
        <v>0.73527569262239112</v>
      </c>
    </row>
    <row r="108" spans="1:9">
      <c r="A108">
        <v>1027</v>
      </c>
      <c r="B108">
        <v>3</v>
      </c>
      <c r="C108">
        <f t="shared" si="13"/>
        <v>102.7</v>
      </c>
      <c r="D108" t="str">
        <f>IF(B108&lt;&gt;0,LOOKUP(C108,Stations!$E:$E,Stations!$A:$A))</f>
        <v>WMHR</v>
      </c>
      <c r="E108">
        <f>IF(C108&lt;&gt;0,LOOKUP(C108,Stations!$E:$E,Stations!$B:$B))</f>
        <v>42.415556000000002</v>
      </c>
      <c r="F108">
        <f>IF(D108&lt;&gt;0,LOOKUP(C108,Stations!$E:$E,Stations!$C:$C))</f>
        <v>-76.483333000000002</v>
      </c>
      <c r="G108">
        <f>IF(B108&lt;&gt;0,LOOKUP(C108,Stations!$E:$E,Stations!$K:$K))-B108</f>
        <v>21.544123586115781</v>
      </c>
      <c r="H108">
        <f t="shared" si="14"/>
        <v>8.3713176332375969</v>
      </c>
      <c r="I108">
        <f t="shared" si="19"/>
        <v>0.91628682366762404</v>
      </c>
    </row>
    <row r="109" spans="1:9" hidden="1">
      <c r="A109">
        <v>1033</v>
      </c>
      <c r="B109">
        <v>21</v>
      </c>
      <c r="C109">
        <f t="shared" si="13"/>
        <v>103.3</v>
      </c>
      <c r="D109" t="str">
        <f>IF(B109&lt;&gt;0,LOOKUP(C109,Stations!$E:$E,Stations!$A:$A))</f>
        <v>WYXL</v>
      </c>
      <c r="E109">
        <f>IF(C109&lt;&gt;0,LOOKUP(C109,Stations!$E:$E,Stations!$B:$B))</f>
        <v>42.391666000000001</v>
      </c>
      <c r="F109">
        <f>IF(D109&lt;&gt;0,LOOKUP(C109,Stations!$E:$E,Stations!$C:$C))</f>
        <v>-76.474722</v>
      </c>
      <c r="G109">
        <f>IF(B109&lt;&gt;0,LOOKUP(C109,Stations!$E:$E,Stations!$K:$K))-B109</f>
        <v>17.114435836547031</v>
      </c>
      <c r="H109">
        <f t="shared" si="14"/>
        <v>13.94049542307534</v>
      </c>
      <c r="I109">
        <f t="shared" si="19"/>
        <v>0.86059504576924661</v>
      </c>
    </row>
    <row r="110" spans="1:9" hidden="1">
      <c r="A110">
        <v>1037</v>
      </c>
      <c r="B110">
        <v>23</v>
      </c>
      <c r="C110">
        <f t="shared" si="13"/>
        <v>103.7</v>
      </c>
      <c r="D110" t="str">
        <f>IF(B110&lt;&gt;0,LOOKUP(C110,Stations!$E:$E,Stations!$A:$A))</f>
        <v>WYXL</v>
      </c>
      <c r="E110">
        <f>IF(C110&lt;&gt;0,LOOKUP(C110,Stations!$E:$E,Stations!$B:$B))</f>
        <v>42.391666000000001</v>
      </c>
      <c r="F110">
        <f>IF(D110&lt;&gt;0,LOOKUP(C110,Stations!$E:$E,Stations!$C:$C))</f>
        <v>-76.474722</v>
      </c>
      <c r="G110">
        <f>IF(B110&lt;&gt;0,LOOKUP(C110,Stations!$E:$E,Stations!$K:$K))-B110</f>
        <v>15.114435836547031</v>
      </c>
      <c r="H110">
        <f t="shared" si="14"/>
        <v>17.550043941109831</v>
      </c>
      <c r="I110">
        <f t="shared" si="19"/>
        <v>0.82449956058890161</v>
      </c>
    </row>
    <row r="111" spans="1:9" hidden="1">
      <c r="A111">
        <v>1065</v>
      </c>
      <c r="B111">
        <v>4</v>
      </c>
      <c r="C111">
        <f t="shared" si="13"/>
        <v>106.5</v>
      </c>
      <c r="D111" t="str">
        <f>IF(B111&lt;&gt;0,LOOKUP(C111,Stations!$E:$E,Stations!$A:$A))</f>
        <v>WYXL</v>
      </c>
      <c r="E111">
        <f>IF(C111&lt;&gt;0,LOOKUP(C111,Stations!$E:$E,Stations!$B:$B))</f>
        <v>42.391666000000001</v>
      </c>
      <c r="F111">
        <f>IF(D111&lt;&gt;0,LOOKUP(C111,Stations!$E:$E,Stations!$C:$C))</f>
        <v>-76.474722</v>
      </c>
      <c r="G111">
        <f>IF(B111&lt;&gt;0,LOOKUP(C111,Stations!$E:$E,Stations!$K:$K))-B111</f>
        <v>34.114435836547031</v>
      </c>
      <c r="H111">
        <f t="shared" si="14"/>
        <v>1.9691473175735588</v>
      </c>
      <c r="I111">
        <f t="shared" si="19"/>
        <v>0.98030852682426439</v>
      </c>
    </row>
    <row r="112" spans="1:9" hidden="1">
      <c r="A112">
        <v>1071</v>
      </c>
      <c r="B112">
        <v>13</v>
      </c>
      <c r="C112">
        <f t="shared" si="13"/>
        <v>107.1</v>
      </c>
      <c r="D112" t="str">
        <f>IF(B112&lt;&gt;0,LOOKUP(C112,Stations!$E:$E,Stations!$A:$A))</f>
        <v>WYXL</v>
      </c>
      <c r="E112">
        <f>IF(C112&lt;&gt;0,LOOKUP(C112,Stations!$E:$E,Stations!$B:$B))</f>
        <v>42.391666000000001</v>
      </c>
      <c r="F112">
        <f>IF(D112&lt;&gt;0,LOOKUP(C112,Stations!$E:$E,Stations!$C:$C))</f>
        <v>-76.474722</v>
      </c>
      <c r="G112">
        <f>IF(B112&lt;&gt;0,LOOKUP(C112,Stations!$E:$E,Stations!$K:$K))-B112</f>
        <v>25.114435836547031</v>
      </c>
      <c r="H112">
        <f t="shared" si="14"/>
        <v>5.549811188994501</v>
      </c>
      <c r="I112">
        <f t="shared" si="19"/>
        <v>0.94450188811005509</v>
      </c>
    </row>
    <row r="113" spans="1:9" hidden="1">
      <c r="A113">
        <v>1073</v>
      </c>
      <c r="B113">
        <v>14</v>
      </c>
      <c r="C113">
        <f t="shared" ref="C113:C176" si="20">A113/10</f>
        <v>107.3</v>
      </c>
      <c r="D113" t="str">
        <f>IF(B113&lt;&gt;0,LOOKUP(C113,Stations!$E:$E,Stations!$A:$A))</f>
        <v>WYXL</v>
      </c>
      <c r="E113">
        <f>IF(C113&lt;&gt;0,LOOKUP(C113,Stations!$E:$E,Stations!$B:$B))</f>
        <v>42.391666000000001</v>
      </c>
      <c r="F113">
        <f>IF(D113&lt;&gt;0,LOOKUP(C113,Stations!$E:$E,Stations!$C:$C))</f>
        <v>-76.474722</v>
      </c>
      <c r="G113">
        <f>IF(B113&lt;&gt;0,LOOKUP(C113,Stations!$E:$E,Stations!$K:$K))-B113</f>
        <v>24.114435836547031</v>
      </c>
      <c r="H113">
        <f t="shared" ref="H113:H117" si="21">100/10^(G113/20)</f>
        <v>6.2269905719433556</v>
      </c>
      <c r="I113">
        <f t="shared" si="19"/>
        <v>0.93773009428056642</v>
      </c>
    </row>
    <row r="114" spans="1:9" hidden="1">
      <c r="A114">
        <v>1075</v>
      </c>
      <c r="B114">
        <v>4</v>
      </c>
      <c r="C114">
        <f t="shared" si="20"/>
        <v>107.5</v>
      </c>
      <c r="D114" t="str">
        <f>IF(B114&lt;&gt;0,LOOKUP(C114,Stations!$E:$E,Stations!$A:$A))</f>
        <v>WYXL</v>
      </c>
      <c r="E114">
        <f>IF(C114&lt;&gt;0,LOOKUP(C114,Stations!$E:$E,Stations!$B:$B))</f>
        <v>42.391666000000001</v>
      </c>
      <c r="F114">
        <f>IF(D114&lt;&gt;0,LOOKUP(C114,Stations!$E:$E,Stations!$C:$C))</f>
        <v>-76.474722</v>
      </c>
      <c r="G114">
        <f>IF(B114&lt;&gt;0,LOOKUP(C114,Stations!$E:$E,Stations!$K:$K))-B114</f>
        <v>34.114435836547031</v>
      </c>
      <c r="H114">
        <f t="shared" si="21"/>
        <v>1.9691473175735588</v>
      </c>
      <c r="I114">
        <f t="shared" si="19"/>
        <v>0.98030852682426439</v>
      </c>
    </row>
    <row r="115" spans="1:9">
      <c r="A115">
        <v>881</v>
      </c>
      <c r="B115">
        <v>7</v>
      </c>
      <c r="C115">
        <f t="shared" si="20"/>
        <v>88.1</v>
      </c>
      <c r="D115" t="str">
        <f>IF(B115&lt;&gt;0,LOOKUP(C115,Stations!$E:$E,Stations!$A:$A))</f>
        <v>WSKG</v>
      </c>
      <c r="E115">
        <f>IF(C115&lt;&gt;0,LOOKUP(C115,Stations!$E:$E,Stations!$B:$B))</f>
        <v>42.446944000000002</v>
      </c>
      <c r="F115">
        <f>IF(D115&lt;&gt;0,LOOKUP(C115,Stations!$E:$E,Stations!$C:$C))</f>
        <v>-76.537499999999994</v>
      </c>
      <c r="G115">
        <f>IF(B115&lt;&gt;0,LOOKUP(C115,Stations!$E:$E,Stations!$K:$K))-B115</f>
        <v>27.919694067239952</v>
      </c>
      <c r="H115">
        <f t="shared" si="21"/>
        <v>4.0180496289802416</v>
      </c>
      <c r="I115">
        <f t="shared" si="19"/>
        <v>0.95981950371019764</v>
      </c>
    </row>
    <row r="116" spans="1:9">
      <c r="A116">
        <v>883</v>
      </c>
      <c r="B116">
        <v>5</v>
      </c>
      <c r="C116">
        <f t="shared" si="20"/>
        <v>88.3</v>
      </c>
      <c r="D116" t="str">
        <f>IF(B116&lt;&gt;0,LOOKUP(C116,Stations!$E:$E,Stations!$A:$A))</f>
        <v>WSKG</v>
      </c>
      <c r="E116">
        <f>IF(C116&lt;&gt;0,LOOKUP(C116,Stations!$E:$E,Stations!$B:$B))</f>
        <v>42.446944000000002</v>
      </c>
      <c r="F116">
        <f>IF(D116&lt;&gt;0,LOOKUP(C116,Stations!$E:$E,Stations!$C:$C))</f>
        <v>-76.537499999999994</v>
      </c>
      <c r="G116">
        <f>IF(B116&lt;&gt;0,LOOKUP(C116,Stations!$E:$E,Stations!$K:$K))-B116</f>
        <v>29.919694067239952</v>
      </c>
      <c r="H116">
        <f t="shared" si="21"/>
        <v>3.1916502688224315</v>
      </c>
      <c r="I116">
        <f t="shared" si="19"/>
        <v>0.96808349731177568</v>
      </c>
    </row>
    <row r="117" spans="1:9">
      <c r="A117">
        <v>885</v>
      </c>
      <c r="B117">
        <v>1</v>
      </c>
      <c r="C117">
        <f t="shared" si="20"/>
        <v>88.5</v>
      </c>
      <c r="D117" t="str">
        <f>IF(B117&lt;&gt;0,LOOKUP(C117,Stations!$E:$E,Stations!$A:$A))</f>
        <v>WCII</v>
      </c>
      <c r="E117">
        <f>IF(C117&lt;&gt;0,LOOKUP(C117,Stations!$E:$E,Stations!$B:$B))</f>
        <v>42.013888999999999</v>
      </c>
      <c r="F117">
        <f>IF(D117&lt;&gt;0,LOOKUP(C117,Stations!$E:$E,Stations!$C:$C))</f>
        <v>-76.264722000000006</v>
      </c>
      <c r="G117">
        <f>IF(B117&lt;&gt;0,LOOKUP(C117,Stations!$E:$E,Stations!$K:$K))-B117</f>
        <v>44.63352981456363</v>
      </c>
      <c r="H117">
        <f t="shared" si="21"/>
        <v>0.58657494596381476</v>
      </c>
      <c r="I117">
        <f t="shared" si="19"/>
        <v>0.99413425054036186</v>
      </c>
    </row>
    <row r="118" spans="1:9" hidden="1">
      <c r="A118">
        <v>893</v>
      </c>
      <c r="B118">
        <v>0</v>
      </c>
      <c r="C118">
        <f t="shared" si="20"/>
        <v>89.3</v>
      </c>
      <c r="D118" t="b">
        <f>IF(B118&lt;&gt;0,LOOKUP(C118,Stations!$E:$E,Stations!$A:$A))</f>
        <v>0</v>
      </c>
      <c r="E118">
        <f>IF(C118&lt;&gt;0,LOOKUP(C118,Stations!$E:$E,Stations!$B:$B))</f>
        <v>42.061110999999997</v>
      </c>
      <c r="F118">
        <f>IF(D118&lt;&gt;0,LOOKUP(C118,Stations!$E:$E,Stations!$C:$C))</f>
        <v>-75.946111000000002</v>
      </c>
      <c r="G118">
        <f>IF(B118&lt;&gt;0,LOOKUP(C118,Stations!$E:$E,Stations!$K:$K))-B118</f>
        <v>0</v>
      </c>
      <c r="H118">
        <f t="shared" ref="H113:H176" si="22">100/10^(G118/20)</f>
        <v>100</v>
      </c>
    </row>
    <row r="119" spans="1:9" hidden="1">
      <c r="A119">
        <v>895</v>
      </c>
      <c r="B119">
        <v>0</v>
      </c>
      <c r="C119">
        <f t="shared" si="20"/>
        <v>89.5</v>
      </c>
      <c r="D119" t="b">
        <f>IF(B119&lt;&gt;0,LOOKUP(C119,Stations!$E:$E,Stations!$A:$A))</f>
        <v>0</v>
      </c>
      <c r="E119">
        <f>IF(C119&lt;&gt;0,LOOKUP(C119,Stations!$E:$E,Stations!$B:$B))</f>
        <v>42.061110999999997</v>
      </c>
      <c r="F119">
        <f>IF(D119&lt;&gt;0,LOOKUP(C119,Stations!$E:$E,Stations!$C:$C))</f>
        <v>-75.946111000000002</v>
      </c>
      <c r="G119">
        <f>IF(B119&lt;&gt;0,LOOKUP(C119,Stations!$E:$E,Stations!$K:$K))-B119</f>
        <v>0</v>
      </c>
      <c r="H119">
        <f t="shared" si="22"/>
        <v>100</v>
      </c>
    </row>
    <row r="120" spans="1:9" hidden="1">
      <c r="A120">
        <v>899</v>
      </c>
      <c r="B120">
        <v>0</v>
      </c>
      <c r="C120">
        <f t="shared" si="20"/>
        <v>89.9</v>
      </c>
      <c r="D120" t="b">
        <f>IF(B120&lt;&gt;0,LOOKUP(C120,Stations!$E:$E,Stations!$A:$A))</f>
        <v>0</v>
      </c>
      <c r="E120">
        <f>IF(C120&lt;&gt;0,LOOKUP(C120,Stations!$E:$E,Stations!$B:$B))</f>
        <v>42.061110999999997</v>
      </c>
      <c r="F120">
        <f>IF(D120&lt;&gt;0,LOOKUP(C120,Stations!$E:$E,Stations!$C:$C))</f>
        <v>-75.946111000000002</v>
      </c>
      <c r="G120">
        <f>IF(B120&lt;&gt;0,LOOKUP(C120,Stations!$E:$E,Stations!$K:$K))-B120</f>
        <v>0</v>
      </c>
      <c r="H120">
        <f t="shared" si="22"/>
        <v>100</v>
      </c>
    </row>
    <row r="121" spans="1:9">
      <c r="A121">
        <v>901</v>
      </c>
      <c r="B121">
        <v>1</v>
      </c>
      <c r="C121">
        <f t="shared" si="20"/>
        <v>90.1</v>
      </c>
      <c r="D121" t="str">
        <f>IF(B121&lt;&gt;0,LOOKUP(C121,Stations!$E:$E,Stations!$A:$A))</f>
        <v>WITH</v>
      </c>
      <c r="E121">
        <f>IF(C121&lt;&gt;0,LOOKUP(C121,Stations!$E:$E,Stations!$B:$B))</f>
        <v>42.581944</v>
      </c>
      <c r="F121">
        <f>IF(D121&lt;&gt;0,LOOKUP(C121,Stations!$E:$E,Stations!$C:$C))</f>
        <v>-76.556111000000001</v>
      </c>
      <c r="G121">
        <f>IF(B121&lt;&gt;0,LOOKUP(C121,Stations!$E:$E,Stations!$K:$K))-B121</f>
        <v>35.870367980715997</v>
      </c>
      <c r="H121">
        <f t="shared" si="22"/>
        <v>1.6087242222875047</v>
      </c>
      <c r="I121">
        <f>(100-H121)/100</f>
        <v>0.98391275777712495</v>
      </c>
    </row>
    <row r="122" spans="1:9" hidden="1">
      <c r="A122">
        <v>905</v>
      </c>
      <c r="B122">
        <v>0</v>
      </c>
      <c r="C122">
        <f t="shared" si="20"/>
        <v>90.5</v>
      </c>
      <c r="D122" t="b">
        <f>IF(B122&lt;&gt;0,LOOKUP(C122,Stations!$E:$E,Stations!$A:$A))</f>
        <v>0</v>
      </c>
      <c r="E122">
        <f>IF(C122&lt;&gt;0,LOOKUP(C122,Stations!$E:$E,Stations!$B:$B))</f>
        <v>42.581944</v>
      </c>
      <c r="F122">
        <f>IF(D122&lt;&gt;0,LOOKUP(C122,Stations!$E:$E,Stations!$C:$C))</f>
        <v>-76.556111000000001</v>
      </c>
      <c r="G122">
        <f>IF(B122&lt;&gt;0,LOOKUP(C122,Stations!$E:$E,Stations!$K:$K))-B122</f>
        <v>0</v>
      </c>
      <c r="H122">
        <f t="shared" si="22"/>
        <v>100</v>
      </c>
    </row>
    <row r="123" spans="1:9" hidden="1">
      <c r="A123">
        <v>907</v>
      </c>
      <c r="B123">
        <v>0</v>
      </c>
      <c r="C123">
        <f t="shared" si="20"/>
        <v>90.7</v>
      </c>
      <c r="D123" t="b">
        <f>IF(B123&lt;&gt;0,LOOKUP(C123,Stations!$E:$E,Stations!$A:$A))</f>
        <v>0</v>
      </c>
      <c r="E123">
        <f>IF(C123&lt;&gt;0,LOOKUP(C123,Stations!$E:$E,Stations!$B:$B))</f>
        <v>42.581944</v>
      </c>
      <c r="F123">
        <f>IF(D123&lt;&gt;0,LOOKUP(C123,Stations!$E:$E,Stations!$C:$C))</f>
        <v>-76.556111000000001</v>
      </c>
      <c r="G123">
        <f>IF(B123&lt;&gt;0,LOOKUP(C123,Stations!$E:$E,Stations!$K:$K))-B123</f>
        <v>0</v>
      </c>
      <c r="H123">
        <f t="shared" si="22"/>
        <v>100</v>
      </c>
    </row>
    <row r="124" spans="1:9">
      <c r="A124">
        <v>917</v>
      </c>
      <c r="B124">
        <v>38</v>
      </c>
      <c r="C124">
        <f t="shared" si="20"/>
        <v>91.7</v>
      </c>
      <c r="D124" t="str">
        <f>IF(B124&lt;&gt;0,LOOKUP(C124,Stations!$E:$E,Stations!$A:$A))</f>
        <v>WICB</v>
      </c>
      <c r="E124">
        <f>IF(C124&lt;&gt;0,LOOKUP(C124,Stations!$E:$E,Stations!$B:$B))</f>
        <v>42.418610999999999</v>
      </c>
      <c r="F124">
        <f>IF(D124&lt;&gt;0,LOOKUP(C124,Stations!$E:$E,Stations!$C:$C))</f>
        <v>-76.494167000000004</v>
      </c>
      <c r="G124">
        <f>IF(B124&lt;&gt;0,LOOKUP(C124,Stations!$E:$E,Stations!$K:$K))-B124</f>
        <v>12.356768329409782</v>
      </c>
      <c r="H124">
        <f t="shared" si="22"/>
        <v>24.108022245023545</v>
      </c>
      <c r="I124">
        <f>(100-H124)/100</f>
        <v>0.75891977754976447</v>
      </c>
    </row>
    <row r="125" spans="1:9" hidden="1">
      <c r="A125">
        <v>925</v>
      </c>
      <c r="B125">
        <v>0</v>
      </c>
      <c r="C125">
        <f t="shared" si="20"/>
        <v>92.5</v>
      </c>
      <c r="D125" t="b">
        <f>IF(B125&lt;&gt;0,LOOKUP(C125,Stations!$E:$E,Stations!$A:$A))</f>
        <v>0</v>
      </c>
      <c r="E125">
        <f>IF(C125&lt;&gt;0,LOOKUP(C125,Stations!$E:$E,Stations!$B:$B))</f>
        <v>42.386944</v>
      </c>
      <c r="F125">
        <f>IF(D125&lt;&gt;0,LOOKUP(C125,Stations!$E:$E,Stations!$C:$C))</f>
        <v>-76.669721999999993</v>
      </c>
      <c r="G125">
        <f>IF(B125&lt;&gt;0,LOOKUP(C125,Stations!$E:$E,Stations!$K:$K))-B125</f>
        <v>0</v>
      </c>
      <c r="H125">
        <f t="shared" si="22"/>
        <v>100</v>
      </c>
    </row>
    <row r="126" spans="1:9">
      <c r="A126">
        <v>935</v>
      </c>
      <c r="B126">
        <v>23</v>
      </c>
      <c r="C126">
        <f t="shared" si="20"/>
        <v>93.5</v>
      </c>
      <c r="D126" t="str">
        <f>IF(B126&lt;&gt;0,LOOKUP(C126,Stations!$E:$E,Stations!$A:$A))</f>
        <v>WVBR</v>
      </c>
      <c r="E126">
        <f>IF(C126&lt;&gt;0,LOOKUP(C126,Stations!$E:$E,Stations!$B:$B))</f>
        <v>42.428333000000002</v>
      </c>
      <c r="F126">
        <f>IF(D126&lt;&gt;0,LOOKUP(C126,Stations!$E:$E,Stations!$C:$C))</f>
        <v>-76.449167000000003</v>
      </c>
      <c r="G126">
        <f>IF(B126&lt;&gt;0,LOOKUP(C126,Stations!$E:$E,Stations!$K:$K))-B126</f>
        <v>29.988514788880671</v>
      </c>
      <c r="H126">
        <f t="shared" si="22"/>
        <v>3.1664618544122791</v>
      </c>
      <c r="I126">
        <f>(100-H126)/100</f>
        <v>0.96833538145587728</v>
      </c>
    </row>
    <row r="127" spans="1:9" hidden="1">
      <c r="A127">
        <v>939</v>
      </c>
      <c r="B127">
        <v>0</v>
      </c>
      <c r="C127">
        <f t="shared" si="20"/>
        <v>93.9</v>
      </c>
      <c r="D127" t="b">
        <f>IF(B127&lt;&gt;0,LOOKUP(C127,Stations!$E:$E,Stations!$A:$A))</f>
        <v>0</v>
      </c>
      <c r="E127">
        <f>IF(C127&lt;&gt;0,LOOKUP(C127,Stations!$E:$E,Stations!$B:$B))</f>
        <v>42.428333000000002</v>
      </c>
      <c r="F127">
        <f>IF(D127&lt;&gt;0,LOOKUP(C127,Stations!$E:$E,Stations!$C:$C))</f>
        <v>-76.449167000000003</v>
      </c>
      <c r="G127">
        <f>IF(B127&lt;&gt;0,LOOKUP(C127,Stations!$E:$E,Stations!$K:$K))-B127</f>
        <v>0</v>
      </c>
      <c r="H127">
        <f t="shared" si="22"/>
        <v>100</v>
      </c>
    </row>
    <row r="128" spans="1:9" hidden="1">
      <c r="A128">
        <v>941</v>
      </c>
      <c r="B128">
        <v>0</v>
      </c>
      <c r="C128">
        <f t="shared" si="20"/>
        <v>94.1</v>
      </c>
      <c r="D128" t="b">
        <f>IF(B128&lt;&gt;0,LOOKUP(C128,Stations!$E:$E,Stations!$A:$A))</f>
        <v>0</v>
      </c>
      <c r="E128">
        <f>IF(C128&lt;&gt;0,LOOKUP(C128,Stations!$E:$E,Stations!$B:$B))</f>
        <v>42.428333000000002</v>
      </c>
      <c r="F128">
        <f>IF(D128&lt;&gt;0,LOOKUP(C128,Stations!$E:$E,Stations!$C:$C))</f>
        <v>-76.449167000000003</v>
      </c>
      <c r="G128">
        <f>IF(B128&lt;&gt;0,LOOKUP(C128,Stations!$E:$E,Stations!$K:$K))-B128</f>
        <v>0</v>
      </c>
      <c r="H128">
        <f t="shared" si="22"/>
        <v>100</v>
      </c>
    </row>
    <row r="129" spans="1:9" hidden="1">
      <c r="A129">
        <v>943</v>
      </c>
      <c r="B129">
        <v>0</v>
      </c>
      <c r="C129">
        <f t="shared" si="20"/>
        <v>94.3</v>
      </c>
      <c r="D129" t="b">
        <f>IF(B129&lt;&gt;0,LOOKUP(C129,Stations!$E:$E,Stations!$A:$A))</f>
        <v>0</v>
      </c>
      <c r="E129">
        <f>IF(C129&lt;&gt;0,LOOKUP(C129,Stations!$E:$E,Stations!$B:$B))</f>
        <v>42.428333000000002</v>
      </c>
      <c r="F129">
        <f>IF(D129&lt;&gt;0,LOOKUP(C129,Stations!$E:$E,Stations!$C:$C))</f>
        <v>-76.449167000000003</v>
      </c>
      <c r="G129">
        <f>IF(B129&lt;&gt;0,LOOKUP(C129,Stations!$E:$E,Stations!$K:$K))-B129</f>
        <v>0</v>
      </c>
      <c r="H129">
        <f t="shared" si="22"/>
        <v>100</v>
      </c>
    </row>
    <row r="130" spans="1:9">
      <c r="A130">
        <v>945</v>
      </c>
      <c r="B130">
        <v>7</v>
      </c>
      <c r="C130">
        <f t="shared" si="20"/>
        <v>94.5</v>
      </c>
      <c r="D130" t="str">
        <f>IF(B130&lt;&gt;0,LOOKUP(C130,Stations!$E:$E,Stations!$A:$A))</f>
        <v>WYYY</v>
      </c>
      <c r="E130">
        <f>IF(C130&lt;&gt;0,LOOKUP(C130,Stations!$E:$E,Stations!$B:$B))</f>
        <v>42.946111000000002</v>
      </c>
      <c r="F130">
        <f>IF(D130&lt;&gt;0,LOOKUP(C130,Stations!$E:$E,Stations!$C:$C))</f>
        <v>-76.118611000000001</v>
      </c>
      <c r="G130">
        <f>IF(B130&lt;&gt;0,LOOKUP(C130,Stations!$E:$E,Stations!$K:$K))-B130</f>
        <v>44.655625137498653</v>
      </c>
      <c r="H130">
        <f t="shared" si="22"/>
        <v>0.58508470228030018</v>
      </c>
      <c r="I130">
        <f>(100-H130)/100</f>
        <v>0.99414915297719697</v>
      </c>
    </row>
    <row r="131" spans="1:9" hidden="1">
      <c r="A131">
        <v>947</v>
      </c>
      <c r="B131">
        <v>0</v>
      </c>
      <c r="C131">
        <f t="shared" si="20"/>
        <v>94.7</v>
      </c>
      <c r="D131" t="b">
        <f>IF(B131&lt;&gt;0,LOOKUP(C131,Stations!$E:$E,Stations!$A:$A))</f>
        <v>0</v>
      </c>
      <c r="E131">
        <f>IF(C131&lt;&gt;0,LOOKUP(C131,Stations!$E:$E,Stations!$B:$B))</f>
        <v>42.946111000000002</v>
      </c>
      <c r="F131">
        <f>IF(D131&lt;&gt;0,LOOKUP(C131,Stations!$E:$E,Stations!$C:$C))</f>
        <v>-76.118611000000001</v>
      </c>
      <c r="G131">
        <f>IF(B131&lt;&gt;0,LOOKUP(C131,Stations!$E:$E,Stations!$K:$K))-B131</f>
        <v>0</v>
      </c>
      <c r="H131">
        <f t="shared" si="22"/>
        <v>100</v>
      </c>
    </row>
    <row r="132" spans="1:9">
      <c r="A132">
        <v>955</v>
      </c>
      <c r="B132">
        <v>10</v>
      </c>
      <c r="C132">
        <f t="shared" si="20"/>
        <v>95.5</v>
      </c>
      <c r="D132" t="str">
        <f>IF(B132&lt;&gt;0,LOOKUP(C132,Stations!$E:$E,Stations!$A:$A))</f>
        <v>WFIZ</v>
      </c>
      <c r="E132">
        <f>IF(C132&lt;&gt;0,LOOKUP(C132,Stations!$E:$E,Stations!$B:$B))</f>
        <v>42.386944</v>
      </c>
      <c r="F132">
        <f>IF(D132&lt;&gt;0,LOOKUP(C132,Stations!$E:$E,Stations!$C:$C))</f>
        <v>-76.669721999999993</v>
      </c>
      <c r="G132">
        <f>IF(B132&lt;&gt;0,LOOKUP(C132,Stations!$E:$E,Stations!$K:$K))-B132</f>
        <v>26.38680731581816</v>
      </c>
      <c r="H132">
        <f t="shared" si="22"/>
        <v>4.7935761865661126</v>
      </c>
      <c r="I132">
        <f t="shared" ref="I132:I152" si="23">(100-H132)/100</f>
        <v>0.95206423813433882</v>
      </c>
    </row>
    <row r="133" spans="1:9">
      <c r="A133">
        <v>963</v>
      </c>
      <c r="B133">
        <v>14</v>
      </c>
      <c r="C133">
        <f t="shared" si="20"/>
        <v>96.3</v>
      </c>
      <c r="D133" t="str">
        <f>IF(B133&lt;&gt;0,LOOKUP(C133,Stations!$E:$E,Stations!$A:$A))</f>
        <v>WLLW</v>
      </c>
      <c r="E133">
        <f>IF(C133&lt;&gt;0,LOOKUP(C133,Stations!$E:$E,Stations!$B:$B))</f>
        <v>42.446666999999998</v>
      </c>
      <c r="F133">
        <f>IF(D133&lt;&gt;0,LOOKUP(C133,Stations!$E:$E,Stations!$C:$C))</f>
        <v>-76.538055</v>
      </c>
      <c r="G133">
        <f>IF(B133&lt;&gt;0,LOOKUP(C133,Stations!$E:$E,Stations!$K:$K))-B133</f>
        <v>19.179352659981916</v>
      </c>
      <c r="H133">
        <f t="shared" si="22"/>
        <v>10.990877489433414</v>
      </c>
      <c r="I133">
        <f t="shared" si="23"/>
        <v>0.89009122510566585</v>
      </c>
    </row>
    <row r="134" spans="1:9" hidden="1">
      <c r="A134">
        <v>973</v>
      </c>
      <c r="B134">
        <v>17</v>
      </c>
      <c r="C134">
        <f t="shared" si="20"/>
        <v>97.3</v>
      </c>
      <c r="D134" t="str">
        <f>IF(B134&lt;&gt;0,LOOKUP(C134,Stations!$E:$E,Stations!$A:$A))</f>
        <v>WYXL</v>
      </c>
      <c r="E134">
        <f>IF(C134&lt;&gt;0,LOOKUP(C134,Stations!$E:$E,Stations!$B:$B))</f>
        <v>42.465000000000003</v>
      </c>
      <c r="F134">
        <f>IF(D134&lt;&gt;0,LOOKUP(C134,Stations!$E:$E,Stations!$C:$C))</f>
        <v>-76.373056000000005</v>
      </c>
      <c r="G134">
        <f>IF(B134&lt;&gt;0,LOOKUP(C134,Stations!$E:$E,Stations!$K:$K))-B134</f>
        <v>37.586042347470844</v>
      </c>
      <c r="H134">
        <f t="shared" si="22"/>
        <v>1.3203767932426931</v>
      </c>
      <c r="I134">
        <f t="shared" si="23"/>
        <v>0.98679623206757316</v>
      </c>
    </row>
    <row r="135" spans="1:9" hidden="1">
      <c r="A135">
        <v>977</v>
      </c>
      <c r="B135">
        <v>21</v>
      </c>
      <c r="C135">
        <f t="shared" si="20"/>
        <v>97.7</v>
      </c>
      <c r="D135" t="str">
        <f>IF(B135&lt;&gt;0,LOOKUP(C135,Stations!$E:$E,Stations!$A:$A))</f>
        <v>WYXL</v>
      </c>
      <c r="E135">
        <f>IF(C135&lt;&gt;0,LOOKUP(C135,Stations!$E:$E,Stations!$B:$B))</f>
        <v>42.465000000000003</v>
      </c>
      <c r="F135">
        <f>IF(D135&lt;&gt;0,LOOKUP(C135,Stations!$E:$E,Stations!$C:$C))</f>
        <v>-76.373056000000005</v>
      </c>
      <c r="G135">
        <f>IF(B135&lt;&gt;0,LOOKUP(C135,Stations!$E:$E,Stations!$K:$K))-B135</f>
        <v>33.586042347470844</v>
      </c>
      <c r="H135">
        <f t="shared" si="22"/>
        <v>2.0926561910939796</v>
      </c>
      <c r="I135">
        <f t="shared" si="23"/>
        <v>0.97907343808906022</v>
      </c>
    </row>
    <row r="136" spans="1:9">
      <c r="A136">
        <v>985</v>
      </c>
      <c r="B136">
        <v>5</v>
      </c>
      <c r="C136">
        <f t="shared" si="20"/>
        <v>98.5</v>
      </c>
      <c r="D136" t="str">
        <f>IF(B136&lt;&gt;0,LOOKUP(C136,Stations!$E:$E,Stations!$A:$A))</f>
        <v>WHWK</v>
      </c>
      <c r="E136">
        <f>IF(C136&lt;&gt;0,LOOKUP(C136,Stations!$E:$E,Stations!$B:$B))</f>
        <v>42.061110999999997</v>
      </c>
      <c r="F136">
        <f>IF(D136&lt;&gt;0,LOOKUP(C136,Stations!$E:$E,Stations!$C:$C))</f>
        <v>-75.945832999999993</v>
      </c>
      <c r="G136">
        <f>IF(B136&lt;&gt;0,LOOKUP(C136,Stations!$E:$E,Stations!$K:$K))-B136</f>
        <v>35.305487187271893</v>
      </c>
      <c r="H136">
        <f t="shared" si="22"/>
        <v>1.7168234656893295</v>
      </c>
      <c r="I136">
        <f t="shared" si="23"/>
        <v>0.98283176534310668</v>
      </c>
    </row>
    <row r="137" spans="1:9">
      <c r="A137">
        <v>987</v>
      </c>
      <c r="B137">
        <v>9</v>
      </c>
      <c r="C137">
        <f t="shared" si="20"/>
        <v>98.7</v>
      </c>
      <c r="D137" t="str">
        <f>IF(B137&lt;&gt;0,LOOKUP(C137,Stations!$E:$E,Stations!$A:$A))</f>
        <v>WHWK</v>
      </c>
      <c r="E137">
        <f>IF(C137&lt;&gt;0,LOOKUP(C137,Stations!$E:$E,Stations!$B:$B))</f>
        <v>42.061110999999997</v>
      </c>
      <c r="F137">
        <f>IF(D137&lt;&gt;0,LOOKUP(C137,Stations!$E:$E,Stations!$C:$C))</f>
        <v>-75.945832999999993</v>
      </c>
      <c r="G137">
        <f>IF(B137&lt;&gt;0,LOOKUP(C137,Stations!$E:$E,Stations!$K:$K))-B137</f>
        <v>31.305487187271893</v>
      </c>
      <c r="H137">
        <f t="shared" si="22"/>
        <v>2.7209818234285152</v>
      </c>
      <c r="I137">
        <f t="shared" si="23"/>
        <v>0.97279018176571486</v>
      </c>
    </row>
    <row r="138" spans="1:9">
      <c r="A138">
        <v>1003</v>
      </c>
      <c r="B138">
        <v>11</v>
      </c>
      <c r="C138">
        <f t="shared" si="20"/>
        <v>100.3</v>
      </c>
      <c r="D138" t="str">
        <f>IF(B138&lt;&gt;0,LOOKUP(C138,Stations!$E:$E,Stations!$A:$A))</f>
        <v>WIII</v>
      </c>
      <c r="E138">
        <f>IF(C138&lt;&gt;0,LOOKUP(C138,Stations!$E:$E,Stations!$B:$B))</f>
        <v>42.429721999999998</v>
      </c>
      <c r="F138">
        <f>IF(D138&lt;&gt;0,LOOKUP(C138,Stations!$E:$E,Stations!$C:$C))</f>
        <v>-76.496943999999999</v>
      </c>
      <c r="G138">
        <f>IF(B138&lt;&gt;0,LOOKUP(C138,Stations!$E:$E,Stations!$K:$K))-B138</f>
        <v>26.242491130587666</v>
      </c>
      <c r="H138">
        <f t="shared" si="22"/>
        <v>4.8738868600257481</v>
      </c>
      <c r="I138">
        <f t="shared" si="23"/>
        <v>0.95126113139974255</v>
      </c>
    </row>
    <row r="139" spans="1:9">
      <c r="A139">
        <v>1005</v>
      </c>
      <c r="B139">
        <v>6</v>
      </c>
      <c r="C139">
        <f t="shared" si="20"/>
        <v>100.5</v>
      </c>
      <c r="D139" t="str">
        <f>IF(B139&lt;&gt;0,LOOKUP(C139,Stations!$E:$E,Stations!$A:$A))</f>
        <v>WIII</v>
      </c>
      <c r="E139">
        <f>IF(C139&lt;&gt;0,LOOKUP(C139,Stations!$E:$E,Stations!$B:$B))</f>
        <v>42.429721999999998</v>
      </c>
      <c r="F139">
        <f>IF(D139&lt;&gt;0,LOOKUP(C139,Stations!$E:$E,Stations!$C:$C))</f>
        <v>-76.496943999999999</v>
      </c>
      <c r="G139">
        <f>IF(B139&lt;&gt;0,LOOKUP(C139,Stations!$E:$E,Stations!$K:$K))-B139</f>
        <v>31.242491130587666</v>
      </c>
      <c r="H139">
        <f t="shared" si="22"/>
        <v>2.740787995694709</v>
      </c>
      <c r="I139">
        <f t="shared" si="23"/>
        <v>0.97259212004305295</v>
      </c>
    </row>
    <row r="140" spans="1:9">
      <c r="A140">
        <v>1027</v>
      </c>
      <c r="B140">
        <v>2</v>
      </c>
      <c r="C140">
        <f t="shared" si="20"/>
        <v>102.7</v>
      </c>
      <c r="D140" t="str">
        <f>IF(B140&lt;&gt;0,LOOKUP(C140,Stations!$E:$E,Stations!$A:$A))</f>
        <v>WMHR</v>
      </c>
      <c r="E140">
        <f>IF(C140&lt;&gt;0,LOOKUP(C140,Stations!$E:$E,Stations!$B:$B))</f>
        <v>42.415556000000002</v>
      </c>
      <c r="F140">
        <f>IF(D140&lt;&gt;0,LOOKUP(C140,Stations!$E:$E,Stations!$C:$C))</f>
        <v>-76.483333000000002</v>
      </c>
      <c r="G140">
        <f>IF(B140&lt;&gt;0,LOOKUP(C140,Stations!$E:$E,Stations!$K:$K))-B140</f>
        <v>22.544123586115781</v>
      </c>
      <c r="H140">
        <f t="shared" si="22"/>
        <v>7.4609446940385746</v>
      </c>
      <c r="I140">
        <f t="shared" si="23"/>
        <v>0.92539055305961426</v>
      </c>
    </row>
    <row r="141" spans="1:9">
      <c r="A141">
        <v>1029</v>
      </c>
      <c r="B141">
        <v>9</v>
      </c>
      <c r="C141">
        <f t="shared" si="20"/>
        <v>102.9</v>
      </c>
      <c r="D141" t="str">
        <f>IF(B141&lt;&gt;0,LOOKUP(C141,Stations!$E:$E,Stations!$A:$A))</f>
        <v>WMHR</v>
      </c>
      <c r="E141">
        <f>IF(C141&lt;&gt;0,LOOKUP(C141,Stations!$E:$E,Stations!$B:$B))</f>
        <v>42.966943999999998</v>
      </c>
      <c r="F141">
        <f>IF(D141&lt;&gt;0,LOOKUP(C141,Stations!$E:$E,Stations!$C:$C))</f>
        <v>-76.2</v>
      </c>
      <c r="G141">
        <f>IF(B141&lt;&gt;0,LOOKUP(C141,Stations!$E:$E,Stations!$K:$K))-B141</f>
        <v>35.315117119272017</v>
      </c>
      <c r="H141">
        <f t="shared" si="22"/>
        <v>1.714921100772852</v>
      </c>
      <c r="I141">
        <f t="shared" si="23"/>
        <v>0.98285078899227141</v>
      </c>
    </row>
    <row r="142" spans="1:9" hidden="1">
      <c r="A142">
        <v>1033</v>
      </c>
      <c r="B142">
        <v>21</v>
      </c>
      <c r="C142">
        <f t="shared" si="20"/>
        <v>103.3</v>
      </c>
      <c r="D142" t="str">
        <f>IF(B142&lt;&gt;0,LOOKUP(C142,Stations!$E:$E,Stations!$A:$A))</f>
        <v>WYXL</v>
      </c>
      <c r="E142">
        <f>IF(C142&lt;&gt;0,LOOKUP(C142,Stations!$E:$E,Stations!$B:$B))</f>
        <v>42.391666000000001</v>
      </c>
      <c r="F142">
        <f>IF(D142&lt;&gt;0,LOOKUP(C142,Stations!$E:$E,Stations!$C:$C))</f>
        <v>-76.474722</v>
      </c>
      <c r="G142">
        <f>IF(B142&lt;&gt;0,LOOKUP(C142,Stations!$E:$E,Stations!$K:$K))-B142</f>
        <v>17.114435836547031</v>
      </c>
      <c r="H142">
        <f t="shared" si="22"/>
        <v>13.94049542307534</v>
      </c>
      <c r="I142">
        <f t="shared" si="23"/>
        <v>0.86059504576924661</v>
      </c>
    </row>
    <row r="143" spans="1:9" hidden="1">
      <c r="A143">
        <v>1037</v>
      </c>
      <c r="B143">
        <v>25</v>
      </c>
      <c r="C143">
        <f t="shared" si="20"/>
        <v>103.7</v>
      </c>
      <c r="D143" t="str">
        <f>IF(B143&lt;&gt;0,LOOKUP(C143,Stations!$E:$E,Stations!$A:$A))</f>
        <v>WYXL</v>
      </c>
      <c r="E143">
        <f>IF(C143&lt;&gt;0,LOOKUP(C143,Stations!$E:$E,Stations!$B:$B))</f>
        <v>42.391666000000001</v>
      </c>
      <c r="F143">
        <f>IF(D143&lt;&gt;0,LOOKUP(C143,Stations!$E:$E,Stations!$C:$C))</f>
        <v>-76.474722</v>
      </c>
      <c r="G143">
        <f>IF(B143&lt;&gt;0,LOOKUP(C143,Stations!$E:$E,Stations!$K:$K))-B143</f>
        <v>13.114435836547031</v>
      </c>
      <c r="H143">
        <f t="shared" si="22"/>
        <v>22.094196295567421</v>
      </c>
      <c r="I143">
        <f t="shared" si="23"/>
        <v>0.77905803704432575</v>
      </c>
    </row>
    <row r="144" spans="1:9" hidden="1">
      <c r="A144">
        <v>1045</v>
      </c>
      <c r="B144">
        <v>15</v>
      </c>
      <c r="C144">
        <f t="shared" si="20"/>
        <v>104.5</v>
      </c>
      <c r="D144" t="str">
        <f>IF(B144&lt;&gt;0,LOOKUP(C144,Stations!$E:$E,Stations!$A:$A))</f>
        <v>WYXL</v>
      </c>
      <c r="E144">
        <f>IF(C144&lt;&gt;0,LOOKUP(C144,Stations!$E:$E,Stations!$B:$B))</f>
        <v>42.391666000000001</v>
      </c>
      <c r="F144">
        <f>IF(D144&lt;&gt;0,LOOKUP(C144,Stations!$E:$E,Stations!$C:$C))</f>
        <v>-76.474722</v>
      </c>
      <c r="G144">
        <f>IF(B144&lt;&gt;0,LOOKUP(C144,Stations!$E:$E,Stations!$K:$K))-B144</f>
        <v>23.114435836547031</v>
      </c>
      <c r="H144">
        <f t="shared" si="22"/>
        <v>6.9867983364847817</v>
      </c>
      <c r="I144">
        <f t="shared" si="23"/>
        <v>0.93013201663515221</v>
      </c>
    </row>
    <row r="145" spans="1:9" hidden="1">
      <c r="A145">
        <v>1057</v>
      </c>
      <c r="B145">
        <v>3</v>
      </c>
      <c r="C145">
        <f t="shared" si="20"/>
        <v>105.7</v>
      </c>
      <c r="D145" t="str">
        <f>IF(B145&lt;&gt;0,LOOKUP(C145,Stations!$E:$E,Stations!$A:$A))</f>
        <v>WYXL</v>
      </c>
      <c r="E145">
        <f>IF(C145&lt;&gt;0,LOOKUP(C145,Stations!$E:$E,Stations!$B:$B))</f>
        <v>42.391666000000001</v>
      </c>
      <c r="F145">
        <f>IF(D145&lt;&gt;0,LOOKUP(C145,Stations!$E:$E,Stations!$C:$C))</f>
        <v>-76.474722</v>
      </c>
      <c r="G145">
        <f>IF(B145&lt;&gt;0,LOOKUP(C145,Stations!$E:$E,Stations!$K:$K))-B145</f>
        <v>35.114435836547031</v>
      </c>
      <c r="H145">
        <f t="shared" si="22"/>
        <v>1.755004394110983</v>
      </c>
      <c r="I145">
        <f t="shared" si="23"/>
        <v>0.98244995605889018</v>
      </c>
    </row>
    <row r="146" spans="1:9" hidden="1">
      <c r="A146">
        <v>1067</v>
      </c>
      <c r="B146">
        <v>7</v>
      </c>
      <c r="C146">
        <f t="shared" si="20"/>
        <v>106.7</v>
      </c>
      <c r="D146" t="str">
        <f>IF(B146&lt;&gt;0,LOOKUP(C146,Stations!$E:$E,Stations!$A:$A))</f>
        <v>WYXL</v>
      </c>
      <c r="E146">
        <f>IF(C146&lt;&gt;0,LOOKUP(C146,Stations!$E:$E,Stations!$B:$B))</f>
        <v>42.391666000000001</v>
      </c>
      <c r="F146">
        <f>IF(D146&lt;&gt;0,LOOKUP(C146,Stations!$E:$E,Stations!$C:$C))</f>
        <v>-76.474722</v>
      </c>
      <c r="G146">
        <f>IF(B146&lt;&gt;0,LOOKUP(C146,Stations!$E:$E,Stations!$K:$K))-B146</f>
        <v>31.114435836547031</v>
      </c>
      <c r="H146">
        <f t="shared" si="22"/>
        <v>2.7814945169658363</v>
      </c>
      <c r="I146">
        <f t="shared" si="23"/>
        <v>0.97218505483034168</v>
      </c>
    </row>
    <row r="147" spans="1:9" hidden="1">
      <c r="A147">
        <v>1071</v>
      </c>
      <c r="B147">
        <v>14</v>
      </c>
      <c r="C147">
        <f t="shared" si="20"/>
        <v>107.1</v>
      </c>
      <c r="D147" t="str">
        <f>IF(B147&lt;&gt;0,LOOKUP(C147,Stations!$E:$E,Stations!$A:$A))</f>
        <v>WYXL</v>
      </c>
      <c r="E147">
        <f>IF(C147&lt;&gt;0,LOOKUP(C147,Stations!$E:$E,Stations!$B:$B))</f>
        <v>42.391666000000001</v>
      </c>
      <c r="F147">
        <f>IF(D147&lt;&gt;0,LOOKUP(C147,Stations!$E:$E,Stations!$C:$C))</f>
        <v>-76.474722</v>
      </c>
      <c r="G147">
        <f>IF(B147&lt;&gt;0,LOOKUP(C147,Stations!$E:$E,Stations!$K:$K))-B147</f>
        <v>24.114435836547031</v>
      </c>
      <c r="H147">
        <f t="shared" si="22"/>
        <v>6.2269905719433556</v>
      </c>
      <c r="I147">
        <f t="shared" si="23"/>
        <v>0.93773009428056642</v>
      </c>
    </row>
    <row r="148" spans="1:9" hidden="1">
      <c r="A148">
        <v>1073</v>
      </c>
      <c r="B148">
        <v>13</v>
      </c>
      <c r="C148">
        <f t="shared" si="20"/>
        <v>107.3</v>
      </c>
      <c r="D148" t="str">
        <f>IF(B148&lt;&gt;0,LOOKUP(C148,Stations!$E:$E,Stations!$A:$A))</f>
        <v>WYXL</v>
      </c>
      <c r="E148">
        <f>IF(C148&lt;&gt;0,LOOKUP(C148,Stations!$E:$E,Stations!$B:$B))</f>
        <v>42.391666000000001</v>
      </c>
      <c r="F148">
        <f>IF(D148&lt;&gt;0,LOOKUP(C148,Stations!$E:$E,Stations!$C:$C))</f>
        <v>-76.474722</v>
      </c>
      <c r="G148">
        <f>IF(B148&lt;&gt;0,LOOKUP(C148,Stations!$E:$E,Stations!$K:$K))-B148</f>
        <v>25.114435836547031</v>
      </c>
      <c r="H148">
        <f t="shared" si="22"/>
        <v>5.549811188994501</v>
      </c>
      <c r="I148">
        <f t="shared" si="23"/>
        <v>0.94450188811005509</v>
      </c>
    </row>
    <row r="149" spans="1:9" hidden="1">
      <c r="A149">
        <v>1075</v>
      </c>
      <c r="B149">
        <v>4</v>
      </c>
      <c r="C149">
        <f t="shared" si="20"/>
        <v>107.5</v>
      </c>
      <c r="D149" t="str">
        <f>IF(B149&lt;&gt;0,LOOKUP(C149,Stations!$E:$E,Stations!$A:$A))</f>
        <v>WYXL</v>
      </c>
      <c r="E149">
        <f>IF(C149&lt;&gt;0,LOOKUP(C149,Stations!$E:$E,Stations!$B:$B))</f>
        <v>42.391666000000001</v>
      </c>
      <c r="F149">
        <f>IF(D149&lt;&gt;0,LOOKUP(C149,Stations!$E:$E,Stations!$C:$C))</f>
        <v>-76.474722</v>
      </c>
      <c r="G149">
        <f>IF(B149&lt;&gt;0,LOOKUP(C149,Stations!$E:$E,Stations!$K:$K))-B149</f>
        <v>34.114435836547031</v>
      </c>
      <c r="H149">
        <f t="shared" si="22"/>
        <v>1.9691473175735588</v>
      </c>
      <c r="I149">
        <f t="shared" si="23"/>
        <v>0.98030852682426439</v>
      </c>
    </row>
    <row r="150" spans="1:9">
      <c r="A150">
        <v>881</v>
      </c>
      <c r="B150">
        <v>7</v>
      </c>
      <c r="C150">
        <f t="shared" si="20"/>
        <v>88.1</v>
      </c>
      <c r="D150" t="str">
        <f>IF(B150&lt;&gt;0,LOOKUP(C150,Stations!$E:$E,Stations!$A:$A))</f>
        <v>WSKG</v>
      </c>
      <c r="E150">
        <f>IF(C150&lt;&gt;0,LOOKUP(C150,Stations!$E:$E,Stations!$B:$B))</f>
        <v>42.446944000000002</v>
      </c>
      <c r="F150">
        <f>IF(D150&lt;&gt;0,LOOKUP(C150,Stations!$E:$E,Stations!$C:$C))</f>
        <v>-76.537499999999994</v>
      </c>
      <c r="G150">
        <f>IF(B150&lt;&gt;0,LOOKUP(C150,Stations!$E:$E,Stations!$K:$K))-B150</f>
        <v>27.919694067239952</v>
      </c>
      <c r="H150">
        <f t="shared" si="22"/>
        <v>4.0180496289802416</v>
      </c>
      <c r="I150">
        <f t="shared" si="23"/>
        <v>0.95981950371019764</v>
      </c>
    </row>
    <row r="151" spans="1:9">
      <c r="A151">
        <v>889</v>
      </c>
      <c r="B151">
        <v>4</v>
      </c>
      <c r="C151">
        <f t="shared" si="20"/>
        <v>88.9</v>
      </c>
      <c r="D151" t="str">
        <f>IF(B151&lt;&gt;0,LOOKUP(C151,Stations!$E:$E,Stations!$A:$A))</f>
        <v>WCII</v>
      </c>
      <c r="E151">
        <f>IF(C151&lt;&gt;0,LOOKUP(C151,Stations!$E:$E,Stations!$B:$B))</f>
        <v>42.446666999999998</v>
      </c>
      <c r="F151">
        <f>IF(D151&lt;&gt;0,LOOKUP(C151,Stations!$E:$E,Stations!$C:$C))</f>
        <v>-76.538055</v>
      </c>
      <c r="G151">
        <f>IF(B151&lt;&gt;0,LOOKUP(C151,Stations!$E:$E,Stations!$K:$K))-B151</f>
        <v>29.526597921525152</v>
      </c>
      <c r="H151">
        <f t="shared" si="22"/>
        <v>3.3394127725907059</v>
      </c>
      <c r="I151">
        <f t="shared" si="23"/>
        <v>0.96660587227409289</v>
      </c>
    </row>
    <row r="152" spans="1:9">
      <c r="A152">
        <v>895</v>
      </c>
      <c r="B152">
        <v>1</v>
      </c>
      <c r="C152">
        <f t="shared" si="20"/>
        <v>89.5</v>
      </c>
      <c r="D152" t="str">
        <f>IF(B152&lt;&gt;0,LOOKUP(C152,Stations!$E:$E,Stations!$A:$A))</f>
        <v>WSKG</v>
      </c>
      <c r="E152">
        <f>IF(C152&lt;&gt;0,LOOKUP(C152,Stations!$E:$E,Stations!$B:$B))</f>
        <v>42.061110999999997</v>
      </c>
      <c r="F152">
        <f>IF(D152&lt;&gt;0,LOOKUP(C152,Stations!$E:$E,Stations!$C:$C))</f>
        <v>-75.946111000000002</v>
      </c>
      <c r="G152">
        <f>IF(B152&lt;&gt;0,LOOKUP(C152,Stations!$E:$E,Stations!$K:$K))-B152</f>
        <v>42.06115321661408</v>
      </c>
      <c r="H152">
        <f t="shared" si="22"/>
        <v>0.78875538842641946</v>
      </c>
      <c r="I152">
        <f t="shared" si="23"/>
        <v>0.99211244611573579</v>
      </c>
    </row>
    <row r="153" spans="1:9" hidden="1">
      <c r="A153">
        <v>897</v>
      </c>
      <c r="B153">
        <v>0</v>
      </c>
      <c r="C153">
        <f t="shared" si="20"/>
        <v>89.7</v>
      </c>
      <c r="D153" t="b">
        <f>IF(B153&lt;&gt;0,LOOKUP(C153,Stations!$E:$E,Stations!$A:$A))</f>
        <v>0</v>
      </c>
      <c r="E153">
        <f>IF(C153&lt;&gt;0,LOOKUP(C153,Stations!$E:$E,Stations!$B:$B))</f>
        <v>42.061110999999997</v>
      </c>
      <c r="F153">
        <f>IF(D153&lt;&gt;0,LOOKUP(C153,Stations!$E:$E,Stations!$C:$C))</f>
        <v>-75.946111000000002</v>
      </c>
      <c r="G153">
        <f>IF(B153&lt;&gt;0,LOOKUP(C153,Stations!$E:$E,Stations!$K:$K))-B153</f>
        <v>0</v>
      </c>
      <c r="H153">
        <f t="shared" si="22"/>
        <v>100</v>
      </c>
    </row>
    <row r="154" spans="1:9" hidden="1">
      <c r="A154">
        <v>899</v>
      </c>
      <c r="B154">
        <v>0</v>
      </c>
      <c r="C154">
        <f t="shared" si="20"/>
        <v>89.9</v>
      </c>
      <c r="D154" t="b">
        <f>IF(B154&lt;&gt;0,LOOKUP(C154,Stations!$E:$E,Stations!$A:$A))</f>
        <v>0</v>
      </c>
      <c r="E154">
        <f>IF(C154&lt;&gt;0,LOOKUP(C154,Stations!$E:$E,Stations!$B:$B))</f>
        <v>42.061110999999997</v>
      </c>
      <c r="F154">
        <f>IF(D154&lt;&gt;0,LOOKUP(C154,Stations!$E:$E,Stations!$C:$C))</f>
        <v>-75.946111000000002</v>
      </c>
      <c r="G154">
        <f>IF(B154&lt;&gt;0,LOOKUP(C154,Stations!$E:$E,Stations!$K:$K))-B154</f>
        <v>0</v>
      </c>
      <c r="H154">
        <f t="shared" si="22"/>
        <v>100</v>
      </c>
    </row>
    <row r="155" spans="1:9">
      <c r="A155">
        <v>901</v>
      </c>
      <c r="B155">
        <v>2</v>
      </c>
      <c r="C155">
        <f t="shared" si="20"/>
        <v>90.1</v>
      </c>
      <c r="D155" t="str">
        <f>IF(B155&lt;&gt;0,LOOKUP(C155,Stations!$E:$E,Stations!$A:$A))</f>
        <v>WITH</v>
      </c>
      <c r="E155">
        <f>IF(C155&lt;&gt;0,LOOKUP(C155,Stations!$E:$E,Stations!$B:$B))</f>
        <v>42.581944</v>
      </c>
      <c r="F155">
        <f>IF(D155&lt;&gt;0,LOOKUP(C155,Stations!$E:$E,Stations!$C:$C))</f>
        <v>-76.556111000000001</v>
      </c>
      <c r="G155">
        <f>IF(B155&lt;&gt;0,LOOKUP(C155,Stations!$E:$E,Stations!$K:$K))-B155</f>
        <v>34.870367980715997</v>
      </c>
      <c r="H155">
        <f t="shared" si="22"/>
        <v>1.8050182652891533</v>
      </c>
      <c r="I155">
        <f t="shared" ref="I155:I156" si="24">(100-H155)/100</f>
        <v>0.98194981734710851</v>
      </c>
    </row>
    <row r="156" spans="1:9">
      <c r="A156">
        <v>909</v>
      </c>
      <c r="B156">
        <v>12</v>
      </c>
      <c r="C156">
        <f t="shared" si="20"/>
        <v>90.9</v>
      </c>
      <c r="D156" t="str">
        <f>IF(B156&lt;&gt;0,LOOKUP(C156,Stations!$E:$E,Stations!$A:$A))</f>
        <v>WSKG</v>
      </c>
      <c r="E156">
        <f>IF(C156&lt;&gt;0,LOOKUP(C156,Stations!$E:$E,Stations!$B:$B))</f>
        <v>42.581944</v>
      </c>
      <c r="F156">
        <f>IF(D156&lt;&gt;0,LOOKUP(C156,Stations!$E:$E,Stations!$C:$C))</f>
        <v>-76.556111000000001</v>
      </c>
      <c r="G156">
        <f>IF(B156&lt;&gt;0,LOOKUP(C156,Stations!$E:$E,Stations!$K:$K))-B156</f>
        <v>31.821677101647147</v>
      </c>
      <c r="H156">
        <f t="shared" si="22"/>
        <v>2.5639889248606176</v>
      </c>
      <c r="I156">
        <f t="shared" si="24"/>
        <v>0.97436011075139373</v>
      </c>
    </row>
    <row r="157" spans="1:9" hidden="1">
      <c r="A157">
        <v>913</v>
      </c>
      <c r="B157">
        <v>0</v>
      </c>
      <c r="C157">
        <f t="shared" si="20"/>
        <v>91.3</v>
      </c>
      <c r="D157" t="b">
        <f>IF(B157&lt;&gt;0,LOOKUP(C157,Stations!$E:$E,Stations!$A:$A))</f>
        <v>0</v>
      </c>
      <c r="E157">
        <f>IF(C157&lt;&gt;0,LOOKUP(C157,Stations!$E:$E,Stations!$B:$B))</f>
        <v>42.945</v>
      </c>
      <c r="F157">
        <f>IF(D157&lt;&gt;0,LOOKUP(C157,Stations!$E:$E,Stations!$C:$C))</f>
        <v>-76.024445</v>
      </c>
      <c r="G157">
        <f>IF(B157&lt;&gt;0,LOOKUP(C157,Stations!$E:$E,Stations!$K:$K))-B157</f>
        <v>0</v>
      </c>
      <c r="H157">
        <f t="shared" si="22"/>
        <v>100</v>
      </c>
    </row>
    <row r="158" spans="1:9">
      <c r="A158">
        <v>917</v>
      </c>
      <c r="B158">
        <v>37</v>
      </c>
      <c r="C158">
        <f t="shared" si="20"/>
        <v>91.7</v>
      </c>
      <c r="D158" t="str">
        <f>IF(B158&lt;&gt;0,LOOKUP(C158,Stations!$E:$E,Stations!$A:$A))</f>
        <v>WICB</v>
      </c>
      <c r="E158">
        <f>IF(C158&lt;&gt;0,LOOKUP(C158,Stations!$E:$E,Stations!$B:$B))</f>
        <v>42.418610999999999</v>
      </c>
      <c r="F158">
        <f>IF(D158&lt;&gt;0,LOOKUP(C158,Stations!$E:$E,Stations!$C:$C))</f>
        <v>-76.494167000000004</v>
      </c>
      <c r="G158">
        <f>IF(B158&lt;&gt;0,LOOKUP(C158,Stations!$E:$E,Stations!$K:$K))-B158</f>
        <v>13.356768329409782</v>
      </c>
      <c r="H158">
        <f t="shared" si="22"/>
        <v>21.486297442426434</v>
      </c>
      <c r="I158">
        <f>(100-H158)/100</f>
        <v>0.78513702557573561</v>
      </c>
    </row>
    <row r="159" spans="1:9" hidden="1">
      <c r="A159">
        <v>921</v>
      </c>
      <c r="B159">
        <v>0</v>
      </c>
      <c r="C159">
        <f t="shared" si="20"/>
        <v>92.1</v>
      </c>
      <c r="D159" t="b">
        <f>IF(B159&lt;&gt;0,LOOKUP(C159,Stations!$E:$E,Stations!$A:$A))</f>
        <v>0</v>
      </c>
      <c r="E159">
        <f>IF(C159&lt;&gt;0,LOOKUP(C159,Stations!$E:$E,Stations!$B:$B))</f>
        <v>42.418610999999999</v>
      </c>
      <c r="F159">
        <f>IF(D159&lt;&gt;0,LOOKUP(C159,Stations!$E:$E,Stations!$C:$C))</f>
        <v>-76.494167000000004</v>
      </c>
      <c r="G159">
        <f>IF(B159&lt;&gt;0,LOOKUP(C159,Stations!$E:$E,Stations!$K:$K))-B159</f>
        <v>0</v>
      </c>
      <c r="H159">
        <f t="shared" si="22"/>
        <v>100</v>
      </c>
    </row>
    <row r="160" spans="1:9">
      <c r="A160">
        <v>935</v>
      </c>
      <c r="B160">
        <v>23</v>
      </c>
      <c r="C160">
        <f t="shared" si="20"/>
        <v>93.5</v>
      </c>
      <c r="D160" t="str">
        <f>IF(B160&lt;&gt;0,LOOKUP(C160,Stations!$E:$E,Stations!$A:$A))</f>
        <v>WVBR</v>
      </c>
      <c r="E160">
        <f>IF(C160&lt;&gt;0,LOOKUP(C160,Stations!$E:$E,Stations!$B:$B))</f>
        <v>42.428333000000002</v>
      </c>
      <c r="F160">
        <f>IF(D160&lt;&gt;0,LOOKUP(C160,Stations!$E:$E,Stations!$C:$C))</f>
        <v>-76.449167000000003</v>
      </c>
      <c r="G160">
        <f>IF(B160&lt;&gt;0,LOOKUP(C160,Stations!$E:$E,Stations!$K:$K))-B160</f>
        <v>29.988514788880671</v>
      </c>
      <c r="H160">
        <f t="shared" si="22"/>
        <v>3.1664618544122791</v>
      </c>
      <c r="I160">
        <f>(100-H160)/100</f>
        <v>0.96833538145587728</v>
      </c>
    </row>
    <row r="161" spans="1:9" hidden="1">
      <c r="A161">
        <v>939</v>
      </c>
      <c r="B161">
        <v>0</v>
      </c>
      <c r="C161">
        <f t="shared" si="20"/>
        <v>93.9</v>
      </c>
      <c r="D161" t="b">
        <f>IF(B161&lt;&gt;0,LOOKUP(C161,Stations!$E:$E,Stations!$A:$A))</f>
        <v>0</v>
      </c>
      <c r="E161">
        <f>IF(C161&lt;&gt;0,LOOKUP(C161,Stations!$E:$E,Stations!$B:$B))</f>
        <v>42.428333000000002</v>
      </c>
      <c r="F161">
        <f>IF(D161&lt;&gt;0,LOOKUP(C161,Stations!$E:$E,Stations!$C:$C))</f>
        <v>-76.449167000000003</v>
      </c>
      <c r="G161">
        <f>IF(B161&lt;&gt;0,LOOKUP(C161,Stations!$E:$E,Stations!$K:$K))-B161</f>
        <v>0</v>
      </c>
      <c r="H161">
        <f t="shared" si="22"/>
        <v>100</v>
      </c>
    </row>
    <row r="162" spans="1:9" hidden="1">
      <c r="A162">
        <v>941</v>
      </c>
      <c r="B162">
        <v>0</v>
      </c>
      <c r="C162">
        <f t="shared" si="20"/>
        <v>94.1</v>
      </c>
      <c r="D162" t="b">
        <f>IF(B162&lt;&gt;0,LOOKUP(C162,Stations!$E:$E,Stations!$A:$A))</f>
        <v>0</v>
      </c>
      <c r="E162">
        <f>IF(C162&lt;&gt;0,LOOKUP(C162,Stations!$E:$E,Stations!$B:$B))</f>
        <v>42.428333000000002</v>
      </c>
      <c r="F162">
        <f>IF(D162&lt;&gt;0,LOOKUP(C162,Stations!$E:$E,Stations!$C:$C))</f>
        <v>-76.449167000000003</v>
      </c>
      <c r="G162">
        <f>IF(B162&lt;&gt;0,LOOKUP(C162,Stations!$E:$E,Stations!$K:$K))-B162</f>
        <v>0</v>
      </c>
      <c r="H162">
        <f t="shared" si="22"/>
        <v>100</v>
      </c>
    </row>
    <row r="163" spans="1:9">
      <c r="A163">
        <v>945</v>
      </c>
      <c r="B163">
        <v>8</v>
      </c>
      <c r="C163">
        <f t="shared" si="20"/>
        <v>94.5</v>
      </c>
      <c r="D163" t="str">
        <f>IF(B163&lt;&gt;0,LOOKUP(C163,Stations!$E:$E,Stations!$A:$A))</f>
        <v>WYYY</v>
      </c>
      <c r="E163">
        <f>IF(C163&lt;&gt;0,LOOKUP(C163,Stations!$E:$E,Stations!$B:$B))</f>
        <v>42.946111000000002</v>
      </c>
      <c r="F163">
        <f>IF(D163&lt;&gt;0,LOOKUP(C163,Stations!$E:$E,Stations!$C:$C))</f>
        <v>-76.118611000000001</v>
      </c>
      <c r="G163">
        <f>IF(B163&lt;&gt;0,LOOKUP(C163,Stations!$E:$E,Stations!$K:$K))-B163</f>
        <v>43.655625137498653</v>
      </c>
      <c r="H163">
        <f t="shared" si="22"/>
        <v>0.65647583328826653</v>
      </c>
      <c r="I163">
        <f>(100-H163)/100</f>
        <v>0.99343524166711727</v>
      </c>
    </row>
    <row r="164" spans="1:9" hidden="1">
      <c r="A164">
        <v>947</v>
      </c>
      <c r="B164">
        <v>0</v>
      </c>
      <c r="C164">
        <f t="shared" si="20"/>
        <v>94.7</v>
      </c>
      <c r="D164" t="b">
        <f>IF(B164&lt;&gt;0,LOOKUP(C164,Stations!$E:$E,Stations!$A:$A))</f>
        <v>0</v>
      </c>
      <c r="E164">
        <f>IF(C164&lt;&gt;0,LOOKUP(C164,Stations!$E:$E,Stations!$B:$B))</f>
        <v>42.946111000000002</v>
      </c>
      <c r="F164">
        <f>IF(D164&lt;&gt;0,LOOKUP(C164,Stations!$E:$E,Stations!$C:$C))</f>
        <v>-76.118611000000001</v>
      </c>
      <c r="G164">
        <f>IF(B164&lt;&gt;0,LOOKUP(C164,Stations!$E:$E,Stations!$K:$K))-B164</f>
        <v>0</v>
      </c>
      <c r="H164">
        <f t="shared" si="22"/>
        <v>100</v>
      </c>
    </row>
    <row r="165" spans="1:9" hidden="1">
      <c r="A165">
        <v>953</v>
      </c>
      <c r="B165">
        <v>0</v>
      </c>
      <c r="C165">
        <f t="shared" si="20"/>
        <v>95.3</v>
      </c>
      <c r="D165" t="b">
        <f>IF(B165&lt;&gt;0,LOOKUP(C165,Stations!$E:$E,Stations!$A:$A))</f>
        <v>0</v>
      </c>
      <c r="E165">
        <f>IF(C165&lt;&gt;0,LOOKUP(C165,Stations!$E:$E,Stations!$B:$B))</f>
        <v>42.946111000000002</v>
      </c>
      <c r="F165">
        <f>IF(D165&lt;&gt;0,LOOKUP(C165,Stations!$E:$E,Stations!$C:$C))</f>
        <v>-76.118611000000001</v>
      </c>
      <c r="G165">
        <f>IF(B165&lt;&gt;0,LOOKUP(C165,Stations!$E:$E,Stations!$K:$K))-B165</f>
        <v>0</v>
      </c>
      <c r="H165">
        <f t="shared" si="22"/>
        <v>100</v>
      </c>
    </row>
    <row r="166" spans="1:9">
      <c r="A166">
        <v>955</v>
      </c>
      <c r="B166">
        <v>11</v>
      </c>
      <c r="C166">
        <f t="shared" si="20"/>
        <v>95.5</v>
      </c>
      <c r="D166" t="str">
        <f>IF(B166&lt;&gt;0,LOOKUP(C166,Stations!$E:$E,Stations!$A:$A))</f>
        <v>WFIZ</v>
      </c>
      <c r="E166">
        <f>IF(C166&lt;&gt;0,LOOKUP(C166,Stations!$E:$E,Stations!$B:$B))</f>
        <v>42.386944</v>
      </c>
      <c r="F166">
        <f>IF(D166&lt;&gt;0,LOOKUP(C166,Stations!$E:$E,Stations!$C:$C))</f>
        <v>-76.669721999999993</v>
      </c>
      <c r="G166">
        <f>IF(B166&lt;&gt;0,LOOKUP(C166,Stations!$E:$E,Stations!$K:$K))-B166</f>
        <v>25.38680731581816</v>
      </c>
      <c r="H166">
        <f t="shared" si="22"/>
        <v>5.3784809434296097</v>
      </c>
      <c r="I166">
        <f t="shared" ref="I166:I170" si="25">(100-H166)/100</f>
        <v>0.94621519056570391</v>
      </c>
    </row>
    <row r="167" spans="1:9">
      <c r="A167">
        <v>963</v>
      </c>
      <c r="B167">
        <v>13</v>
      </c>
      <c r="C167">
        <f t="shared" si="20"/>
        <v>96.3</v>
      </c>
      <c r="D167" t="str">
        <f>IF(B167&lt;&gt;0,LOOKUP(C167,Stations!$E:$E,Stations!$A:$A))</f>
        <v>WLLW</v>
      </c>
      <c r="E167">
        <f>IF(C167&lt;&gt;0,LOOKUP(C167,Stations!$E:$E,Stations!$B:$B))</f>
        <v>42.446666999999998</v>
      </c>
      <c r="F167">
        <f>IF(D167&lt;&gt;0,LOOKUP(C167,Stations!$E:$E,Stations!$C:$C))</f>
        <v>-76.538055</v>
      </c>
      <c r="G167">
        <f>IF(B167&lt;&gt;0,LOOKUP(C167,Stations!$E:$E,Stations!$K:$K))-B167</f>
        <v>20.179352659981916</v>
      </c>
      <c r="H167">
        <f t="shared" si="22"/>
        <v>9.7956298733705953</v>
      </c>
      <c r="I167">
        <f t="shared" si="25"/>
        <v>0.90204370126629396</v>
      </c>
    </row>
    <row r="168" spans="1:9">
      <c r="A168">
        <v>967</v>
      </c>
      <c r="B168">
        <v>26</v>
      </c>
      <c r="C168">
        <f t="shared" si="20"/>
        <v>96.7</v>
      </c>
      <c r="D168" t="str">
        <f>IF(B168&lt;&gt;0,LOOKUP(C168,Stations!$E:$E,Stations!$A:$A))</f>
        <v>WLLW</v>
      </c>
      <c r="E168">
        <f>IF(C168&lt;&gt;0,LOOKUP(C168,Stations!$E:$E,Stations!$B:$B))</f>
        <v>42.446666999999998</v>
      </c>
      <c r="F168">
        <f>IF(D168&lt;&gt;0,LOOKUP(C168,Stations!$E:$E,Stations!$C:$C))</f>
        <v>-76.538055</v>
      </c>
      <c r="G168">
        <f>IF(B168&lt;&gt;0,LOOKUP(C168,Stations!$E:$E,Stations!$K:$K))-B168</f>
        <v>7.179352659981916</v>
      </c>
      <c r="H168">
        <f t="shared" si="22"/>
        <v>43.755471392184624</v>
      </c>
      <c r="I168">
        <f t="shared" si="25"/>
        <v>0.56244528607815381</v>
      </c>
    </row>
    <row r="169" spans="1:9" hidden="1">
      <c r="A169">
        <v>977</v>
      </c>
      <c r="B169">
        <v>21</v>
      </c>
      <c r="C169">
        <f t="shared" si="20"/>
        <v>97.7</v>
      </c>
      <c r="D169" t="str">
        <f>IF(B169&lt;&gt;0,LOOKUP(C169,Stations!$E:$E,Stations!$A:$A))</f>
        <v>WYXL</v>
      </c>
      <c r="E169">
        <f>IF(C169&lt;&gt;0,LOOKUP(C169,Stations!$E:$E,Stations!$B:$B))</f>
        <v>42.465000000000003</v>
      </c>
      <c r="F169">
        <f>IF(D169&lt;&gt;0,LOOKUP(C169,Stations!$E:$E,Stations!$C:$C))</f>
        <v>-76.373056000000005</v>
      </c>
      <c r="G169">
        <f>IF(B169&lt;&gt;0,LOOKUP(C169,Stations!$E:$E,Stations!$K:$K))-B169</f>
        <v>33.586042347470844</v>
      </c>
      <c r="H169">
        <f t="shared" si="22"/>
        <v>2.0926561910939796</v>
      </c>
      <c r="I169">
        <f t="shared" si="25"/>
        <v>0.97907343808906022</v>
      </c>
    </row>
    <row r="170" spans="1:9">
      <c r="A170">
        <v>985</v>
      </c>
      <c r="B170">
        <v>6</v>
      </c>
      <c r="C170">
        <f t="shared" si="20"/>
        <v>98.5</v>
      </c>
      <c r="D170" t="str">
        <f>IF(B170&lt;&gt;0,LOOKUP(C170,Stations!$E:$E,Stations!$A:$A))</f>
        <v>WHWK</v>
      </c>
      <c r="E170">
        <f>IF(C170&lt;&gt;0,LOOKUP(C170,Stations!$E:$E,Stations!$B:$B))</f>
        <v>42.061110999999997</v>
      </c>
      <c r="F170">
        <f>IF(D170&lt;&gt;0,LOOKUP(C170,Stations!$E:$E,Stations!$C:$C))</f>
        <v>-75.945832999999993</v>
      </c>
      <c r="G170">
        <f>IF(B170&lt;&gt;0,LOOKUP(C170,Stations!$E:$E,Stations!$K:$K))-B170</f>
        <v>34.305487187271893</v>
      </c>
      <c r="H170">
        <f t="shared" si="22"/>
        <v>1.9263076112820823</v>
      </c>
      <c r="I170">
        <f t="shared" si="25"/>
        <v>0.98073692388717915</v>
      </c>
    </row>
    <row r="171" spans="1:9" hidden="1">
      <c r="A171">
        <v>997</v>
      </c>
      <c r="B171">
        <v>0</v>
      </c>
      <c r="C171">
        <f t="shared" si="20"/>
        <v>99.7</v>
      </c>
      <c r="D171" t="b">
        <f>IF(B171&lt;&gt;0,LOOKUP(C171,Stations!$E:$E,Stations!$A:$A))</f>
        <v>0</v>
      </c>
      <c r="E171">
        <f>IF(C171&lt;&gt;0,LOOKUP(C171,Stations!$E:$E,Stations!$B:$B))</f>
        <v>42.061110999999997</v>
      </c>
      <c r="F171">
        <f>IF(D171&lt;&gt;0,LOOKUP(C171,Stations!$E:$E,Stations!$C:$C))</f>
        <v>-75.945832999999993</v>
      </c>
      <c r="G171">
        <f>IF(B171&lt;&gt;0,LOOKUP(C171,Stations!$E:$E,Stations!$K:$K))-B171</f>
        <v>0</v>
      </c>
      <c r="H171">
        <f t="shared" si="22"/>
        <v>100</v>
      </c>
    </row>
    <row r="172" spans="1:9">
      <c r="A172">
        <v>1003</v>
      </c>
      <c r="B172">
        <v>10</v>
      </c>
      <c r="C172">
        <f t="shared" si="20"/>
        <v>100.3</v>
      </c>
      <c r="D172" t="str">
        <f>IF(B172&lt;&gt;0,LOOKUP(C172,Stations!$E:$E,Stations!$A:$A))</f>
        <v>WIII</v>
      </c>
      <c r="E172">
        <f>IF(C172&lt;&gt;0,LOOKUP(C172,Stations!$E:$E,Stations!$B:$B))</f>
        <v>42.429721999999998</v>
      </c>
      <c r="F172">
        <f>IF(D172&lt;&gt;0,LOOKUP(C172,Stations!$E:$E,Stations!$C:$C))</f>
        <v>-76.496943999999999</v>
      </c>
      <c r="G172">
        <f>IF(B172&lt;&gt;0,LOOKUP(C172,Stations!$E:$E,Stations!$K:$K))-B172</f>
        <v>27.242491130587666</v>
      </c>
      <c r="H172">
        <f t="shared" si="22"/>
        <v>4.3438562363556841</v>
      </c>
      <c r="I172">
        <f t="shared" ref="I172:I189" si="26">(100-H172)/100</f>
        <v>0.95656143763644308</v>
      </c>
    </row>
    <row r="173" spans="1:9">
      <c r="A173">
        <v>1005</v>
      </c>
      <c r="B173">
        <v>7</v>
      </c>
      <c r="C173">
        <f t="shared" si="20"/>
        <v>100.5</v>
      </c>
      <c r="D173" t="str">
        <f>IF(B173&lt;&gt;0,LOOKUP(C173,Stations!$E:$E,Stations!$A:$A))</f>
        <v>WIII</v>
      </c>
      <c r="E173">
        <f>IF(C173&lt;&gt;0,LOOKUP(C173,Stations!$E:$E,Stations!$B:$B))</f>
        <v>42.429721999999998</v>
      </c>
      <c r="F173">
        <f>IF(D173&lt;&gt;0,LOOKUP(C173,Stations!$E:$E,Stations!$C:$C))</f>
        <v>-76.496943999999999</v>
      </c>
      <c r="G173">
        <f>IF(B173&lt;&gt;0,LOOKUP(C173,Stations!$E:$E,Stations!$K:$K))-B173</f>
        <v>30.242491130587666</v>
      </c>
      <c r="H173">
        <f t="shared" si="22"/>
        <v>3.0752147104987544</v>
      </c>
      <c r="I173">
        <f t="shared" si="26"/>
        <v>0.96924785289501247</v>
      </c>
    </row>
    <row r="174" spans="1:9">
      <c r="A174">
        <v>1015</v>
      </c>
      <c r="B174">
        <v>4</v>
      </c>
      <c r="C174">
        <f t="shared" si="20"/>
        <v>101.5</v>
      </c>
      <c r="D174" t="str">
        <f>IF(B174&lt;&gt;0,LOOKUP(C174,Stations!$E:$E,Stations!$A:$A))</f>
        <v>WIII</v>
      </c>
      <c r="E174">
        <f>IF(C174&lt;&gt;0,LOOKUP(C174,Stations!$E:$E,Stations!$B:$B))</f>
        <v>42.429721999999998</v>
      </c>
      <c r="F174">
        <f>IF(D174&lt;&gt;0,LOOKUP(C174,Stations!$E:$E,Stations!$C:$C))</f>
        <v>-76.496943999999999</v>
      </c>
      <c r="G174">
        <f>IF(B174&lt;&gt;0,LOOKUP(C174,Stations!$E:$E,Stations!$K:$K))-B174</f>
        <v>33.242491130587666</v>
      </c>
      <c r="H174">
        <f t="shared" si="22"/>
        <v>2.1770852903736793</v>
      </c>
      <c r="I174">
        <f t="shared" si="26"/>
        <v>0.97822914709626319</v>
      </c>
    </row>
    <row r="175" spans="1:9">
      <c r="A175">
        <v>1021</v>
      </c>
      <c r="B175">
        <v>1</v>
      </c>
      <c r="C175">
        <f t="shared" si="20"/>
        <v>102.1</v>
      </c>
      <c r="D175" t="str">
        <f>IF(B175&lt;&gt;0,LOOKUP(C175,Stations!$E:$E,Stations!$A:$A))</f>
        <v>WMHR</v>
      </c>
      <c r="E175">
        <f>IF(C175&lt;&gt;0,LOOKUP(C175,Stations!$E:$E,Stations!$B:$B))</f>
        <v>42.415556000000002</v>
      </c>
      <c r="F175">
        <f>IF(D175&lt;&gt;0,LOOKUP(C175,Stations!$E:$E,Stations!$C:$C))</f>
        <v>-76.483333000000002</v>
      </c>
      <c r="G175">
        <f>IF(B175&lt;&gt;0,LOOKUP(C175,Stations!$E:$E,Stations!$K:$K))-B175</f>
        <v>23.544123586115781</v>
      </c>
      <c r="H175">
        <f t="shared" si="22"/>
        <v>6.6495739579258712</v>
      </c>
      <c r="I175">
        <f t="shared" si="26"/>
        <v>0.93350426042074131</v>
      </c>
    </row>
    <row r="176" spans="1:9">
      <c r="A176">
        <v>1027</v>
      </c>
      <c r="B176">
        <v>3</v>
      </c>
      <c r="C176">
        <f t="shared" si="20"/>
        <v>102.7</v>
      </c>
      <c r="D176" t="str">
        <f>IF(B176&lt;&gt;0,LOOKUP(C176,Stations!$E:$E,Stations!$A:$A))</f>
        <v>WMHR</v>
      </c>
      <c r="E176">
        <f>IF(C176&lt;&gt;0,LOOKUP(C176,Stations!$E:$E,Stations!$B:$B))</f>
        <v>42.415556000000002</v>
      </c>
      <c r="F176">
        <f>IF(D176&lt;&gt;0,LOOKUP(C176,Stations!$E:$E,Stations!$C:$C))</f>
        <v>-76.483333000000002</v>
      </c>
      <c r="G176">
        <f>IF(B176&lt;&gt;0,LOOKUP(C176,Stations!$E:$E,Stations!$K:$K))-B176</f>
        <v>21.544123586115781</v>
      </c>
      <c r="H176">
        <f t="shared" si="22"/>
        <v>8.3713176332375969</v>
      </c>
      <c r="I176">
        <f t="shared" si="26"/>
        <v>0.91628682366762404</v>
      </c>
    </row>
    <row r="177" spans="1:9">
      <c r="A177">
        <v>1029</v>
      </c>
      <c r="B177">
        <v>7</v>
      </c>
      <c r="C177">
        <f t="shared" ref="C177:C240" si="27">A177/10</f>
        <v>102.9</v>
      </c>
      <c r="D177" t="str">
        <f>IF(B177&lt;&gt;0,LOOKUP(C177,Stations!$E:$E,Stations!$A:$A))</f>
        <v>WMHR</v>
      </c>
      <c r="E177">
        <f>IF(C177&lt;&gt;0,LOOKUP(C177,Stations!$E:$E,Stations!$B:$B))</f>
        <v>42.966943999999998</v>
      </c>
      <c r="F177">
        <f>IF(D177&lt;&gt;0,LOOKUP(C177,Stations!$E:$E,Stations!$C:$C))</f>
        <v>-76.2</v>
      </c>
      <c r="G177">
        <f>IF(B177&lt;&gt;0,LOOKUP(C177,Stations!$E:$E,Stations!$K:$K))-B177</f>
        <v>37.315117119272017</v>
      </c>
      <c r="H177">
        <f t="shared" ref="H177:H189" si="28">100/10^(G177/20)</f>
        <v>1.3622102506683214</v>
      </c>
      <c r="I177">
        <f t="shared" si="26"/>
        <v>0.98637789749331672</v>
      </c>
    </row>
    <row r="178" spans="1:9" hidden="1">
      <c r="A178">
        <v>1033</v>
      </c>
      <c r="B178">
        <v>22</v>
      </c>
      <c r="C178">
        <f t="shared" si="27"/>
        <v>103.3</v>
      </c>
      <c r="D178" t="str">
        <f>IF(B178&lt;&gt;0,LOOKUP(C178,Stations!$E:$E,Stations!$A:$A))</f>
        <v>WYXL</v>
      </c>
      <c r="E178">
        <f>IF(C178&lt;&gt;0,LOOKUP(C178,Stations!$E:$E,Stations!$B:$B))</f>
        <v>42.391666000000001</v>
      </c>
      <c r="F178">
        <f>IF(D178&lt;&gt;0,LOOKUP(C178,Stations!$E:$E,Stations!$C:$C))</f>
        <v>-76.474722</v>
      </c>
      <c r="G178">
        <f>IF(B178&lt;&gt;0,LOOKUP(C178,Stations!$E:$E,Stations!$K:$K))-B178</f>
        <v>16.114435836547031</v>
      </c>
      <c r="H178">
        <f t="shared" si="28"/>
        <v>15.641493126802589</v>
      </c>
      <c r="I178">
        <f t="shared" si="26"/>
        <v>0.84358506873197414</v>
      </c>
    </row>
    <row r="179" spans="1:9" hidden="1">
      <c r="A179">
        <v>1037</v>
      </c>
      <c r="B179">
        <v>25</v>
      </c>
      <c r="C179">
        <f t="shared" si="27"/>
        <v>103.7</v>
      </c>
      <c r="D179" t="str">
        <f>IF(B179&lt;&gt;0,LOOKUP(C179,Stations!$E:$E,Stations!$A:$A))</f>
        <v>WYXL</v>
      </c>
      <c r="E179">
        <f>IF(C179&lt;&gt;0,LOOKUP(C179,Stations!$E:$E,Stations!$B:$B))</f>
        <v>42.391666000000001</v>
      </c>
      <c r="F179">
        <f>IF(D179&lt;&gt;0,LOOKUP(C179,Stations!$E:$E,Stations!$C:$C))</f>
        <v>-76.474722</v>
      </c>
      <c r="G179">
        <f>IF(B179&lt;&gt;0,LOOKUP(C179,Stations!$E:$E,Stations!$K:$K))-B179</f>
        <v>13.114435836547031</v>
      </c>
      <c r="H179">
        <f t="shared" si="28"/>
        <v>22.094196295567421</v>
      </c>
      <c r="I179">
        <f t="shared" si="26"/>
        <v>0.77905803704432575</v>
      </c>
    </row>
    <row r="180" spans="1:9" hidden="1">
      <c r="A180">
        <v>1039</v>
      </c>
      <c r="B180">
        <v>14</v>
      </c>
      <c r="C180">
        <f t="shared" si="27"/>
        <v>103.9</v>
      </c>
      <c r="D180" t="str">
        <f>IF(B180&lt;&gt;0,LOOKUP(C180,Stations!$E:$E,Stations!$A:$A))</f>
        <v>WYXL</v>
      </c>
      <c r="E180">
        <f>IF(C180&lt;&gt;0,LOOKUP(C180,Stations!$E:$E,Stations!$B:$B))</f>
        <v>42.391666000000001</v>
      </c>
      <c r="F180">
        <f>IF(D180&lt;&gt;0,LOOKUP(C180,Stations!$E:$E,Stations!$C:$C))</f>
        <v>-76.474722</v>
      </c>
      <c r="G180">
        <f>IF(B180&lt;&gt;0,LOOKUP(C180,Stations!$E:$E,Stations!$K:$K))-B180</f>
        <v>24.114435836547031</v>
      </c>
      <c r="H180">
        <f t="shared" si="28"/>
        <v>6.2269905719433556</v>
      </c>
      <c r="I180">
        <f t="shared" si="26"/>
        <v>0.93773009428056642</v>
      </c>
    </row>
    <row r="181" spans="1:9" hidden="1">
      <c r="A181">
        <v>1045</v>
      </c>
      <c r="B181">
        <v>17</v>
      </c>
      <c r="C181">
        <f t="shared" si="27"/>
        <v>104.5</v>
      </c>
      <c r="D181" t="str">
        <f>IF(B181&lt;&gt;0,LOOKUP(C181,Stations!$E:$E,Stations!$A:$A))</f>
        <v>WYXL</v>
      </c>
      <c r="E181">
        <f>IF(C181&lt;&gt;0,LOOKUP(C181,Stations!$E:$E,Stations!$B:$B))</f>
        <v>42.391666000000001</v>
      </c>
      <c r="F181">
        <f>IF(D181&lt;&gt;0,LOOKUP(C181,Stations!$E:$E,Stations!$C:$C))</f>
        <v>-76.474722</v>
      </c>
      <c r="G181">
        <f>IF(B181&lt;&gt;0,LOOKUP(C181,Stations!$E:$E,Stations!$K:$K))-B181</f>
        <v>21.114435836547031</v>
      </c>
      <c r="H181">
        <f t="shared" si="28"/>
        <v>8.7958579728819029</v>
      </c>
      <c r="I181">
        <f t="shared" si="26"/>
        <v>0.91204142027118096</v>
      </c>
    </row>
    <row r="182" spans="1:9" hidden="1">
      <c r="A182">
        <v>1049</v>
      </c>
      <c r="B182">
        <v>10</v>
      </c>
      <c r="C182">
        <f t="shared" si="27"/>
        <v>104.9</v>
      </c>
      <c r="D182" t="str">
        <f>IF(B182&lt;&gt;0,LOOKUP(C182,Stations!$E:$E,Stations!$A:$A))</f>
        <v>WYXL</v>
      </c>
      <c r="E182">
        <f>IF(C182&lt;&gt;0,LOOKUP(C182,Stations!$E:$E,Stations!$B:$B))</f>
        <v>42.391666000000001</v>
      </c>
      <c r="F182">
        <f>IF(D182&lt;&gt;0,LOOKUP(C182,Stations!$E:$E,Stations!$C:$C))</f>
        <v>-76.474722</v>
      </c>
      <c r="G182">
        <f>IF(B182&lt;&gt;0,LOOKUP(C182,Stations!$E:$E,Stations!$K:$K))-B182</f>
        <v>28.114435836547031</v>
      </c>
      <c r="H182">
        <f t="shared" si="28"/>
        <v>3.9289654353765777</v>
      </c>
      <c r="I182">
        <f t="shared" si="26"/>
        <v>0.96071034564623414</v>
      </c>
    </row>
    <row r="183" spans="1:9" hidden="1">
      <c r="A183">
        <v>1067</v>
      </c>
      <c r="B183">
        <v>9</v>
      </c>
      <c r="C183">
        <f t="shared" si="27"/>
        <v>106.7</v>
      </c>
      <c r="D183" t="str">
        <f>IF(B183&lt;&gt;0,LOOKUP(C183,Stations!$E:$E,Stations!$A:$A))</f>
        <v>WYXL</v>
      </c>
      <c r="E183">
        <f>IF(C183&lt;&gt;0,LOOKUP(C183,Stations!$E:$E,Stations!$B:$B))</f>
        <v>42.391666000000001</v>
      </c>
      <c r="F183">
        <f>IF(D183&lt;&gt;0,LOOKUP(C183,Stations!$E:$E,Stations!$C:$C))</f>
        <v>-76.474722</v>
      </c>
      <c r="G183">
        <f>IF(B183&lt;&gt;0,LOOKUP(C183,Stations!$E:$E,Stations!$K:$K))-B183</f>
        <v>29.114435836547031</v>
      </c>
      <c r="H183">
        <f t="shared" si="28"/>
        <v>3.5016941301744349</v>
      </c>
      <c r="I183">
        <f t="shared" si="26"/>
        <v>0.96498305869825574</v>
      </c>
    </row>
    <row r="184" spans="1:9" hidden="1">
      <c r="A184">
        <v>1071</v>
      </c>
      <c r="B184">
        <v>10</v>
      </c>
      <c r="C184">
        <f t="shared" si="27"/>
        <v>107.1</v>
      </c>
      <c r="D184" t="str">
        <f>IF(B184&lt;&gt;0,LOOKUP(C184,Stations!$E:$E,Stations!$A:$A))</f>
        <v>WYXL</v>
      </c>
      <c r="E184">
        <f>IF(C184&lt;&gt;0,LOOKUP(C184,Stations!$E:$E,Stations!$B:$B))</f>
        <v>42.391666000000001</v>
      </c>
      <c r="F184">
        <f>IF(D184&lt;&gt;0,LOOKUP(C184,Stations!$E:$E,Stations!$C:$C))</f>
        <v>-76.474722</v>
      </c>
      <c r="G184">
        <f>IF(B184&lt;&gt;0,LOOKUP(C184,Stations!$E:$E,Stations!$K:$K))-B184</f>
        <v>28.114435836547031</v>
      </c>
      <c r="H184">
        <f t="shared" si="28"/>
        <v>3.9289654353765777</v>
      </c>
      <c r="I184">
        <f t="shared" si="26"/>
        <v>0.96071034564623414</v>
      </c>
    </row>
    <row r="185" spans="1:9" hidden="1">
      <c r="A185">
        <v>1073</v>
      </c>
      <c r="B185">
        <v>12</v>
      </c>
      <c r="C185">
        <f t="shared" si="27"/>
        <v>107.3</v>
      </c>
      <c r="D185" t="str">
        <f>IF(B185&lt;&gt;0,LOOKUP(C185,Stations!$E:$E,Stations!$A:$A))</f>
        <v>WYXL</v>
      </c>
      <c r="E185">
        <f>IF(C185&lt;&gt;0,LOOKUP(C185,Stations!$E:$E,Stations!$B:$B))</f>
        <v>42.391666000000001</v>
      </c>
      <c r="F185">
        <f>IF(D185&lt;&gt;0,LOOKUP(C185,Stations!$E:$E,Stations!$C:$C))</f>
        <v>-76.474722</v>
      </c>
      <c r="G185">
        <f>IF(B185&lt;&gt;0,LOOKUP(C185,Stations!$E:$E,Stations!$K:$K))-B185</f>
        <v>26.114435836547031</v>
      </c>
      <c r="H185">
        <f t="shared" si="28"/>
        <v>4.9462744286565075</v>
      </c>
      <c r="I185">
        <f t="shared" si="26"/>
        <v>0.95053725571343495</v>
      </c>
    </row>
    <row r="186" spans="1:9" hidden="1">
      <c r="A186">
        <v>1075</v>
      </c>
      <c r="B186">
        <v>3</v>
      </c>
      <c r="C186">
        <f t="shared" si="27"/>
        <v>107.5</v>
      </c>
      <c r="D186" t="str">
        <f>IF(B186&lt;&gt;0,LOOKUP(C186,Stations!$E:$E,Stations!$A:$A))</f>
        <v>WYXL</v>
      </c>
      <c r="E186">
        <f>IF(C186&lt;&gt;0,LOOKUP(C186,Stations!$E:$E,Stations!$B:$B))</f>
        <v>42.391666000000001</v>
      </c>
      <c r="F186">
        <f>IF(D186&lt;&gt;0,LOOKUP(C186,Stations!$E:$E,Stations!$C:$C))</f>
        <v>-76.474722</v>
      </c>
      <c r="G186">
        <f>IF(B186&lt;&gt;0,LOOKUP(C186,Stations!$E:$E,Stations!$K:$K))-B186</f>
        <v>35.114435836547031</v>
      </c>
      <c r="H186">
        <f t="shared" si="28"/>
        <v>1.755004394110983</v>
      </c>
      <c r="I186">
        <f t="shared" si="26"/>
        <v>0.98244995605889018</v>
      </c>
    </row>
    <row r="187" spans="1:9">
      <c r="A187">
        <v>881</v>
      </c>
      <c r="B187">
        <v>6</v>
      </c>
      <c r="C187">
        <f t="shared" si="27"/>
        <v>88.1</v>
      </c>
      <c r="D187" t="str">
        <f>IF(B187&lt;&gt;0,LOOKUP(C187,Stations!$E:$E,Stations!$A:$A))</f>
        <v>WSKG</v>
      </c>
      <c r="E187">
        <f>IF(C187&lt;&gt;0,LOOKUP(C187,Stations!$E:$E,Stations!$B:$B))</f>
        <v>42.446944000000002</v>
      </c>
      <c r="F187">
        <f>IF(D187&lt;&gt;0,LOOKUP(C187,Stations!$E:$E,Stations!$C:$C))</f>
        <v>-76.537499999999994</v>
      </c>
      <c r="G187">
        <f>IF(B187&lt;&gt;0,LOOKUP(C187,Stations!$E:$E,Stations!$K:$K))-B187</f>
        <v>28.919694067239952</v>
      </c>
      <c r="H187">
        <f t="shared" si="28"/>
        <v>3.5810905012965888</v>
      </c>
      <c r="I187">
        <f t="shared" si="26"/>
        <v>0.96418909498703409</v>
      </c>
    </row>
    <row r="188" spans="1:9">
      <c r="A188">
        <v>885</v>
      </c>
      <c r="B188">
        <v>1</v>
      </c>
      <c r="C188">
        <f t="shared" si="27"/>
        <v>88.5</v>
      </c>
      <c r="D188" t="str">
        <f>IF(B188&lt;&gt;0,LOOKUP(C188,Stations!$E:$E,Stations!$A:$A))</f>
        <v>WCII</v>
      </c>
      <c r="E188">
        <f>IF(C188&lt;&gt;0,LOOKUP(C188,Stations!$E:$E,Stations!$B:$B))</f>
        <v>42.013888999999999</v>
      </c>
      <c r="F188">
        <f>IF(D188&lt;&gt;0,LOOKUP(C188,Stations!$E:$E,Stations!$C:$C))</f>
        <v>-76.264722000000006</v>
      </c>
      <c r="G188">
        <f>IF(B188&lt;&gt;0,LOOKUP(C188,Stations!$E:$E,Stations!$K:$K))-B188</f>
        <v>44.63352981456363</v>
      </c>
      <c r="H188">
        <f t="shared" si="28"/>
        <v>0.58657494596381476</v>
      </c>
      <c r="I188">
        <f t="shared" si="26"/>
        <v>0.99413425054036186</v>
      </c>
    </row>
    <row r="189" spans="1:9">
      <c r="A189">
        <v>889</v>
      </c>
      <c r="B189">
        <v>4</v>
      </c>
      <c r="C189">
        <f t="shared" si="27"/>
        <v>88.9</v>
      </c>
      <c r="D189" t="str">
        <f>IF(B189&lt;&gt;0,LOOKUP(C189,Stations!$E:$E,Stations!$A:$A))</f>
        <v>WCII</v>
      </c>
      <c r="E189">
        <f>IF(C189&lt;&gt;0,LOOKUP(C189,Stations!$E:$E,Stations!$B:$B))</f>
        <v>42.446666999999998</v>
      </c>
      <c r="F189">
        <f>IF(D189&lt;&gt;0,LOOKUP(C189,Stations!$E:$E,Stations!$C:$C))</f>
        <v>-76.538055</v>
      </c>
      <c r="G189">
        <f>IF(B189&lt;&gt;0,LOOKUP(C189,Stations!$E:$E,Stations!$K:$K))-B189</f>
        <v>29.526597921525152</v>
      </c>
      <c r="H189">
        <f t="shared" si="28"/>
        <v>3.3394127725907059</v>
      </c>
      <c r="I189">
        <f t="shared" si="26"/>
        <v>0.96660587227409289</v>
      </c>
    </row>
    <row r="190" spans="1:9" hidden="1">
      <c r="A190">
        <v>893</v>
      </c>
      <c r="B190">
        <v>0</v>
      </c>
      <c r="C190">
        <f t="shared" si="27"/>
        <v>89.3</v>
      </c>
      <c r="D190" t="b">
        <f>IF(B190&lt;&gt;0,LOOKUP(C190,Stations!$E:$E,Stations!$A:$A))</f>
        <v>0</v>
      </c>
      <c r="E190">
        <f>IF(C190&lt;&gt;0,LOOKUP(C190,Stations!$E:$E,Stations!$B:$B))</f>
        <v>42.061110999999997</v>
      </c>
      <c r="F190">
        <f>IF(D190&lt;&gt;0,LOOKUP(C190,Stations!$E:$E,Stations!$C:$C))</f>
        <v>-75.946111000000002</v>
      </c>
      <c r="G190">
        <f>IF(B190&lt;&gt;0,LOOKUP(C190,Stations!$E:$E,Stations!$K:$K))-B190</f>
        <v>0</v>
      </c>
      <c r="H190">
        <f t="shared" ref="H177:H240" si="29">100/10^(G190/20)</f>
        <v>100</v>
      </c>
    </row>
    <row r="191" spans="1:9" hidden="1">
      <c r="A191">
        <v>895</v>
      </c>
      <c r="B191">
        <v>0</v>
      </c>
      <c r="C191">
        <f t="shared" si="27"/>
        <v>89.5</v>
      </c>
      <c r="D191" t="b">
        <f>IF(B191&lt;&gt;0,LOOKUP(C191,Stations!$E:$E,Stations!$A:$A))</f>
        <v>0</v>
      </c>
      <c r="E191">
        <f>IF(C191&lt;&gt;0,LOOKUP(C191,Stations!$E:$E,Stations!$B:$B))</f>
        <v>42.061110999999997</v>
      </c>
      <c r="F191">
        <f>IF(D191&lt;&gt;0,LOOKUP(C191,Stations!$E:$E,Stations!$C:$C))</f>
        <v>-75.946111000000002</v>
      </c>
      <c r="G191">
        <f>IF(B191&lt;&gt;0,LOOKUP(C191,Stations!$E:$E,Stations!$K:$K))-B191</f>
        <v>0</v>
      </c>
      <c r="H191">
        <f t="shared" si="29"/>
        <v>100</v>
      </c>
    </row>
    <row r="192" spans="1:9" hidden="1">
      <c r="A192">
        <v>899</v>
      </c>
      <c r="B192">
        <v>0</v>
      </c>
      <c r="C192">
        <f t="shared" si="27"/>
        <v>89.9</v>
      </c>
      <c r="D192" t="b">
        <f>IF(B192&lt;&gt;0,LOOKUP(C192,Stations!$E:$E,Stations!$A:$A))</f>
        <v>0</v>
      </c>
      <c r="E192">
        <f>IF(C192&lt;&gt;0,LOOKUP(C192,Stations!$E:$E,Stations!$B:$B))</f>
        <v>42.061110999999997</v>
      </c>
      <c r="F192">
        <f>IF(D192&lt;&gt;0,LOOKUP(C192,Stations!$E:$E,Stations!$C:$C))</f>
        <v>-75.946111000000002</v>
      </c>
      <c r="G192">
        <f>IF(B192&lt;&gt;0,LOOKUP(C192,Stations!$E:$E,Stations!$K:$K))-B192</f>
        <v>0</v>
      </c>
      <c r="H192">
        <f t="shared" si="29"/>
        <v>100</v>
      </c>
    </row>
    <row r="193" spans="1:9">
      <c r="A193">
        <v>901</v>
      </c>
      <c r="B193">
        <v>3</v>
      </c>
      <c r="C193">
        <f t="shared" si="27"/>
        <v>90.1</v>
      </c>
      <c r="D193" t="str">
        <f>IF(B193&lt;&gt;0,LOOKUP(C193,Stations!$E:$E,Stations!$A:$A))</f>
        <v>WITH</v>
      </c>
      <c r="E193">
        <f>IF(C193&lt;&gt;0,LOOKUP(C193,Stations!$E:$E,Stations!$B:$B))</f>
        <v>42.581944</v>
      </c>
      <c r="F193">
        <f>IF(D193&lt;&gt;0,LOOKUP(C193,Stations!$E:$E,Stations!$C:$C))</f>
        <v>-76.556111000000001</v>
      </c>
      <c r="G193">
        <f>IF(B193&lt;&gt;0,LOOKUP(C193,Stations!$E:$E,Stations!$K:$K))-B193</f>
        <v>33.870367980715997</v>
      </c>
      <c r="H193">
        <f t="shared" si="29"/>
        <v>2.0252638040065478</v>
      </c>
      <c r="I193">
        <f>(100-H193)/100</f>
        <v>0.97974736195993462</v>
      </c>
    </row>
    <row r="194" spans="1:9" hidden="1">
      <c r="A194">
        <v>903</v>
      </c>
      <c r="B194">
        <v>0</v>
      </c>
      <c r="C194">
        <f t="shared" si="27"/>
        <v>90.3</v>
      </c>
      <c r="D194" t="b">
        <f>IF(B194&lt;&gt;0,LOOKUP(C194,Stations!$E:$E,Stations!$A:$A))</f>
        <v>0</v>
      </c>
      <c r="E194">
        <f>IF(C194&lt;&gt;0,LOOKUP(C194,Stations!$E:$E,Stations!$B:$B))</f>
        <v>42.581944</v>
      </c>
      <c r="F194">
        <f>IF(D194&lt;&gt;0,LOOKUP(C194,Stations!$E:$E,Stations!$C:$C))</f>
        <v>-76.556111000000001</v>
      </c>
      <c r="G194">
        <f>IF(B194&lt;&gt;0,LOOKUP(C194,Stations!$E:$E,Stations!$K:$K))-B194</f>
        <v>0</v>
      </c>
      <c r="H194">
        <f t="shared" si="29"/>
        <v>100</v>
      </c>
    </row>
    <row r="195" spans="1:9" hidden="1">
      <c r="A195">
        <v>905</v>
      </c>
      <c r="B195">
        <v>0</v>
      </c>
      <c r="C195">
        <f t="shared" si="27"/>
        <v>90.5</v>
      </c>
      <c r="D195" t="b">
        <f>IF(B195&lt;&gt;0,LOOKUP(C195,Stations!$E:$E,Stations!$A:$A))</f>
        <v>0</v>
      </c>
      <c r="E195">
        <f>IF(C195&lt;&gt;0,LOOKUP(C195,Stations!$E:$E,Stations!$B:$B))</f>
        <v>42.581944</v>
      </c>
      <c r="F195">
        <f>IF(D195&lt;&gt;0,LOOKUP(C195,Stations!$E:$E,Stations!$C:$C))</f>
        <v>-76.556111000000001</v>
      </c>
      <c r="G195">
        <f>IF(B195&lt;&gt;0,LOOKUP(C195,Stations!$E:$E,Stations!$K:$K))-B195</f>
        <v>0</v>
      </c>
      <c r="H195">
        <f t="shared" si="29"/>
        <v>100</v>
      </c>
    </row>
    <row r="196" spans="1:9">
      <c r="A196">
        <v>909</v>
      </c>
      <c r="B196">
        <v>12</v>
      </c>
      <c r="C196">
        <f t="shared" si="27"/>
        <v>90.9</v>
      </c>
      <c r="D196" t="str">
        <f>IF(B196&lt;&gt;0,LOOKUP(C196,Stations!$E:$E,Stations!$A:$A))</f>
        <v>WSKG</v>
      </c>
      <c r="E196">
        <f>IF(C196&lt;&gt;0,LOOKUP(C196,Stations!$E:$E,Stations!$B:$B))</f>
        <v>42.581944</v>
      </c>
      <c r="F196">
        <f>IF(D196&lt;&gt;0,LOOKUP(C196,Stations!$E:$E,Stations!$C:$C))</f>
        <v>-76.556111000000001</v>
      </c>
      <c r="G196">
        <f>IF(B196&lt;&gt;0,LOOKUP(C196,Stations!$E:$E,Stations!$K:$K))-B196</f>
        <v>31.821677101647147</v>
      </c>
      <c r="H196">
        <f t="shared" si="29"/>
        <v>2.5639889248606176</v>
      </c>
      <c r="I196">
        <f>(100-H196)/100</f>
        <v>0.97436011075139373</v>
      </c>
    </row>
    <row r="197" spans="1:9" hidden="1">
      <c r="A197">
        <v>911</v>
      </c>
      <c r="B197">
        <v>0</v>
      </c>
      <c r="C197">
        <f t="shared" si="27"/>
        <v>91.1</v>
      </c>
      <c r="D197" t="b">
        <f>IF(B197&lt;&gt;0,LOOKUP(C197,Stations!$E:$E,Stations!$A:$A))</f>
        <v>0</v>
      </c>
      <c r="E197">
        <f>IF(C197&lt;&gt;0,LOOKUP(C197,Stations!$E:$E,Stations!$B:$B))</f>
        <v>42.581944</v>
      </c>
      <c r="F197">
        <f>IF(D197&lt;&gt;0,LOOKUP(C197,Stations!$E:$E,Stations!$C:$C))</f>
        <v>-76.556111000000001</v>
      </c>
      <c r="G197">
        <f>IF(B197&lt;&gt;0,LOOKUP(C197,Stations!$E:$E,Stations!$K:$K))-B197</f>
        <v>0</v>
      </c>
      <c r="H197">
        <f t="shared" si="29"/>
        <v>100</v>
      </c>
    </row>
    <row r="198" spans="1:9" hidden="1">
      <c r="A198">
        <v>925</v>
      </c>
      <c r="B198">
        <v>0</v>
      </c>
      <c r="C198">
        <f t="shared" si="27"/>
        <v>92.5</v>
      </c>
      <c r="D198" t="b">
        <f>IF(B198&lt;&gt;0,LOOKUP(C198,Stations!$E:$E,Stations!$A:$A))</f>
        <v>0</v>
      </c>
      <c r="E198">
        <f>IF(C198&lt;&gt;0,LOOKUP(C198,Stations!$E:$E,Stations!$B:$B))</f>
        <v>42.386944</v>
      </c>
      <c r="F198">
        <f>IF(D198&lt;&gt;0,LOOKUP(C198,Stations!$E:$E,Stations!$C:$C))</f>
        <v>-76.669721999999993</v>
      </c>
      <c r="G198">
        <f>IF(B198&lt;&gt;0,LOOKUP(C198,Stations!$E:$E,Stations!$K:$K))-B198</f>
        <v>0</v>
      </c>
      <c r="H198">
        <f t="shared" si="29"/>
        <v>100</v>
      </c>
    </row>
    <row r="199" spans="1:9" hidden="1">
      <c r="A199">
        <v>937</v>
      </c>
      <c r="B199">
        <v>0</v>
      </c>
      <c r="C199">
        <f t="shared" si="27"/>
        <v>93.7</v>
      </c>
      <c r="D199" t="b">
        <f>IF(B199&lt;&gt;0,LOOKUP(C199,Stations!$E:$E,Stations!$A:$A))</f>
        <v>0</v>
      </c>
      <c r="E199">
        <f>IF(C199&lt;&gt;0,LOOKUP(C199,Stations!$E:$E,Stations!$B:$B))</f>
        <v>42.428333000000002</v>
      </c>
      <c r="F199">
        <f>IF(D199&lt;&gt;0,LOOKUP(C199,Stations!$E:$E,Stations!$C:$C))</f>
        <v>-76.449167000000003</v>
      </c>
      <c r="G199">
        <f>IF(B199&lt;&gt;0,LOOKUP(C199,Stations!$E:$E,Stations!$K:$K))-B199</f>
        <v>0</v>
      </c>
      <c r="H199">
        <f t="shared" si="29"/>
        <v>100</v>
      </c>
    </row>
    <row r="200" spans="1:9" hidden="1">
      <c r="A200">
        <v>939</v>
      </c>
      <c r="B200">
        <v>0</v>
      </c>
      <c r="C200">
        <f t="shared" si="27"/>
        <v>93.9</v>
      </c>
      <c r="D200" t="b">
        <f>IF(B200&lt;&gt;0,LOOKUP(C200,Stations!$E:$E,Stations!$A:$A))</f>
        <v>0</v>
      </c>
      <c r="E200">
        <f>IF(C200&lt;&gt;0,LOOKUP(C200,Stations!$E:$E,Stations!$B:$B))</f>
        <v>42.428333000000002</v>
      </c>
      <c r="F200">
        <f>IF(D200&lt;&gt;0,LOOKUP(C200,Stations!$E:$E,Stations!$C:$C))</f>
        <v>-76.449167000000003</v>
      </c>
      <c r="G200">
        <f>IF(B200&lt;&gt;0,LOOKUP(C200,Stations!$E:$E,Stations!$K:$K))-B200</f>
        <v>0</v>
      </c>
      <c r="H200">
        <f t="shared" si="29"/>
        <v>100</v>
      </c>
    </row>
    <row r="201" spans="1:9" hidden="1">
      <c r="A201">
        <v>943</v>
      </c>
      <c r="B201">
        <v>0</v>
      </c>
      <c r="C201">
        <f t="shared" si="27"/>
        <v>94.3</v>
      </c>
      <c r="D201" t="b">
        <f>IF(B201&lt;&gt;0,LOOKUP(C201,Stations!$E:$E,Stations!$A:$A))</f>
        <v>0</v>
      </c>
      <c r="E201">
        <f>IF(C201&lt;&gt;0,LOOKUP(C201,Stations!$E:$E,Stations!$B:$B))</f>
        <v>42.428333000000002</v>
      </c>
      <c r="F201">
        <f>IF(D201&lt;&gt;0,LOOKUP(C201,Stations!$E:$E,Stations!$C:$C))</f>
        <v>-76.449167000000003</v>
      </c>
      <c r="G201">
        <f>IF(B201&lt;&gt;0,LOOKUP(C201,Stations!$E:$E,Stations!$K:$K))-B201</f>
        <v>0</v>
      </c>
      <c r="H201">
        <f t="shared" si="29"/>
        <v>100</v>
      </c>
    </row>
    <row r="202" spans="1:9">
      <c r="A202">
        <v>945</v>
      </c>
      <c r="B202">
        <v>7</v>
      </c>
      <c r="C202">
        <f t="shared" si="27"/>
        <v>94.5</v>
      </c>
      <c r="D202" t="str">
        <f>IF(B202&lt;&gt;0,LOOKUP(C202,Stations!$E:$E,Stations!$A:$A))</f>
        <v>WYYY</v>
      </c>
      <c r="E202">
        <f>IF(C202&lt;&gt;0,LOOKUP(C202,Stations!$E:$E,Stations!$B:$B))</f>
        <v>42.946111000000002</v>
      </c>
      <c r="F202">
        <f>IF(D202&lt;&gt;0,LOOKUP(C202,Stations!$E:$E,Stations!$C:$C))</f>
        <v>-76.118611000000001</v>
      </c>
      <c r="G202">
        <f>IF(B202&lt;&gt;0,LOOKUP(C202,Stations!$E:$E,Stations!$K:$K))-B202</f>
        <v>44.655625137498653</v>
      </c>
      <c r="H202">
        <f t="shared" si="29"/>
        <v>0.58508470228030018</v>
      </c>
      <c r="I202">
        <f>(100-H202)/100</f>
        <v>0.99414915297719697</v>
      </c>
    </row>
    <row r="203" spans="1:9" hidden="1">
      <c r="A203">
        <v>947</v>
      </c>
      <c r="B203">
        <v>0</v>
      </c>
      <c r="C203">
        <f t="shared" si="27"/>
        <v>94.7</v>
      </c>
      <c r="D203" t="b">
        <f>IF(B203&lt;&gt;0,LOOKUP(C203,Stations!$E:$E,Stations!$A:$A))</f>
        <v>0</v>
      </c>
      <c r="E203">
        <f>IF(C203&lt;&gt;0,LOOKUP(C203,Stations!$E:$E,Stations!$B:$B))</f>
        <v>42.946111000000002</v>
      </c>
      <c r="F203">
        <f>IF(D203&lt;&gt;0,LOOKUP(C203,Stations!$E:$E,Stations!$C:$C))</f>
        <v>-76.118611000000001</v>
      </c>
      <c r="G203">
        <f>IF(B203&lt;&gt;0,LOOKUP(C203,Stations!$E:$E,Stations!$K:$K))-B203</f>
        <v>0</v>
      </c>
      <c r="H203">
        <f t="shared" si="29"/>
        <v>100</v>
      </c>
    </row>
    <row r="204" spans="1:9">
      <c r="A204">
        <v>949</v>
      </c>
      <c r="B204">
        <v>2</v>
      </c>
      <c r="C204">
        <f t="shared" si="27"/>
        <v>94.9</v>
      </c>
      <c r="D204" t="str">
        <f>IF(B204&lt;&gt;0,LOOKUP(C204,Stations!$E:$E,Stations!$A:$A))</f>
        <v>WYYY</v>
      </c>
      <c r="E204">
        <f>IF(C204&lt;&gt;0,LOOKUP(C204,Stations!$E:$E,Stations!$B:$B))</f>
        <v>42.946111000000002</v>
      </c>
      <c r="F204">
        <f>IF(D204&lt;&gt;0,LOOKUP(C204,Stations!$E:$E,Stations!$C:$C))</f>
        <v>-76.118611000000001</v>
      </c>
      <c r="G204">
        <f>IF(B204&lt;&gt;0,LOOKUP(C204,Stations!$E:$E,Stations!$K:$K))-B204</f>
        <v>49.655625137498653</v>
      </c>
      <c r="H204">
        <f t="shared" si="29"/>
        <v>0.32901730682890473</v>
      </c>
      <c r="I204">
        <f t="shared" ref="I204:I230" si="30">(100-H204)/100</f>
        <v>0.99670982693171095</v>
      </c>
    </row>
    <row r="205" spans="1:9">
      <c r="A205">
        <v>955</v>
      </c>
      <c r="B205">
        <v>10</v>
      </c>
      <c r="C205">
        <f t="shared" si="27"/>
        <v>95.5</v>
      </c>
      <c r="D205" t="str">
        <f>IF(B205&lt;&gt;0,LOOKUP(C205,Stations!$E:$E,Stations!$A:$A))</f>
        <v>WFIZ</v>
      </c>
      <c r="E205">
        <f>IF(C205&lt;&gt;0,LOOKUP(C205,Stations!$E:$E,Stations!$B:$B))</f>
        <v>42.386944</v>
      </c>
      <c r="F205">
        <f>IF(D205&lt;&gt;0,LOOKUP(C205,Stations!$E:$E,Stations!$C:$C))</f>
        <v>-76.669721999999993</v>
      </c>
      <c r="G205">
        <f>IF(B205&lt;&gt;0,LOOKUP(C205,Stations!$E:$E,Stations!$K:$K))-B205</f>
        <v>26.38680731581816</v>
      </c>
      <c r="H205">
        <f t="shared" si="29"/>
        <v>4.7935761865661126</v>
      </c>
      <c r="I205">
        <f t="shared" si="30"/>
        <v>0.95206423813433882</v>
      </c>
    </row>
    <row r="206" spans="1:9">
      <c r="A206">
        <v>963</v>
      </c>
      <c r="B206">
        <v>13</v>
      </c>
      <c r="C206">
        <f t="shared" si="27"/>
        <v>96.3</v>
      </c>
      <c r="D206" t="str">
        <f>IF(B206&lt;&gt;0,LOOKUP(C206,Stations!$E:$E,Stations!$A:$A))</f>
        <v>WLLW</v>
      </c>
      <c r="E206">
        <f>IF(C206&lt;&gt;0,LOOKUP(C206,Stations!$E:$E,Stations!$B:$B))</f>
        <v>42.446666999999998</v>
      </c>
      <c r="F206">
        <f>IF(D206&lt;&gt;0,LOOKUP(C206,Stations!$E:$E,Stations!$C:$C))</f>
        <v>-76.538055</v>
      </c>
      <c r="G206">
        <f>IF(B206&lt;&gt;0,LOOKUP(C206,Stations!$E:$E,Stations!$K:$K))-B206</f>
        <v>20.179352659981916</v>
      </c>
      <c r="H206">
        <f t="shared" si="29"/>
        <v>9.7956298733705953</v>
      </c>
      <c r="I206">
        <f t="shared" si="30"/>
        <v>0.90204370126629396</v>
      </c>
    </row>
    <row r="207" spans="1:9">
      <c r="A207">
        <v>967</v>
      </c>
      <c r="B207">
        <v>25</v>
      </c>
      <c r="C207">
        <f t="shared" si="27"/>
        <v>96.7</v>
      </c>
      <c r="D207" t="str">
        <f>IF(B207&lt;&gt;0,LOOKUP(C207,Stations!$E:$E,Stations!$A:$A))</f>
        <v>WLLW</v>
      </c>
      <c r="E207">
        <f>IF(C207&lt;&gt;0,LOOKUP(C207,Stations!$E:$E,Stations!$B:$B))</f>
        <v>42.446666999999998</v>
      </c>
      <c r="F207">
        <f>IF(D207&lt;&gt;0,LOOKUP(C207,Stations!$E:$E,Stations!$C:$C))</f>
        <v>-76.538055</v>
      </c>
      <c r="G207">
        <f>IF(B207&lt;&gt;0,LOOKUP(C207,Stations!$E:$E,Stations!$K:$K))-B207</f>
        <v>8.179352659981916</v>
      </c>
      <c r="H207">
        <f t="shared" si="29"/>
        <v>38.997104926768813</v>
      </c>
      <c r="I207">
        <f t="shared" si="30"/>
        <v>0.61002895073231189</v>
      </c>
    </row>
    <row r="208" spans="1:9">
      <c r="A208">
        <v>971</v>
      </c>
      <c r="B208">
        <v>1</v>
      </c>
      <c r="C208">
        <f t="shared" si="27"/>
        <v>97.1</v>
      </c>
      <c r="D208" t="str">
        <f>IF(B208&lt;&gt;0,LOOKUP(C208,Stations!$E:$E,Stations!$A:$A))</f>
        <v>WLLW</v>
      </c>
      <c r="E208">
        <f>IF(C208&lt;&gt;0,LOOKUP(C208,Stations!$E:$E,Stations!$B:$B))</f>
        <v>42.446666999999998</v>
      </c>
      <c r="F208">
        <f>IF(D208&lt;&gt;0,LOOKUP(C208,Stations!$E:$E,Stations!$C:$C))</f>
        <v>-76.538055</v>
      </c>
      <c r="G208">
        <f>IF(B208&lt;&gt;0,LOOKUP(C208,Stations!$E:$E,Stations!$K:$K))-B208</f>
        <v>32.179352659981916</v>
      </c>
      <c r="H208">
        <f t="shared" si="29"/>
        <v>2.4605509767009504</v>
      </c>
      <c r="I208">
        <f t="shared" si="30"/>
        <v>0.97539449023299052</v>
      </c>
    </row>
    <row r="209" spans="1:9" hidden="1">
      <c r="A209">
        <v>973</v>
      </c>
      <c r="B209">
        <v>18</v>
      </c>
      <c r="C209">
        <f t="shared" si="27"/>
        <v>97.3</v>
      </c>
      <c r="D209" t="str">
        <f>IF(B209&lt;&gt;0,LOOKUP(C209,Stations!$E:$E,Stations!$A:$A))</f>
        <v>WYXL</v>
      </c>
      <c r="E209">
        <f>IF(C209&lt;&gt;0,LOOKUP(C209,Stations!$E:$E,Stations!$B:$B))</f>
        <v>42.465000000000003</v>
      </c>
      <c r="F209">
        <f>IF(D209&lt;&gt;0,LOOKUP(C209,Stations!$E:$E,Stations!$C:$C))</f>
        <v>-76.373056000000005</v>
      </c>
      <c r="G209">
        <f>IF(B209&lt;&gt;0,LOOKUP(C209,Stations!$E:$E,Stations!$K:$K))-B209</f>
        <v>36.586042347470844</v>
      </c>
      <c r="H209">
        <f t="shared" si="29"/>
        <v>1.4814871286503501</v>
      </c>
      <c r="I209">
        <f t="shared" si="30"/>
        <v>0.98518512871349662</v>
      </c>
    </row>
    <row r="210" spans="1:9" hidden="1">
      <c r="A210">
        <v>977</v>
      </c>
      <c r="B210">
        <v>21</v>
      </c>
      <c r="C210">
        <f t="shared" si="27"/>
        <v>97.7</v>
      </c>
      <c r="D210" t="str">
        <f>IF(B210&lt;&gt;0,LOOKUP(C210,Stations!$E:$E,Stations!$A:$A))</f>
        <v>WYXL</v>
      </c>
      <c r="E210">
        <f>IF(C210&lt;&gt;0,LOOKUP(C210,Stations!$E:$E,Stations!$B:$B))</f>
        <v>42.465000000000003</v>
      </c>
      <c r="F210">
        <f>IF(D210&lt;&gt;0,LOOKUP(C210,Stations!$E:$E,Stations!$C:$C))</f>
        <v>-76.373056000000005</v>
      </c>
      <c r="G210">
        <f>IF(B210&lt;&gt;0,LOOKUP(C210,Stations!$E:$E,Stations!$K:$K))-B210</f>
        <v>33.586042347470844</v>
      </c>
      <c r="H210">
        <f t="shared" si="29"/>
        <v>2.0926561910939796</v>
      </c>
      <c r="I210">
        <f t="shared" si="30"/>
        <v>0.97907343808906022</v>
      </c>
    </row>
    <row r="211" spans="1:9">
      <c r="A211">
        <v>985</v>
      </c>
      <c r="B211">
        <v>5</v>
      </c>
      <c r="C211">
        <f t="shared" si="27"/>
        <v>98.5</v>
      </c>
      <c r="D211" t="str">
        <f>IF(B211&lt;&gt;0,LOOKUP(C211,Stations!$E:$E,Stations!$A:$A))</f>
        <v>WHWK</v>
      </c>
      <c r="E211">
        <f>IF(C211&lt;&gt;0,LOOKUP(C211,Stations!$E:$E,Stations!$B:$B))</f>
        <v>42.061110999999997</v>
      </c>
      <c r="F211">
        <f>IF(D211&lt;&gt;0,LOOKUP(C211,Stations!$E:$E,Stations!$C:$C))</f>
        <v>-75.945832999999993</v>
      </c>
      <c r="G211">
        <f>IF(B211&lt;&gt;0,LOOKUP(C211,Stations!$E:$E,Stations!$K:$K))-B211</f>
        <v>35.305487187271893</v>
      </c>
      <c r="H211">
        <f t="shared" si="29"/>
        <v>1.7168234656893295</v>
      </c>
      <c r="I211">
        <f t="shared" si="30"/>
        <v>0.98283176534310668</v>
      </c>
    </row>
    <row r="212" spans="1:9">
      <c r="A212">
        <v>999</v>
      </c>
      <c r="B212">
        <v>9</v>
      </c>
      <c r="C212">
        <f t="shared" si="27"/>
        <v>99.9</v>
      </c>
      <c r="D212" t="str">
        <f>IF(B212&lt;&gt;0,LOOKUP(C212,Stations!$E:$E,Stations!$A:$A))</f>
        <v>WIII</v>
      </c>
      <c r="E212">
        <f>IF(C212&lt;&gt;0,LOOKUP(C212,Stations!$E:$E,Stations!$B:$B))</f>
        <v>42.556389000000003</v>
      </c>
      <c r="F212">
        <f>IF(D212&lt;&gt;0,LOOKUP(C212,Stations!$E:$E,Stations!$C:$C))</f>
        <v>-76.155277999999996</v>
      </c>
      <c r="G212">
        <f>IF(B212&lt;&gt;0,LOOKUP(C212,Stations!$E:$E,Stations!$K:$K))-B212</f>
        <v>40.098945846062733</v>
      </c>
      <c r="H212">
        <f t="shared" si="29"/>
        <v>0.98867307665289039</v>
      </c>
      <c r="I212">
        <f t="shared" si="30"/>
        <v>0.99011326923347109</v>
      </c>
    </row>
    <row r="213" spans="1:9">
      <c r="A213">
        <v>1003</v>
      </c>
      <c r="B213">
        <v>11</v>
      </c>
      <c r="C213">
        <f t="shared" si="27"/>
        <v>100.3</v>
      </c>
      <c r="D213" t="str">
        <f>IF(B213&lt;&gt;0,LOOKUP(C213,Stations!$E:$E,Stations!$A:$A))</f>
        <v>WIII</v>
      </c>
      <c r="E213">
        <f>IF(C213&lt;&gt;0,LOOKUP(C213,Stations!$E:$E,Stations!$B:$B))</f>
        <v>42.429721999999998</v>
      </c>
      <c r="F213">
        <f>IF(D213&lt;&gt;0,LOOKUP(C213,Stations!$E:$E,Stations!$C:$C))</f>
        <v>-76.496943999999999</v>
      </c>
      <c r="G213">
        <f>IF(B213&lt;&gt;0,LOOKUP(C213,Stations!$E:$E,Stations!$K:$K))-B213</f>
        <v>26.242491130587666</v>
      </c>
      <c r="H213">
        <f t="shared" si="29"/>
        <v>4.8738868600257481</v>
      </c>
      <c r="I213">
        <f t="shared" si="30"/>
        <v>0.95126113139974255</v>
      </c>
    </row>
    <row r="214" spans="1:9">
      <c r="A214">
        <v>1015</v>
      </c>
      <c r="B214">
        <v>6</v>
      </c>
      <c r="C214">
        <f t="shared" si="27"/>
        <v>101.5</v>
      </c>
      <c r="D214" t="str">
        <f>IF(B214&lt;&gt;0,LOOKUP(C214,Stations!$E:$E,Stations!$A:$A))</f>
        <v>WIII</v>
      </c>
      <c r="E214">
        <f>IF(C214&lt;&gt;0,LOOKUP(C214,Stations!$E:$E,Stations!$B:$B))</f>
        <v>42.429721999999998</v>
      </c>
      <c r="F214">
        <f>IF(D214&lt;&gt;0,LOOKUP(C214,Stations!$E:$E,Stations!$C:$C))</f>
        <v>-76.496943999999999</v>
      </c>
      <c r="G214">
        <f>IF(B214&lt;&gt;0,LOOKUP(C214,Stations!$E:$E,Stations!$K:$K))-B214</f>
        <v>31.242491130587666</v>
      </c>
      <c r="H214">
        <f t="shared" si="29"/>
        <v>2.740787995694709</v>
      </c>
      <c r="I214">
        <f t="shared" si="30"/>
        <v>0.97259212004305295</v>
      </c>
    </row>
    <row r="215" spans="1:9">
      <c r="A215">
        <v>1017</v>
      </c>
      <c r="B215">
        <v>15</v>
      </c>
      <c r="C215">
        <f t="shared" si="27"/>
        <v>101.7</v>
      </c>
      <c r="D215" t="str">
        <f>IF(B215&lt;&gt;0,LOOKUP(C215,Stations!$E:$E,Stations!$A:$A))</f>
        <v>WMHR</v>
      </c>
      <c r="E215">
        <f>IF(C215&lt;&gt;0,LOOKUP(C215,Stations!$E:$E,Stations!$B:$B))</f>
        <v>42.415556000000002</v>
      </c>
      <c r="F215">
        <f>IF(D215&lt;&gt;0,LOOKUP(C215,Stations!$E:$E,Stations!$C:$C))</f>
        <v>-76.483333000000002</v>
      </c>
      <c r="G215">
        <f>IF(B215&lt;&gt;0,LOOKUP(C215,Stations!$E:$E,Stations!$K:$K))-B215</f>
        <v>9.5441235861157807</v>
      </c>
      <c r="H215">
        <f t="shared" si="29"/>
        <v>33.326815767728199</v>
      </c>
      <c r="I215">
        <f t="shared" si="30"/>
        <v>0.66673184232271809</v>
      </c>
    </row>
    <row r="216" spans="1:9">
      <c r="A216">
        <v>1021</v>
      </c>
      <c r="B216">
        <v>1</v>
      </c>
      <c r="C216">
        <f t="shared" si="27"/>
        <v>102.1</v>
      </c>
      <c r="D216" t="str">
        <f>IF(B216&lt;&gt;0,LOOKUP(C216,Stations!$E:$E,Stations!$A:$A))</f>
        <v>WMHR</v>
      </c>
      <c r="E216">
        <f>IF(C216&lt;&gt;0,LOOKUP(C216,Stations!$E:$E,Stations!$B:$B))</f>
        <v>42.415556000000002</v>
      </c>
      <c r="F216">
        <f>IF(D216&lt;&gt;0,LOOKUP(C216,Stations!$E:$E,Stations!$C:$C))</f>
        <v>-76.483333000000002</v>
      </c>
      <c r="G216">
        <f>IF(B216&lt;&gt;0,LOOKUP(C216,Stations!$E:$E,Stations!$K:$K))-B216</f>
        <v>23.544123586115781</v>
      </c>
      <c r="H216">
        <f t="shared" si="29"/>
        <v>6.6495739579258712</v>
      </c>
      <c r="I216">
        <f t="shared" si="30"/>
        <v>0.93350426042074131</v>
      </c>
    </row>
    <row r="217" spans="1:9">
      <c r="A217">
        <v>1027</v>
      </c>
      <c r="B217">
        <v>2</v>
      </c>
      <c r="C217">
        <f t="shared" si="27"/>
        <v>102.7</v>
      </c>
      <c r="D217" t="str">
        <f>IF(B217&lt;&gt;0,LOOKUP(C217,Stations!$E:$E,Stations!$A:$A))</f>
        <v>WMHR</v>
      </c>
      <c r="E217">
        <f>IF(C217&lt;&gt;0,LOOKUP(C217,Stations!$E:$E,Stations!$B:$B))</f>
        <v>42.415556000000002</v>
      </c>
      <c r="F217">
        <f>IF(D217&lt;&gt;0,LOOKUP(C217,Stations!$E:$E,Stations!$C:$C))</f>
        <v>-76.483333000000002</v>
      </c>
      <c r="G217">
        <f>IF(B217&lt;&gt;0,LOOKUP(C217,Stations!$E:$E,Stations!$K:$K))-B217</f>
        <v>22.544123586115781</v>
      </c>
      <c r="H217">
        <f t="shared" si="29"/>
        <v>7.4609446940385746</v>
      </c>
      <c r="I217">
        <f t="shared" si="30"/>
        <v>0.92539055305961426</v>
      </c>
    </row>
    <row r="218" spans="1:9">
      <c r="A218">
        <v>1029</v>
      </c>
      <c r="B218">
        <v>9</v>
      </c>
      <c r="C218">
        <f t="shared" si="27"/>
        <v>102.9</v>
      </c>
      <c r="D218" t="str">
        <f>IF(B218&lt;&gt;0,LOOKUP(C218,Stations!$E:$E,Stations!$A:$A))</f>
        <v>WMHR</v>
      </c>
      <c r="E218">
        <f>IF(C218&lt;&gt;0,LOOKUP(C218,Stations!$E:$E,Stations!$B:$B))</f>
        <v>42.966943999999998</v>
      </c>
      <c r="F218">
        <f>IF(D218&lt;&gt;0,LOOKUP(C218,Stations!$E:$E,Stations!$C:$C))</f>
        <v>-76.2</v>
      </c>
      <c r="G218">
        <f>IF(B218&lt;&gt;0,LOOKUP(C218,Stations!$E:$E,Stations!$K:$K))-B218</f>
        <v>35.315117119272017</v>
      </c>
      <c r="H218">
        <f t="shared" si="29"/>
        <v>1.714921100772852</v>
      </c>
      <c r="I218">
        <f t="shared" si="30"/>
        <v>0.98285078899227141</v>
      </c>
    </row>
    <row r="219" spans="1:9">
      <c r="A219">
        <v>1031</v>
      </c>
      <c r="B219">
        <v>10</v>
      </c>
      <c r="C219">
        <f t="shared" si="27"/>
        <v>103.1</v>
      </c>
      <c r="D219" t="str">
        <f>IF(B219&lt;&gt;0,LOOKUP(C219,Stations!$E:$E,Stations!$A:$A))</f>
        <v>WMHR</v>
      </c>
      <c r="E219">
        <f>IF(C219&lt;&gt;0,LOOKUP(C219,Stations!$E:$E,Stations!$B:$B))</f>
        <v>42.966943999999998</v>
      </c>
      <c r="F219">
        <f>IF(D219&lt;&gt;0,LOOKUP(C219,Stations!$E:$E,Stations!$C:$C))</f>
        <v>-76.2</v>
      </c>
      <c r="G219">
        <f>IF(B219&lt;&gt;0,LOOKUP(C219,Stations!$E:$E,Stations!$K:$K))-B219</f>
        <v>34.315117119272017</v>
      </c>
      <c r="H219">
        <f t="shared" si="29"/>
        <v>1.924173122738978</v>
      </c>
      <c r="I219">
        <f t="shared" si="30"/>
        <v>0.98075826877261019</v>
      </c>
    </row>
    <row r="220" spans="1:9" hidden="1">
      <c r="A220">
        <v>1033</v>
      </c>
      <c r="B220">
        <v>22</v>
      </c>
      <c r="C220">
        <f t="shared" si="27"/>
        <v>103.3</v>
      </c>
      <c r="D220" t="str">
        <f>IF(B220&lt;&gt;0,LOOKUP(C220,Stations!$E:$E,Stations!$A:$A))</f>
        <v>WYXL</v>
      </c>
      <c r="E220">
        <f>IF(C220&lt;&gt;0,LOOKUP(C220,Stations!$E:$E,Stations!$B:$B))</f>
        <v>42.391666000000001</v>
      </c>
      <c r="F220">
        <f>IF(D220&lt;&gt;0,LOOKUP(C220,Stations!$E:$E,Stations!$C:$C))</f>
        <v>-76.474722</v>
      </c>
      <c r="G220">
        <f>IF(B220&lt;&gt;0,LOOKUP(C220,Stations!$E:$E,Stations!$K:$K))-B220</f>
        <v>16.114435836547031</v>
      </c>
      <c r="H220">
        <f t="shared" si="29"/>
        <v>15.641493126802589</v>
      </c>
      <c r="I220">
        <f t="shared" si="30"/>
        <v>0.84358506873197414</v>
      </c>
    </row>
    <row r="221" spans="1:9" hidden="1">
      <c r="A221">
        <v>1037</v>
      </c>
      <c r="B221">
        <v>25</v>
      </c>
      <c r="C221">
        <f t="shared" si="27"/>
        <v>103.7</v>
      </c>
      <c r="D221" t="str">
        <f>IF(B221&lt;&gt;0,LOOKUP(C221,Stations!$E:$E,Stations!$A:$A))</f>
        <v>WYXL</v>
      </c>
      <c r="E221">
        <f>IF(C221&lt;&gt;0,LOOKUP(C221,Stations!$E:$E,Stations!$B:$B))</f>
        <v>42.391666000000001</v>
      </c>
      <c r="F221">
        <f>IF(D221&lt;&gt;0,LOOKUP(C221,Stations!$E:$E,Stations!$C:$C))</f>
        <v>-76.474722</v>
      </c>
      <c r="G221">
        <f>IF(B221&lt;&gt;0,LOOKUP(C221,Stations!$E:$E,Stations!$K:$K))-B221</f>
        <v>13.114435836547031</v>
      </c>
      <c r="H221">
        <f t="shared" si="29"/>
        <v>22.094196295567421</v>
      </c>
      <c r="I221">
        <f t="shared" si="30"/>
        <v>0.77905803704432575</v>
      </c>
    </row>
    <row r="222" spans="1:9" hidden="1">
      <c r="A222">
        <v>1051</v>
      </c>
      <c r="B222">
        <v>11</v>
      </c>
      <c r="C222">
        <f t="shared" si="27"/>
        <v>105.1</v>
      </c>
      <c r="D222" t="str">
        <f>IF(B222&lt;&gt;0,LOOKUP(C222,Stations!$E:$E,Stations!$A:$A))</f>
        <v>WYXL</v>
      </c>
      <c r="E222">
        <f>IF(C222&lt;&gt;0,LOOKUP(C222,Stations!$E:$E,Stations!$B:$B))</f>
        <v>42.391666000000001</v>
      </c>
      <c r="F222">
        <f>IF(D222&lt;&gt;0,LOOKUP(C222,Stations!$E:$E,Stations!$C:$C))</f>
        <v>-76.474722</v>
      </c>
      <c r="G222">
        <f>IF(B222&lt;&gt;0,LOOKUP(C222,Stations!$E:$E,Stations!$K:$K))-B222</f>
        <v>27.114435836547031</v>
      </c>
      <c r="H222">
        <f t="shared" si="29"/>
        <v>4.4083717248070684</v>
      </c>
      <c r="I222">
        <f t="shared" si="30"/>
        <v>0.9559162827519293</v>
      </c>
    </row>
    <row r="223" spans="1:9" hidden="1">
      <c r="A223">
        <v>1057</v>
      </c>
      <c r="B223">
        <v>3</v>
      </c>
      <c r="C223">
        <f t="shared" si="27"/>
        <v>105.7</v>
      </c>
      <c r="D223" t="str">
        <f>IF(B223&lt;&gt;0,LOOKUP(C223,Stations!$E:$E,Stations!$A:$A))</f>
        <v>WYXL</v>
      </c>
      <c r="E223">
        <f>IF(C223&lt;&gt;0,LOOKUP(C223,Stations!$E:$E,Stations!$B:$B))</f>
        <v>42.391666000000001</v>
      </c>
      <c r="F223">
        <f>IF(D223&lt;&gt;0,LOOKUP(C223,Stations!$E:$E,Stations!$C:$C))</f>
        <v>-76.474722</v>
      </c>
      <c r="G223">
        <f>IF(B223&lt;&gt;0,LOOKUP(C223,Stations!$E:$E,Stations!$K:$K))-B223</f>
        <v>35.114435836547031</v>
      </c>
      <c r="H223">
        <f t="shared" si="29"/>
        <v>1.755004394110983</v>
      </c>
      <c r="I223">
        <f t="shared" si="30"/>
        <v>0.98244995605889018</v>
      </c>
    </row>
    <row r="224" spans="1:9" hidden="1">
      <c r="A224">
        <v>1061</v>
      </c>
      <c r="B224">
        <v>8</v>
      </c>
      <c r="C224">
        <f t="shared" si="27"/>
        <v>106.1</v>
      </c>
      <c r="D224" t="str">
        <f>IF(B224&lt;&gt;0,LOOKUP(C224,Stations!$E:$E,Stations!$A:$A))</f>
        <v>WYXL</v>
      </c>
      <c r="E224">
        <f>IF(C224&lt;&gt;0,LOOKUP(C224,Stations!$E:$E,Stations!$B:$B))</f>
        <v>42.391666000000001</v>
      </c>
      <c r="F224">
        <f>IF(D224&lt;&gt;0,LOOKUP(C224,Stations!$E:$E,Stations!$C:$C))</f>
        <v>-76.474722</v>
      </c>
      <c r="G224">
        <f>IF(B224&lt;&gt;0,LOOKUP(C224,Stations!$E:$E,Stations!$K:$K))-B224</f>
        <v>30.114435836547031</v>
      </c>
      <c r="H224">
        <f t="shared" si="29"/>
        <v>3.1208881785753948</v>
      </c>
      <c r="I224">
        <f t="shared" si="30"/>
        <v>0.96879111821424602</v>
      </c>
    </row>
    <row r="225" spans="1:9" hidden="1">
      <c r="A225">
        <v>1063</v>
      </c>
      <c r="B225">
        <v>13</v>
      </c>
      <c r="C225">
        <f t="shared" si="27"/>
        <v>106.3</v>
      </c>
      <c r="D225" t="str">
        <f>IF(B225&lt;&gt;0,LOOKUP(C225,Stations!$E:$E,Stations!$A:$A))</f>
        <v>WYXL</v>
      </c>
      <c r="E225">
        <f>IF(C225&lt;&gt;0,LOOKUP(C225,Stations!$E:$E,Stations!$B:$B))</f>
        <v>42.391666000000001</v>
      </c>
      <c r="F225">
        <f>IF(D225&lt;&gt;0,LOOKUP(C225,Stations!$E:$E,Stations!$C:$C))</f>
        <v>-76.474722</v>
      </c>
      <c r="G225">
        <f>IF(B225&lt;&gt;0,LOOKUP(C225,Stations!$E:$E,Stations!$K:$K))-B225</f>
        <v>25.114435836547031</v>
      </c>
      <c r="H225">
        <f t="shared" si="29"/>
        <v>5.549811188994501</v>
      </c>
      <c r="I225">
        <f t="shared" si="30"/>
        <v>0.94450188811005509</v>
      </c>
    </row>
    <row r="226" spans="1:9" hidden="1">
      <c r="A226">
        <v>1069</v>
      </c>
      <c r="B226">
        <v>11</v>
      </c>
      <c r="C226">
        <f t="shared" si="27"/>
        <v>106.9</v>
      </c>
      <c r="D226" t="str">
        <f>IF(B226&lt;&gt;0,LOOKUP(C226,Stations!$E:$E,Stations!$A:$A))</f>
        <v>WYXL</v>
      </c>
      <c r="E226">
        <f>IF(C226&lt;&gt;0,LOOKUP(C226,Stations!$E:$E,Stations!$B:$B))</f>
        <v>42.391666000000001</v>
      </c>
      <c r="F226">
        <f>IF(D226&lt;&gt;0,LOOKUP(C226,Stations!$E:$E,Stations!$C:$C))</f>
        <v>-76.474722</v>
      </c>
      <c r="G226">
        <f>IF(B226&lt;&gt;0,LOOKUP(C226,Stations!$E:$E,Stations!$K:$K))-B226</f>
        <v>27.114435836547031</v>
      </c>
      <c r="H226">
        <f t="shared" si="29"/>
        <v>4.4083717248070684</v>
      </c>
      <c r="I226">
        <f t="shared" si="30"/>
        <v>0.9559162827519293</v>
      </c>
    </row>
    <row r="227" spans="1:9" hidden="1">
      <c r="A227">
        <v>1071</v>
      </c>
      <c r="B227">
        <v>13</v>
      </c>
      <c r="C227">
        <f t="shared" si="27"/>
        <v>107.1</v>
      </c>
      <c r="D227" t="str">
        <f>IF(B227&lt;&gt;0,LOOKUP(C227,Stations!$E:$E,Stations!$A:$A))</f>
        <v>WYXL</v>
      </c>
      <c r="E227">
        <f>IF(C227&lt;&gt;0,LOOKUP(C227,Stations!$E:$E,Stations!$B:$B))</f>
        <v>42.391666000000001</v>
      </c>
      <c r="F227">
        <f>IF(D227&lt;&gt;0,LOOKUP(C227,Stations!$E:$E,Stations!$C:$C))</f>
        <v>-76.474722</v>
      </c>
      <c r="G227">
        <f>IF(B227&lt;&gt;0,LOOKUP(C227,Stations!$E:$E,Stations!$K:$K))-B227</f>
        <v>25.114435836547031</v>
      </c>
      <c r="H227">
        <f t="shared" si="29"/>
        <v>5.549811188994501</v>
      </c>
      <c r="I227">
        <f t="shared" si="30"/>
        <v>0.94450188811005509</v>
      </c>
    </row>
    <row r="228" spans="1:9" hidden="1">
      <c r="A228">
        <v>1073</v>
      </c>
      <c r="B228">
        <v>13</v>
      </c>
      <c r="C228">
        <f t="shared" si="27"/>
        <v>107.3</v>
      </c>
      <c r="D228" t="str">
        <f>IF(B228&lt;&gt;0,LOOKUP(C228,Stations!$E:$E,Stations!$A:$A))</f>
        <v>WYXL</v>
      </c>
      <c r="E228">
        <f>IF(C228&lt;&gt;0,LOOKUP(C228,Stations!$E:$E,Stations!$B:$B))</f>
        <v>42.391666000000001</v>
      </c>
      <c r="F228">
        <f>IF(D228&lt;&gt;0,LOOKUP(C228,Stations!$E:$E,Stations!$C:$C))</f>
        <v>-76.474722</v>
      </c>
      <c r="G228">
        <f>IF(B228&lt;&gt;0,LOOKUP(C228,Stations!$E:$E,Stations!$K:$K))-B228</f>
        <v>25.114435836547031</v>
      </c>
      <c r="H228">
        <f t="shared" si="29"/>
        <v>5.549811188994501</v>
      </c>
      <c r="I228">
        <f t="shared" si="30"/>
        <v>0.94450188811005509</v>
      </c>
    </row>
    <row r="229" spans="1:9" hidden="1">
      <c r="A229">
        <v>1075</v>
      </c>
      <c r="B229">
        <v>4</v>
      </c>
      <c r="C229">
        <f t="shared" si="27"/>
        <v>107.5</v>
      </c>
      <c r="D229" t="str">
        <f>IF(B229&lt;&gt;0,LOOKUP(C229,Stations!$E:$E,Stations!$A:$A))</f>
        <v>WYXL</v>
      </c>
      <c r="E229">
        <f>IF(C229&lt;&gt;0,LOOKUP(C229,Stations!$E:$E,Stations!$B:$B))</f>
        <v>42.391666000000001</v>
      </c>
      <c r="F229">
        <f>IF(D229&lt;&gt;0,LOOKUP(C229,Stations!$E:$E,Stations!$C:$C))</f>
        <v>-76.474722</v>
      </c>
      <c r="G229">
        <f>IF(B229&lt;&gt;0,LOOKUP(C229,Stations!$E:$E,Stations!$K:$K))-B229</f>
        <v>34.114435836547031</v>
      </c>
      <c r="H229">
        <f t="shared" si="29"/>
        <v>1.9691473175735588</v>
      </c>
      <c r="I229">
        <f t="shared" si="30"/>
        <v>0.98030852682426439</v>
      </c>
    </row>
    <row r="230" spans="1:9" hidden="1">
      <c r="A230">
        <v>1077</v>
      </c>
      <c r="B230">
        <v>14</v>
      </c>
      <c r="C230">
        <f t="shared" si="27"/>
        <v>107.7</v>
      </c>
      <c r="D230" t="str">
        <f>IF(B230&lt;&gt;0,LOOKUP(C230,Stations!$E:$E,Stations!$A:$A))</f>
        <v>WYXL</v>
      </c>
      <c r="E230">
        <f>IF(C230&lt;&gt;0,LOOKUP(C230,Stations!$E:$E,Stations!$B:$B))</f>
        <v>42.391666000000001</v>
      </c>
      <c r="F230">
        <f>IF(D230&lt;&gt;0,LOOKUP(C230,Stations!$E:$E,Stations!$C:$C))</f>
        <v>-76.474722</v>
      </c>
      <c r="G230">
        <f>IF(B230&lt;&gt;0,LOOKUP(C230,Stations!$E:$E,Stations!$K:$K))-B230</f>
        <v>24.114435836547031</v>
      </c>
      <c r="H230">
        <f t="shared" si="29"/>
        <v>6.2269905719433556</v>
      </c>
      <c r="I230">
        <f t="shared" si="30"/>
        <v>0.93773009428056642</v>
      </c>
    </row>
    <row r="231" spans="1:9" hidden="1">
      <c r="A231">
        <v>879</v>
      </c>
      <c r="B231">
        <v>0</v>
      </c>
      <c r="C231">
        <f t="shared" si="27"/>
        <v>87.9</v>
      </c>
      <c r="D231" t="b">
        <f>IF(B231&lt;&gt;0,LOOKUP(C231,Stations!$E:$E,Stations!$A:$A))</f>
        <v>0</v>
      </c>
      <c r="E231" t="e">
        <f>IF(C231&lt;&gt;0,LOOKUP(C231,Stations!$E:$E,Stations!$B:$B))</f>
        <v>#N/A</v>
      </c>
      <c r="F231" t="e">
        <f>IF(D231&lt;&gt;0,LOOKUP(C231,Stations!$E:$E,Stations!$C:$C))</f>
        <v>#N/A</v>
      </c>
      <c r="G231">
        <f>IF(B231&lt;&gt;0,LOOKUP(C231,Stations!$E:$E,Stations!$K:$K))-B231</f>
        <v>0</v>
      </c>
      <c r="H231">
        <f t="shared" si="29"/>
        <v>100</v>
      </c>
    </row>
    <row r="232" spans="1:9">
      <c r="A232">
        <v>881</v>
      </c>
      <c r="B232">
        <v>7</v>
      </c>
      <c r="C232">
        <f t="shared" si="27"/>
        <v>88.1</v>
      </c>
      <c r="D232" t="str">
        <f>IF(B232&lt;&gt;0,LOOKUP(C232,Stations!$E:$E,Stations!$A:$A))</f>
        <v>WSKG</v>
      </c>
      <c r="E232">
        <f>IF(C232&lt;&gt;0,LOOKUP(C232,Stations!$E:$E,Stations!$B:$B))</f>
        <v>42.446944000000002</v>
      </c>
      <c r="F232">
        <f>IF(D232&lt;&gt;0,LOOKUP(C232,Stations!$E:$E,Stations!$C:$C))</f>
        <v>-76.537499999999994</v>
      </c>
      <c r="G232">
        <f>IF(B232&lt;&gt;0,LOOKUP(C232,Stations!$E:$E,Stations!$K:$K))-B232</f>
        <v>27.919694067239952</v>
      </c>
      <c r="H232">
        <f t="shared" si="29"/>
        <v>4.0180496289802416</v>
      </c>
      <c r="I232">
        <f t="shared" ref="I232:I234" si="31">(100-H232)/100</f>
        <v>0.95981950371019764</v>
      </c>
    </row>
    <row r="233" spans="1:9">
      <c r="A233">
        <v>885</v>
      </c>
      <c r="B233">
        <v>1</v>
      </c>
      <c r="C233">
        <f t="shared" si="27"/>
        <v>88.5</v>
      </c>
      <c r="D233" t="str">
        <f>IF(B233&lt;&gt;0,LOOKUP(C233,Stations!$E:$E,Stations!$A:$A))</f>
        <v>WCII</v>
      </c>
      <c r="E233">
        <f>IF(C233&lt;&gt;0,LOOKUP(C233,Stations!$E:$E,Stations!$B:$B))</f>
        <v>42.013888999999999</v>
      </c>
      <c r="F233">
        <f>IF(D233&lt;&gt;0,LOOKUP(C233,Stations!$E:$E,Stations!$C:$C))</f>
        <v>-76.264722000000006</v>
      </c>
      <c r="G233">
        <f>IF(B233&lt;&gt;0,LOOKUP(C233,Stations!$E:$E,Stations!$K:$K))-B233</f>
        <v>44.63352981456363</v>
      </c>
      <c r="H233">
        <f t="shared" si="29"/>
        <v>0.58657494596381476</v>
      </c>
      <c r="I233">
        <f t="shared" si="31"/>
        <v>0.99413425054036186</v>
      </c>
    </row>
    <row r="234" spans="1:9">
      <c r="A234">
        <v>889</v>
      </c>
      <c r="B234">
        <v>4</v>
      </c>
      <c r="C234">
        <f t="shared" si="27"/>
        <v>88.9</v>
      </c>
      <c r="D234" t="str">
        <f>IF(B234&lt;&gt;0,LOOKUP(C234,Stations!$E:$E,Stations!$A:$A))</f>
        <v>WCII</v>
      </c>
      <c r="E234">
        <f>IF(C234&lt;&gt;0,LOOKUP(C234,Stations!$E:$E,Stations!$B:$B))</f>
        <v>42.446666999999998</v>
      </c>
      <c r="F234">
        <f>IF(D234&lt;&gt;0,LOOKUP(C234,Stations!$E:$E,Stations!$C:$C))</f>
        <v>-76.538055</v>
      </c>
      <c r="G234">
        <f>IF(B234&lt;&gt;0,LOOKUP(C234,Stations!$E:$E,Stations!$K:$K))-B234</f>
        <v>29.526597921525152</v>
      </c>
      <c r="H234">
        <f t="shared" si="29"/>
        <v>3.3394127725907059</v>
      </c>
      <c r="I234">
        <f t="shared" si="31"/>
        <v>0.96660587227409289</v>
      </c>
    </row>
    <row r="235" spans="1:9" hidden="1">
      <c r="A235">
        <v>899</v>
      </c>
      <c r="B235">
        <v>0</v>
      </c>
      <c r="C235">
        <f t="shared" si="27"/>
        <v>89.9</v>
      </c>
      <c r="D235" t="b">
        <f>IF(B235&lt;&gt;0,LOOKUP(C235,Stations!$E:$E,Stations!$A:$A))</f>
        <v>0</v>
      </c>
      <c r="E235">
        <f>IF(C235&lt;&gt;0,LOOKUP(C235,Stations!$E:$E,Stations!$B:$B))</f>
        <v>42.061110999999997</v>
      </c>
      <c r="F235">
        <f>IF(D235&lt;&gt;0,LOOKUP(C235,Stations!$E:$E,Stations!$C:$C))</f>
        <v>-75.946111000000002</v>
      </c>
      <c r="G235">
        <f>IF(B235&lt;&gt;0,LOOKUP(C235,Stations!$E:$E,Stations!$K:$K))-B235</f>
        <v>0</v>
      </c>
      <c r="H235">
        <f t="shared" si="29"/>
        <v>100</v>
      </c>
    </row>
    <row r="236" spans="1:9">
      <c r="A236">
        <v>901</v>
      </c>
      <c r="B236">
        <v>3</v>
      </c>
      <c r="C236">
        <f t="shared" si="27"/>
        <v>90.1</v>
      </c>
      <c r="D236" t="str">
        <f>IF(B236&lt;&gt;0,LOOKUP(C236,Stations!$E:$E,Stations!$A:$A))</f>
        <v>WITH</v>
      </c>
      <c r="E236">
        <f>IF(C236&lt;&gt;0,LOOKUP(C236,Stations!$E:$E,Stations!$B:$B))</f>
        <v>42.581944</v>
      </c>
      <c r="F236">
        <f>IF(D236&lt;&gt;0,LOOKUP(C236,Stations!$E:$E,Stations!$C:$C))</f>
        <v>-76.556111000000001</v>
      </c>
      <c r="G236">
        <f>IF(B236&lt;&gt;0,LOOKUP(C236,Stations!$E:$E,Stations!$K:$K))-B236</f>
        <v>33.870367980715997</v>
      </c>
      <c r="H236">
        <f t="shared" si="29"/>
        <v>2.0252638040065478</v>
      </c>
      <c r="I236">
        <f>(100-H236)/100</f>
        <v>0.97974736195993462</v>
      </c>
    </row>
    <row r="237" spans="1:9" hidden="1">
      <c r="A237">
        <v>905</v>
      </c>
      <c r="B237">
        <v>0</v>
      </c>
      <c r="C237">
        <f t="shared" si="27"/>
        <v>90.5</v>
      </c>
      <c r="D237" t="b">
        <f>IF(B237&lt;&gt;0,LOOKUP(C237,Stations!$E:$E,Stations!$A:$A))</f>
        <v>0</v>
      </c>
      <c r="E237">
        <f>IF(C237&lt;&gt;0,LOOKUP(C237,Stations!$E:$E,Stations!$B:$B))</f>
        <v>42.581944</v>
      </c>
      <c r="F237">
        <f>IF(D237&lt;&gt;0,LOOKUP(C237,Stations!$E:$E,Stations!$C:$C))</f>
        <v>-76.556111000000001</v>
      </c>
      <c r="G237">
        <f>IF(B237&lt;&gt;0,LOOKUP(C237,Stations!$E:$E,Stations!$K:$K))-B237</f>
        <v>0</v>
      </c>
      <c r="H237">
        <f t="shared" si="29"/>
        <v>100</v>
      </c>
    </row>
    <row r="238" spans="1:9" hidden="1">
      <c r="A238">
        <v>907</v>
      </c>
      <c r="B238">
        <v>0</v>
      </c>
      <c r="C238">
        <f t="shared" si="27"/>
        <v>90.7</v>
      </c>
      <c r="D238" t="b">
        <f>IF(B238&lt;&gt;0,LOOKUP(C238,Stations!$E:$E,Stations!$A:$A))</f>
        <v>0</v>
      </c>
      <c r="E238">
        <f>IF(C238&lt;&gt;0,LOOKUP(C238,Stations!$E:$E,Stations!$B:$B))</f>
        <v>42.581944</v>
      </c>
      <c r="F238">
        <f>IF(D238&lt;&gt;0,LOOKUP(C238,Stations!$E:$E,Stations!$C:$C))</f>
        <v>-76.556111000000001</v>
      </c>
      <c r="G238">
        <f>IF(B238&lt;&gt;0,LOOKUP(C238,Stations!$E:$E,Stations!$K:$K))-B238</f>
        <v>0</v>
      </c>
      <c r="H238">
        <f t="shared" si="29"/>
        <v>100</v>
      </c>
    </row>
    <row r="239" spans="1:9">
      <c r="A239">
        <v>909</v>
      </c>
      <c r="B239">
        <v>11</v>
      </c>
      <c r="C239">
        <f t="shared" si="27"/>
        <v>90.9</v>
      </c>
      <c r="D239" t="str">
        <f>IF(B239&lt;&gt;0,LOOKUP(C239,Stations!$E:$E,Stations!$A:$A))</f>
        <v>WSKG</v>
      </c>
      <c r="E239">
        <f>IF(C239&lt;&gt;0,LOOKUP(C239,Stations!$E:$E,Stations!$B:$B))</f>
        <v>42.581944</v>
      </c>
      <c r="F239">
        <f>IF(D239&lt;&gt;0,LOOKUP(C239,Stations!$E:$E,Stations!$C:$C))</f>
        <v>-76.556111000000001</v>
      </c>
      <c r="G239">
        <f>IF(B239&lt;&gt;0,LOOKUP(C239,Stations!$E:$E,Stations!$K:$K))-B239</f>
        <v>32.821677101647147</v>
      </c>
      <c r="H239">
        <f t="shared" si="29"/>
        <v>2.2851575346465585</v>
      </c>
      <c r="I239">
        <f>(100-H239)/100</f>
        <v>0.97714842465353446</v>
      </c>
    </row>
    <row r="240" spans="1:9" hidden="1">
      <c r="A240">
        <v>911</v>
      </c>
      <c r="B240">
        <v>0</v>
      </c>
      <c r="C240">
        <f t="shared" si="27"/>
        <v>91.1</v>
      </c>
      <c r="D240" t="b">
        <f>IF(B240&lt;&gt;0,LOOKUP(C240,Stations!$E:$E,Stations!$A:$A))</f>
        <v>0</v>
      </c>
      <c r="E240">
        <f>IF(C240&lt;&gt;0,LOOKUP(C240,Stations!$E:$E,Stations!$B:$B))</f>
        <v>42.581944</v>
      </c>
      <c r="F240">
        <f>IF(D240&lt;&gt;0,LOOKUP(C240,Stations!$E:$E,Stations!$C:$C))</f>
        <v>-76.556111000000001</v>
      </c>
      <c r="G240">
        <f>IF(B240&lt;&gt;0,LOOKUP(C240,Stations!$E:$E,Stations!$K:$K))-B240</f>
        <v>0</v>
      </c>
      <c r="H240">
        <f t="shared" si="29"/>
        <v>100</v>
      </c>
    </row>
    <row r="241" spans="1:9">
      <c r="A241">
        <v>917</v>
      </c>
      <c r="B241">
        <v>38</v>
      </c>
      <c r="C241">
        <f t="shared" ref="C241:C304" si="32">A241/10</f>
        <v>91.7</v>
      </c>
      <c r="D241" t="str">
        <f>IF(B241&lt;&gt;0,LOOKUP(C241,Stations!$E:$E,Stations!$A:$A))</f>
        <v>WICB</v>
      </c>
      <c r="E241">
        <f>IF(C241&lt;&gt;0,LOOKUP(C241,Stations!$E:$E,Stations!$B:$B))</f>
        <v>42.418610999999999</v>
      </c>
      <c r="F241">
        <f>IF(D241&lt;&gt;0,LOOKUP(C241,Stations!$E:$E,Stations!$C:$C))</f>
        <v>-76.494167000000004</v>
      </c>
      <c r="G241">
        <f>IF(B241&lt;&gt;0,LOOKUP(C241,Stations!$E:$E,Stations!$K:$K))-B241</f>
        <v>12.356768329409782</v>
      </c>
      <c r="H241">
        <f t="shared" ref="H241" si="33">100/10^(G241/20)</f>
        <v>24.108022245023545</v>
      </c>
      <c r="I241">
        <f>(100-H241)/100</f>
        <v>0.75891977754976447</v>
      </c>
    </row>
    <row r="242" spans="1:9" hidden="1">
      <c r="A242">
        <v>925</v>
      </c>
      <c r="B242">
        <v>0</v>
      </c>
      <c r="C242">
        <f t="shared" si="32"/>
        <v>92.5</v>
      </c>
      <c r="D242" t="b">
        <f>IF(B242&lt;&gt;0,LOOKUP(C242,Stations!$E:$E,Stations!$A:$A))</f>
        <v>0</v>
      </c>
      <c r="E242">
        <f>IF(C242&lt;&gt;0,LOOKUP(C242,Stations!$E:$E,Stations!$B:$B))</f>
        <v>42.386944</v>
      </c>
      <c r="F242">
        <f>IF(D242&lt;&gt;0,LOOKUP(C242,Stations!$E:$E,Stations!$C:$C))</f>
        <v>-76.669721999999993</v>
      </c>
      <c r="G242">
        <f>IF(B242&lt;&gt;0,LOOKUP(C242,Stations!$E:$E,Stations!$K:$K))-B242</f>
        <v>0</v>
      </c>
      <c r="H242">
        <f t="shared" ref="H241:H304" si="34">100/10^(G242/20)</f>
        <v>100</v>
      </c>
    </row>
    <row r="243" spans="1:9">
      <c r="A243">
        <v>933</v>
      </c>
      <c r="B243">
        <v>6</v>
      </c>
      <c r="C243">
        <f t="shared" si="32"/>
        <v>93.3</v>
      </c>
      <c r="D243" t="str">
        <f>IF(B243&lt;&gt;0,LOOKUP(C243,Stations!$E:$E,Stations!$A:$A))</f>
        <v>WNTQ</v>
      </c>
      <c r="E243">
        <f>IF(C243&lt;&gt;0,LOOKUP(C243,Stations!$E:$E,Stations!$B:$B))</f>
        <v>42.946666999999998</v>
      </c>
      <c r="F243">
        <f>IF(D243&lt;&gt;0,LOOKUP(C243,Stations!$E:$E,Stations!$C:$C))</f>
        <v>-76.024445</v>
      </c>
      <c r="G243">
        <f>IF(B243&lt;&gt;0,LOOKUP(C243,Stations!$E:$E,Stations!$K:$K))-B243</f>
        <v>45.352687645793758</v>
      </c>
      <c r="H243">
        <f t="shared" si="34"/>
        <v>0.53996500934479452</v>
      </c>
      <c r="I243">
        <f t="shared" ref="I243:I244" si="35">(100-H243)/100</f>
        <v>0.99460034990655199</v>
      </c>
    </row>
    <row r="244" spans="1:9">
      <c r="A244">
        <v>935</v>
      </c>
      <c r="B244">
        <v>21</v>
      </c>
      <c r="C244">
        <f t="shared" si="32"/>
        <v>93.5</v>
      </c>
      <c r="D244" t="str">
        <f>IF(B244&lt;&gt;0,LOOKUP(C244,Stations!$E:$E,Stations!$A:$A))</f>
        <v>WVBR</v>
      </c>
      <c r="E244">
        <f>IF(C244&lt;&gt;0,LOOKUP(C244,Stations!$E:$E,Stations!$B:$B))</f>
        <v>42.428333000000002</v>
      </c>
      <c r="F244">
        <f>IF(D244&lt;&gt;0,LOOKUP(C244,Stations!$E:$E,Stations!$C:$C))</f>
        <v>-76.449167000000003</v>
      </c>
      <c r="G244">
        <f>IF(B244&lt;&gt;0,LOOKUP(C244,Stations!$E:$E,Stations!$K:$K))-B244</f>
        <v>31.988514788880671</v>
      </c>
      <c r="H244">
        <f t="shared" si="34"/>
        <v>2.5152100551370804</v>
      </c>
      <c r="I244">
        <f t="shared" si="35"/>
        <v>0.97484789944862926</v>
      </c>
    </row>
    <row r="245" spans="1:9" hidden="1">
      <c r="A245">
        <v>939</v>
      </c>
      <c r="B245">
        <v>0</v>
      </c>
      <c r="C245">
        <f t="shared" si="32"/>
        <v>93.9</v>
      </c>
      <c r="D245" t="b">
        <f>IF(B245&lt;&gt;0,LOOKUP(C245,Stations!$E:$E,Stations!$A:$A))</f>
        <v>0</v>
      </c>
      <c r="E245">
        <f>IF(C245&lt;&gt;0,LOOKUP(C245,Stations!$E:$E,Stations!$B:$B))</f>
        <v>42.428333000000002</v>
      </c>
      <c r="F245">
        <f>IF(D245&lt;&gt;0,LOOKUP(C245,Stations!$E:$E,Stations!$C:$C))</f>
        <v>-76.449167000000003</v>
      </c>
      <c r="G245">
        <f>IF(B245&lt;&gt;0,LOOKUP(C245,Stations!$E:$E,Stations!$K:$K))-B245</f>
        <v>0</v>
      </c>
      <c r="H245">
        <f t="shared" si="34"/>
        <v>100</v>
      </c>
    </row>
    <row r="246" spans="1:9" hidden="1">
      <c r="A246">
        <v>943</v>
      </c>
      <c r="B246">
        <v>0</v>
      </c>
      <c r="C246">
        <f t="shared" si="32"/>
        <v>94.3</v>
      </c>
      <c r="D246" t="b">
        <f>IF(B246&lt;&gt;0,LOOKUP(C246,Stations!$E:$E,Stations!$A:$A))</f>
        <v>0</v>
      </c>
      <c r="E246">
        <f>IF(C246&lt;&gt;0,LOOKUP(C246,Stations!$E:$E,Stations!$B:$B))</f>
        <v>42.428333000000002</v>
      </c>
      <c r="F246">
        <f>IF(D246&lt;&gt;0,LOOKUP(C246,Stations!$E:$E,Stations!$C:$C))</f>
        <v>-76.449167000000003</v>
      </c>
      <c r="G246">
        <f>IF(B246&lt;&gt;0,LOOKUP(C246,Stations!$E:$E,Stations!$K:$K))-B246</f>
        <v>0</v>
      </c>
      <c r="H246">
        <f t="shared" si="34"/>
        <v>100</v>
      </c>
    </row>
    <row r="247" spans="1:9">
      <c r="A247">
        <v>945</v>
      </c>
      <c r="B247">
        <v>8</v>
      </c>
      <c r="C247">
        <f t="shared" si="32"/>
        <v>94.5</v>
      </c>
      <c r="D247" t="str">
        <f>IF(B247&lt;&gt;0,LOOKUP(C247,Stations!$E:$E,Stations!$A:$A))</f>
        <v>WYYY</v>
      </c>
      <c r="E247">
        <f>IF(C247&lt;&gt;0,LOOKUP(C247,Stations!$E:$E,Stations!$B:$B))</f>
        <v>42.946111000000002</v>
      </c>
      <c r="F247">
        <f>IF(D247&lt;&gt;0,LOOKUP(C247,Stations!$E:$E,Stations!$C:$C))</f>
        <v>-76.118611000000001</v>
      </c>
      <c r="G247">
        <f>IF(B247&lt;&gt;0,LOOKUP(C247,Stations!$E:$E,Stations!$K:$K))-B247</f>
        <v>43.655625137498653</v>
      </c>
      <c r="H247">
        <f t="shared" si="34"/>
        <v>0.65647583328826653</v>
      </c>
      <c r="I247">
        <f t="shared" ref="I247:I248" si="36">(100-H247)/100</f>
        <v>0.99343524166711727</v>
      </c>
    </row>
    <row r="248" spans="1:9">
      <c r="A248">
        <v>947</v>
      </c>
      <c r="B248">
        <v>3</v>
      </c>
      <c r="C248">
        <f t="shared" si="32"/>
        <v>94.7</v>
      </c>
      <c r="D248" t="str">
        <f>IF(B248&lt;&gt;0,LOOKUP(C248,Stations!$E:$E,Stations!$A:$A))</f>
        <v>WYYY</v>
      </c>
      <c r="E248">
        <f>IF(C248&lt;&gt;0,LOOKUP(C248,Stations!$E:$E,Stations!$B:$B))</f>
        <v>42.946111000000002</v>
      </c>
      <c r="F248">
        <f>IF(D248&lt;&gt;0,LOOKUP(C248,Stations!$E:$E,Stations!$C:$C))</f>
        <v>-76.118611000000001</v>
      </c>
      <c r="G248">
        <f>IF(B248&lt;&gt;0,LOOKUP(C248,Stations!$E:$E,Stations!$K:$K))-B248</f>
        <v>48.655625137498653</v>
      </c>
      <c r="H248">
        <f t="shared" si="34"/>
        <v>0.3691634900467623</v>
      </c>
      <c r="I248">
        <f t="shared" si="36"/>
        <v>0.99630836509953236</v>
      </c>
    </row>
    <row r="249" spans="1:9" hidden="1">
      <c r="A249">
        <v>949</v>
      </c>
      <c r="B249">
        <v>0</v>
      </c>
      <c r="C249">
        <f t="shared" si="32"/>
        <v>94.9</v>
      </c>
      <c r="D249" t="b">
        <f>IF(B249&lt;&gt;0,LOOKUP(C249,Stations!$E:$E,Stations!$A:$A))</f>
        <v>0</v>
      </c>
      <c r="E249">
        <f>IF(C249&lt;&gt;0,LOOKUP(C249,Stations!$E:$E,Stations!$B:$B))</f>
        <v>42.946111000000002</v>
      </c>
      <c r="F249">
        <f>IF(D249&lt;&gt;0,LOOKUP(C249,Stations!$E:$E,Stations!$C:$C))</f>
        <v>-76.118611000000001</v>
      </c>
      <c r="G249">
        <f>IF(B249&lt;&gt;0,LOOKUP(C249,Stations!$E:$E,Stations!$K:$K))-B249</f>
        <v>0</v>
      </c>
      <c r="H249">
        <f t="shared" si="34"/>
        <v>100</v>
      </c>
    </row>
    <row r="250" spans="1:9">
      <c r="A250">
        <v>951</v>
      </c>
      <c r="B250">
        <v>2</v>
      </c>
      <c r="C250">
        <f t="shared" si="32"/>
        <v>95.1</v>
      </c>
      <c r="D250" t="str">
        <f>IF(B250&lt;&gt;0,LOOKUP(C250,Stations!$E:$E,Stations!$A:$A))</f>
        <v>WYYY</v>
      </c>
      <c r="E250">
        <f>IF(C250&lt;&gt;0,LOOKUP(C250,Stations!$E:$E,Stations!$B:$B))</f>
        <v>42.946111000000002</v>
      </c>
      <c r="F250">
        <f>IF(D250&lt;&gt;0,LOOKUP(C250,Stations!$E:$E,Stations!$C:$C))</f>
        <v>-76.118611000000001</v>
      </c>
      <c r="G250">
        <f>IF(B250&lt;&gt;0,LOOKUP(C250,Stations!$E:$E,Stations!$K:$K))-B250</f>
        <v>49.655625137498653</v>
      </c>
      <c r="H250">
        <f t="shared" si="34"/>
        <v>0.32901730682890473</v>
      </c>
      <c r="I250">
        <f t="shared" ref="I250:I262" si="37">(100-H250)/100</f>
        <v>0.99670982693171095</v>
      </c>
    </row>
    <row r="251" spans="1:9">
      <c r="A251">
        <v>955</v>
      </c>
      <c r="B251">
        <v>11</v>
      </c>
      <c r="C251">
        <f t="shared" si="32"/>
        <v>95.5</v>
      </c>
      <c r="D251" t="str">
        <f>IF(B251&lt;&gt;0,LOOKUP(C251,Stations!$E:$E,Stations!$A:$A))</f>
        <v>WFIZ</v>
      </c>
      <c r="E251">
        <f>IF(C251&lt;&gt;0,LOOKUP(C251,Stations!$E:$E,Stations!$B:$B))</f>
        <v>42.386944</v>
      </c>
      <c r="F251">
        <f>IF(D251&lt;&gt;0,LOOKUP(C251,Stations!$E:$E,Stations!$C:$C))</f>
        <v>-76.669721999999993</v>
      </c>
      <c r="G251">
        <f>IF(B251&lt;&gt;0,LOOKUP(C251,Stations!$E:$E,Stations!$K:$K))-B251</f>
        <v>25.38680731581816</v>
      </c>
      <c r="H251">
        <f t="shared" si="34"/>
        <v>5.3784809434296097</v>
      </c>
      <c r="I251">
        <f t="shared" si="37"/>
        <v>0.94621519056570391</v>
      </c>
    </row>
    <row r="252" spans="1:9">
      <c r="A252">
        <v>959</v>
      </c>
      <c r="B252">
        <v>23</v>
      </c>
      <c r="C252">
        <f t="shared" si="32"/>
        <v>95.9</v>
      </c>
      <c r="D252" t="str">
        <f>IF(B252&lt;&gt;0,LOOKUP(C252,Stations!$E:$E,Stations!$A:$A))</f>
        <v>WQNY</v>
      </c>
      <c r="E252">
        <f>IF(C252&lt;&gt;0,LOOKUP(C252,Stations!$E:$E,Stations!$B:$B))</f>
        <v>42.391666000000001</v>
      </c>
      <c r="F252">
        <f>IF(D252&lt;&gt;0,LOOKUP(C252,Stations!$E:$E,Stations!$C:$C))</f>
        <v>-76.474722</v>
      </c>
      <c r="G252">
        <f>IF(B252&lt;&gt;0,LOOKUP(C252,Stations!$E:$E,Stations!$K:$K))-B252</f>
        <v>15.437252980036604</v>
      </c>
      <c r="H252">
        <f t="shared" si="34"/>
        <v>16.909756390327104</v>
      </c>
      <c r="I252">
        <f t="shared" si="37"/>
        <v>0.83090243609672898</v>
      </c>
    </row>
    <row r="253" spans="1:9">
      <c r="A253">
        <v>963</v>
      </c>
      <c r="B253">
        <v>14</v>
      </c>
      <c r="C253">
        <f t="shared" si="32"/>
        <v>96.3</v>
      </c>
      <c r="D253" t="str">
        <f>IF(B253&lt;&gt;0,LOOKUP(C253,Stations!$E:$E,Stations!$A:$A))</f>
        <v>WLLW</v>
      </c>
      <c r="E253">
        <f>IF(C253&lt;&gt;0,LOOKUP(C253,Stations!$E:$E,Stations!$B:$B))</f>
        <v>42.446666999999998</v>
      </c>
      <c r="F253">
        <f>IF(D253&lt;&gt;0,LOOKUP(C253,Stations!$E:$E,Stations!$C:$C))</f>
        <v>-76.538055</v>
      </c>
      <c r="G253">
        <f>IF(B253&lt;&gt;0,LOOKUP(C253,Stations!$E:$E,Stations!$K:$K))-B253</f>
        <v>19.179352659981916</v>
      </c>
      <c r="H253">
        <f t="shared" si="34"/>
        <v>10.990877489433414</v>
      </c>
      <c r="I253">
        <f t="shared" si="37"/>
        <v>0.89009122510566585</v>
      </c>
    </row>
    <row r="254" spans="1:9">
      <c r="A254">
        <v>967</v>
      </c>
      <c r="B254">
        <v>26</v>
      </c>
      <c r="C254">
        <f t="shared" si="32"/>
        <v>96.7</v>
      </c>
      <c r="D254" t="str">
        <f>IF(B254&lt;&gt;0,LOOKUP(C254,Stations!$E:$E,Stations!$A:$A))</f>
        <v>WLLW</v>
      </c>
      <c r="E254">
        <f>IF(C254&lt;&gt;0,LOOKUP(C254,Stations!$E:$E,Stations!$B:$B))</f>
        <v>42.446666999999998</v>
      </c>
      <c r="F254">
        <f>IF(D254&lt;&gt;0,LOOKUP(C254,Stations!$E:$E,Stations!$C:$C))</f>
        <v>-76.538055</v>
      </c>
      <c r="G254">
        <f>IF(B254&lt;&gt;0,LOOKUP(C254,Stations!$E:$E,Stations!$K:$K))-B254</f>
        <v>7.179352659981916</v>
      </c>
      <c r="H254">
        <f t="shared" si="34"/>
        <v>43.755471392184624</v>
      </c>
      <c r="I254">
        <f t="shared" si="37"/>
        <v>0.56244528607815381</v>
      </c>
    </row>
    <row r="255" spans="1:9">
      <c r="A255">
        <v>971</v>
      </c>
      <c r="B255">
        <v>2</v>
      </c>
      <c r="C255">
        <f t="shared" si="32"/>
        <v>97.1</v>
      </c>
      <c r="D255" t="str">
        <f>IF(B255&lt;&gt;0,LOOKUP(C255,Stations!$E:$E,Stations!$A:$A))</f>
        <v>WLLW</v>
      </c>
      <c r="E255">
        <f>IF(C255&lt;&gt;0,LOOKUP(C255,Stations!$E:$E,Stations!$B:$B))</f>
        <v>42.446666999999998</v>
      </c>
      <c r="F255">
        <f>IF(D255&lt;&gt;0,LOOKUP(C255,Stations!$E:$E,Stations!$C:$C))</f>
        <v>-76.538055</v>
      </c>
      <c r="G255">
        <f>IF(B255&lt;&gt;0,LOOKUP(C255,Stations!$E:$E,Stations!$K:$K))-B255</f>
        <v>31.179352659981916</v>
      </c>
      <c r="H255">
        <f t="shared" si="34"/>
        <v>2.7607836036091871</v>
      </c>
      <c r="I255">
        <f t="shared" si="37"/>
        <v>0.97239216396390815</v>
      </c>
    </row>
    <row r="256" spans="1:9" hidden="1">
      <c r="A256">
        <v>973</v>
      </c>
      <c r="B256">
        <v>17</v>
      </c>
      <c r="C256">
        <f t="shared" si="32"/>
        <v>97.3</v>
      </c>
      <c r="D256" t="str">
        <f>IF(B256&lt;&gt;0,LOOKUP(C256,Stations!$E:$E,Stations!$A:$A))</f>
        <v>WYXL</v>
      </c>
      <c r="E256">
        <f>IF(C256&lt;&gt;0,LOOKUP(C256,Stations!$E:$E,Stations!$B:$B))</f>
        <v>42.465000000000003</v>
      </c>
      <c r="F256">
        <f>IF(D256&lt;&gt;0,LOOKUP(C256,Stations!$E:$E,Stations!$C:$C))</f>
        <v>-76.373056000000005</v>
      </c>
      <c r="G256">
        <f>IF(B256&lt;&gt;0,LOOKUP(C256,Stations!$E:$E,Stations!$K:$K))-B256</f>
        <v>37.586042347470844</v>
      </c>
      <c r="H256">
        <f t="shared" si="34"/>
        <v>1.3203767932426931</v>
      </c>
      <c r="I256">
        <f t="shared" si="37"/>
        <v>0.98679623206757316</v>
      </c>
    </row>
    <row r="257" spans="1:9" hidden="1">
      <c r="A257">
        <v>975</v>
      </c>
      <c r="B257">
        <v>6</v>
      </c>
      <c r="C257">
        <f t="shared" si="32"/>
        <v>97.5</v>
      </c>
      <c r="D257" t="str">
        <f>IF(B257&lt;&gt;0,LOOKUP(C257,Stations!$E:$E,Stations!$A:$A))</f>
        <v>WYXL</v>
      </c>
      <c r="E257">
        <f>IF(C257&lt;&gt;0,LOOKUP(C257,Stations!$E:$E,Stations!$B:$B))</f>
        <v>42.465000000000003</v>
      </c>
      <c r="F257">
        <f>IF(D257&lt;&gt;0,LOOKUP(C257,Stations!$E:$E,Stations!$C:$C))</f>
        <v>-76.373056000000005</v>
      </c>
      <c r="G257">
        <f>IF(B257&lt;&gt;0,LOOKUP(C257,Stations!$E:$E,Stations!$K:$K))-B257</f>
        <v>48.586042347470844</v>
      </c>
      <c r="H257">
        <f t="shared" si="34"/>
        <v>0.37213274169129001</v>
      </c>
      <c r="I257">
        <f t="shared" si="37"/>
        <v>0.99627867258308711</v>
      </c>
    </row>
    <row r="258" spans="1:9" hidden="1">
      <c r="A258">
        <v>977</v>
      </c>
      <c r="B258">
        <v>21</v>
      </c>
      <c r="C258">
        <f t="shared" si="32"/>
        <v>97.7</v>
      </c>
      <c r="D258" t="str">
        <f>IF(B258&lt;&gt;0,LOOKUP(C258,Stations!$E:$E,Stations!$A:$A))</f>
        <v>WYXL</v>
      </c>
      <c r="E258">
        <f>IF(C258&lt;&gt;0,LOOKUP(C258,Stations!$E:$E,Stations!$B:$B))</f>
        <v>42.465000000000003</v>
      </c>
      <c r="F258">
        <f>IF(D258&lt;&gt;0,LOOKUP(C258,Stations!$E:$E,Stations!$C:$C))</f>
        <v>-76.373056000000005</v>
      </c>
      <c r="G258">
        <f>IF(B258&lt;&gt;0,LOOKUP(C258,Stations!$E:$E,Stations!$K:$K))-B258</f>
        <v>33.586042347470844</v>
      </c>
      <c r="H258">
        <f t="shared" si="34"/>
        <v>2.0926561910939796</v>
      </c>
      <c r="I258">
        <f t="shared" si="37"/>
        <v>0.97907343808906022</v>
      </c>
    </row>
    <row r="259" spans="1:9">
      <c r="A259">
        <v>983</v>
      </c>
      <c r="B259">
        <v>1</v>
      </c>
      <c r="C259">
        <f t="shared" si="32"/>
        <v>98.3</v>
      </c>
      <c r="D259" t="str">
        <f>IF(B259&lt;&gt;0,LOOKUP(C259,Stations!$E:$E,Stations!$A:$A))</f>
        <v>WHWK</v>
      </c>
      <c r="E259">
        <f>IF(C259&lt;&gt;0,LOOKUP(C259,Stations!$E:$E,Stations!$B:$B))</f>
        <v>42.061110999999997</v>
      </c>
      <c r="F259">
        <f>IF(D259&lt;&gt;0,LOOKUP(C259,Stations!$E:$E,Stations!$C:$C))</f>
        <v>-75.945832999999993</v>
      </c>
      <c r="G259">
        <f>IF(B259&lt;&gt;0,LOOKUP(C259,Stations!$E:$E,Stations!$K:$K))-B259</f>
        <v>39.305487187271893</v>
      </c>
      <c r="H259">
        <f t="shared" si="34"/>
        <v>1.0832423748526216</v>
      </c>
      <c r="I259">
        <f t="shared" si="37"/>
        <v>0.98916757625147378</v>
      </c>
    </row>
    <row r="260" spans="1:9">
      <c r="A260">
        <v>999</v>
      </c>
      <c r="B260">
        <v>9</v>
      </c>
      <c r="C260">
        <f t="shared" si="32"/>
        <v>99.9</v>
      </c>
      <c r="D260" t="str">
        <f>IF(B260&lt;&gt;0,LOOKUP(C260,Stations!$E:$E,Stations!$A:$A))</f>
        <v>WIII</v>
      </c>
      <c r="E260">
        <f>IF(C260&lt;&gt;0,LOOKUP(C260,Stations!$E:$E,Stations!$B:$B))</f>
        <v>42.556389000000003</v>
      </c>
      <c r="F260">
        <f>IF(D260&lt;&gt;0,LOOKUP(C260,Stations!$E:$E,Stations!$C:$C))</f>
        <v>-76.155277999999996</v>
      </c>
      <c r="G260">
        <f>IF(B260&lt;&gt;0,LOOKUP(C260,Stations!$E:$E,Stations!$K:$K))-B260</f>
        <v>40.098945846062733</v>
      </c>
      <c r="H260">
        <f t="shared" si="34"/>
        <v>0.98867307665289039</v>
      </c>
      <c r="I260">
        <f t="shared" si="37"/>
        <v>0.99011326923347109</v>
      </c>
    </row>
    <row r="261" spans="1:9">
      <c r="A261">
        <v>1003</v>
      </c>
      <c r="B261">
        <v>11</v>
      </c>
      <c r="C261">
        <f t="shared" si="32"/>
        <v>100.3</v>
      </c>
      <c r="D261" t="str">
        <f>IF(B261&lt;&gt;0,LOOKUP(C261,Stations!$E:$E,Stations!$A:$A))</f>
        <v>WIII</v>
      </c>
      <c r="E261">
        <f>IF(C261&lt;&gt;0,LOOKUP(C261,Stations!$E:$E,Stations!$B:$B))</f>
        <v>42.429721999999998</v>
      </c>
      <c r="F261">
        <f>IF(D261&lt;&gt;0,LOOKUP(C261,Stations!$E:$E,Stations!$C:$C))</f>
        <v>-76.496943999999999</v>
      </c>
      <c r="G261">
        <f>IF(B261&lt;&gt;0,LOOKUP(C261,Stations!$E:$E,Stations!$K:$K))-B261</f>
        <v>26.242491130587666</v>
      </c>
      <c r="H261">
        <f t="shared" si="34"/>
        <v>4.8738868600257481</v>
      </c>
      <c r="I261">
        <f t="shared" si="37"/>
        <v>0.95126113139974255</v>
      </c>
    </row>
    <row r="262" spans="1:9">
      <c r="A262">
        <v>1009</v>
      </c>
      <c r="B262">
        <v>5</v>
      </c>
      <c r="C262">
        <f t="shared" si="32"/>
        <v>100.9</v>
      </c>
      <c r="D262" t="str">
        <f>IF(B262&lt;&gt;0,LOOKUP(C262,Stations!$E:$E,Stations!$A:$A))</f>
        <v>WIII</v>
      </c>
      <c r="E262">
        <f>IF(C262&lt;&gt;0,LOOKUP(C262,Stations!$E:$E,Stations!$B:$B))</f>
        <v>42.429721999999998</v>
      </c>
      <c r="F262">
        <f>IF(D262&lt;&gt;0,LOOKUP(C262,Stations!$E:$E,Stations!$C:$C))</f>
        <v>-76.496943999999999</v>
      </c>
      <c r="G262">
        <f>IF(B262&lt;&gt;0,LOOKUP(C262,Stations!$E:$E,Stations!$K:$K))-B262</f>
        <v>32.242491130587666</v>
      </c>
      <c r="H262">
        <f t="shared" si="34"/>
        <v>2.4427298723886168</v>
      </c>
      <c r="I262">
        <f t="shared" si="37"/>
        <v>0.97557270127611384</v>
      </c>
    </row>
    <row r="263" spans="1:9" hidden="1">
      <c r="A263">
        <v>1011</v>
      </c>
      <c r="B263">
        <v>0</v>
      </c>
      <c r="C263">
        <f t="shared" si="32"/>
        <v>101.1</v>
      </c>
      <c r="D263" t="b">
        <f>IF(B263&lt;&gt;0,LOOKUP(C263,Stations!$E:$E,Stations!$A:$A))</f>
        <v>0</v>
      </c>
      <c r="E263">
        <f>IF(C263&lt;&gt;0,LOOKUP(C263,Stations!$E:$E,Stations!$B:$B))</f>
        <v>42.429721999999998</v>
      </c>
      <c r="F263">
        <f>IF(D263&lt;&gt;0,LOOKUP(C263,Stations!$E:$E,Stations!$C:$C))</f>
        <v>-76.496943999999999</v>
      </c>
      <c r="G263">
        <f>IF(B263&lt;&gt;0,LOOKUP(C263,Stations!$E:$E,Stations!$K:$K))-B263</f>
        <v>0</v>
      </c>
      <c r="H263">
        <f t="shared" si="34"/>
        <v>100</v>
      </c>
    </row>
    <row r="264" spans="1:9">
      <c r="A264">
        <v>1017</v>
      </c>
      <c r="B264">
        <v>15</v>
      </c>
      <c r="C264">
        <f t="shared" si="32"/>
        <v>101.7</v>
      </c>
      <c r="D264" t="str">
        <f>IF(B264&lt;&gt;0,LOOKUP(C264,Stations!$E:$E,Stations!$A:$A))</f>
        <v>WMHR</v>
      </c>
      <c r="E264">
        <f>IF(C264&lt;&gt;0,LOOKUP(C264,Stations!$E:$E,Stations!$B:$B))</f>
        <v>42.415556000000002</v>
      </c>
      <c r="F264">
        <f>IF(D264&lt;&gt;0,LOOKUP(C264,Stations!$E:$E,Stations!$C:$C))</f>
        <v>-76.483333000000002</v>
      </c>
      <c r="G264">
        <f>IF(B264&lt;&gt;0,LOOKUP(C264,Stations!$E:$E,Stations!$K:$K))-B264</f>
        <v>9.5441235861157807</v>
      </c>
      <c r="H264">
        <f t="shared" si="34"/>
        <v>33.326815767728199</v>
      </c>
      <c r="I264">
        <f>(100-H264)/100</f>
        <v>0.66673184232271809</v>
      </c>
    </row>
    <row r="265" spans="1:9" hidden="1">
      <c r="A265">
        <v>1021</v>
      </c>
      <c r="B265">
        <v>0</v>
      </c>
      <c r="C265">
        <f t="shared" si="32"/>
        <v>102.1</v>
      </c>
      <c r="D265" t="b">
        <f>IF(B265&lt;&gt;0,LOOKUP(C265,Stations!$E:$E,Stations!$A:$A))</f>
        <v>0</v>
      </c>
      <c r="E265">
        <f>IF(C265&lt;&gt;0,LOOKUP(C265,Stations!$E:$E,Stations!$B:$B))</f>
        <v>42.415556000000002</v>
      </c>
      <c r="F265">
        <f>IF(D265&lt;&gt;0,LOOKUP(C265,Stations!$E:$E,Stations!$C:$C))</f>
        <v>-76.483333000000002</v>
      </c>
      <c r="G265">
        <f>IF(B265&lt;&gt;0,LOOKUP(C265,Stations!$E:$E,Stations!$K:$K))-B265</f>
        <v>0</v>
      </c>
      <c r="H265">
        <f t="shared" si="34"/>
        <v>100</v>
      </c>
    </row>
    <row r="266" spans="1:9">
      <c r="A266">
        <v>1027</v>
      </c>
      <c r="B266">
        <v>3</v>
      </c>
      <c r="C266">
        <f t="shared" si="32"/>
        <v>102.7</v>
      </c>
      <c r="D266" t="str">
        <f>IF(B266&lt;&gt;0,LOOKUP(C266,Stations!$E:$E,Stations!$A:$A))</f>
        <v>WMHR</v>
      </c>
      <c r="E266">
        <f>IF(C266&lt;&gt;0,LOOKUP(C266,Stations!$E:$E,Stations!$B:$B))</f>
        <v>42.415556000000002</v>
      </c>
      <c r="F266">
        <f>IF(D266&lt;&gt;0,LOOKUP(C266,Stations!$E:$E,Stations!$C:$C))</f>
        <v>-76.483333000000002</v>
      </c>
      <c r="G266">
        <f>IF(B266&lt;&gt;0,LOOKUP(C266,Stations!$E:$E,Stations!$K:$K))-B266</f>
        <v>21.544123586115781</v>
      </c>
      <c r="H266">
        <f t="shared" si="34"/>
        <v>8.3713176332375969</v>
      </c>
      <c r="I266">
        <f t="shared" ref="I266:I281" si="38">(100-H266)/100</f>
        <v>0.91628682366762404</v>
      </c>
    </row>
    <row r="267" spans="1:9">
      <c r="A267">
        <v>1029</v>
      </c>
      <c r="B267">
        <v>9</v>
      </c>
      <c r="C267">
        <f t="shared" si="32"/>
        <v>102.9</v>
      </c>
      <c r="D267" t="str">
        <f>IF(B267&lt;&gt;0,LOOKUP(C267,Stations!$E:$E,Stations!$A:$A))</f>
        <v>WMHR</v>
      </c>
      <c r="E267">
        <f>IF(C267&lt;&gt;0,LOOKUP(C267,Stations!$E:$E,Stations!$B:$B))</f>
        <v>42.966943999999998</v>
      </c>
      <c r="F267">
        <f>IF(D267&lt;&gt;0,LOOKUP(C267,Stations!$E:$E,Stations!$C:$C))</f>
        <v>-76.2</v>
      </c>
      <c r="G267">
        <f>IF(B267&lt;&gt;0,LOOKUP(C267,Stations!$E:$E,Stations!$K:$K))-B267</f>
        <v>35.315117119272017</v>
      </c>
      <c r="H267">
        <f t="shared" si="34"/>
        <v>1.714921100772852</v>
      </c>
      <c r="I267">
        <f t="shared" si="38"/>
        <v>0.98285078899227141</v>
      </c>
    </row>
    <row r="268" spans="1:9" hidden="1">
      <c r="A268">
        <v>1033</v>
      </c>
      <c r="B268">
        <v>21</v>
      </c>
      <c r="C268">
        <f t="shared" si="32"/>
        <v>103.3</v>
      </c>
      <c r="D268" t="str">
        <f>IF(B268&lt;&gt;0,LOOKUP(C268,Stations!$E:$E,Stations!$A:$A))</f>
        <v>WYXL</v>
      </c>
      <c r="E268">
        <f>IF(C268&lt;&gt;0,LOOKUP(C268,Stations!$E:$E,Stations!$B:$B))</f>
        <v>42.391666000000001</v>
      </c>
      <c r="F268">
        <f>IF(D268&lt;&gt;0,LOOKUP(C268,Stations!$E:$E,Stations!$C:$C))</f>
        <v>-76.474722</v>
      </c>
      <c r="G268">
        <f>IF(B268&lt;&gt;0,LOOKUP(C268,Stations!$E:$E,Stations!$K:$K))-B268</f>
        <v>17.114435836547031</v>
      </c>
      <c r="H268">
        <f t="shared" si="34"/>
        <v>13.94049542307534</v>
      </c>
      <c r="I268">
        <f t="shared" si="38"/>
        <v>0.86059504576924661</v>
      </c>
    </row>
    <row r="269" spans="1:9" hidden="1">
      <c r="A269">
        <v>1037</v>
      </c>
      <c r="B269">
        <v>25</v>
      </c>
      <c r="C269">
        <f t="shared" si="32"/>
        <v>103.7</v>
      </c>
      <c r="D269" t="str">
        <f>IF(B269&lt;&gt;0,LOOKUP(C269,Stations!$E:$E,Stations!$A:$A))</f>
        <v>WYXL</v>
      </c>
      <c r="E269">
        <f>IF(C269&lt;&gt;0,LOOKUP(C269,Stations!$E:$E,Stations!$B:$B))</f>
        <v>42.391666000000001</v>
      </c>
      <c r="F269">
        <f>IF(D269&lt;&gt;0,LOOKUP(C269,Stations!$E:$E,Stations!$C:$C))</f>
        <v>-76.474722</v>
      </c>
      <c r="G269">
        <f>IF(B269&lt;&gt;0,LOOKUP(C269,Stations!$E:$E,Stations!$K:$K))-B269</f>
        <v>13.114435836547031</v>
      </c>
      <c r="H269">
        <f t="shared" si="34"/>
        <v>22.094196295567421</v>
      </c>
      <c r="I269">
        <f t="shared" si="38"/>
        <v>0.77905803704432575</v>
      </c>
    </row>
    <row r="270" spans="1:9" hidden="1">
      <c r="A270">
        <v>1045</v>
      </c>
      <c r="B270">
        <v>17</v>
      </c>
      <c r="C270">
        <f t="shared" si="32"/>
        <v>104.5</v>
      </c>
      <c r="D270" t="str">
        <f>IF(B270&lt;&gt;0,LOOKUP(C270,Stations!$E:$E,Stations!$A:$A))</f>
        <v>WYXL</v>
      </c>
      <c r="E270">
        <f>IF(C270&lt;&gt;0,LOOKUP(C270,Stations!$E:$E,Stations!$B:$B))</f>
        <v>42.391666000000001</v>
      </c>
      <c r="F270">
        <f>IF(D270&lt;&gt;0,LOOKUP(C270,Stations!$E:$E,Stations!$C:$C))</f>
        <v>-76.474722</v>
      </c>
      <c r="G270">
        <f>IF(B270&lt;&gt;0,LOOKUP(C270,Stations!$E:$E,Stations!$K:$K))-B270</f>
        <v>21.114435836547031</v>
      </c>
      <c r="H270">
        <f t="shared" si="34"/>
        <v>8.7958579728819029</v>
      </c>
      <c r="I270">
        <f t="shared" si="38"/>
        <v>0.91204142027118096</v>
      </c>
    </row>
    <row r="271" spans="1:9" hidden="1">
      <c r="A271">
        <v>1049</v>
      </c>
      <c r="B271">
        <v>10</v>
      </c>
      <c r="C271">
        <f t="shared" si="32"/>
        <v>104.9</v>
      </c>
      <c r="D271" t="str">
        <f>IF(B271&lt;&gt;0,LOOKUP(C271,Stations!$E:$E,Stations!$A:$A))</f>
        <v>WYXL</v>
      </c>
      <c r="E271">
        <f>IF(C271&lt;&gt;0,LOOKUP(C271,Stations!$E:$E,Stations!$B:$B))</f>
        <v>42.391666000000001</v>
      </c>
      <c r="F271">
        <f>IF(D271&lt;&gt;0,LOOKUP(C271,Stations!$E:$E,Stations!$C:$C))</f>
        <v>-76.474722</v>
      </c>
      <c r="G271">
        <f>IF(B271&lt;&gt;0,LOOKUP(C271,Stations!$E:$E,Stations!$K:$K))-B271</f>
        <v>28.114435836547031</v>
      </c>
      <c r="H271">
        <f t="shared" si="34"/>
        <v>3.9289654353765777</v>
      </c>
      <c r="I271">
        <f t="shared" si="38"/>
        <v>0.96071034564623414</v>
      </c>
    </row>
    <row r="272" spans="1:9" hidden="1">
      <c r="A272">
        <v>1051</v>
      </c>
      <c r="B272">
        <v>3</v>
      </c>
      <c r="C272">
        <f t="shared" si="32"/>
        <v>105.1</v>
      </c>
      <c r="D272" t="str">
        <f>IF(B272&lt;&gt;0,LOOKUP(C272,Stations!$E:$E,Stations!$A:$A))</f>
        <v>WYXL</v>
      </c>
      <c r="E272">
        <f>IF(C272&lt;&gt;0,LOOKUP(C272,Stations!$E:$E,Stations!$B:$B))</f>
        <v>42.391666000000001</v>
      </c>
      <c r="F272">
        <f>IF(D272&lt;&gt;0,LOOKUP(C272,Stations!$E:$E,Stations!$C:$C))</f>
        <v>-76.474722</v>
      </c>
      <c r="G272">
        <f>IF(B272&lt;&gt;0,LOOKUP(C272,Stations!$E:$E,Stations!$K:$K))-B272</f>
        <v>35.114435836547031</v>
      </c>
      <c r="H272">
        <f t="shared" si="34"/>
        <v>1.755004394110983</v>
      </c>
      <c r="I272">
        <f t="shared" si="38"/>
        <v>0.98244995605889018</v>
      </c>
    </row>
    <row r="273" spans="1:9" hidden="1">
      <c r="A273">
        <v>1055</v>
      </c>
      <c r="B273">
        <v>13</v>
      </c>
      <c r="C273">
        <f t="shared" si="32"/>
        <v>105.5</v>
      </c>
      <c r="D273" t="str">
        <f>IF(B273&lt;&gt;0,LOOKUP(C273,Stations!$E:$E,Stations!$A:$A))</f>
        <v>WYXL</v>
      </c>
      <c r="E273">
        <f>IF(C273&lt;&gt;0,LOOKUP(C273,Stations!$E:$E,Stations!$B:$B))</f>
        <v>42.391666000000001</v>
      </c>
      <c r="F273">
        <f>IF(D273&lt;&gt;0,LOOKUP(C273,Stations!$E:$E,Stations!$C:$C))</f>
        <v>-76.474722</v>
      </c>
      <c r="G273">
        <f>IF(B273&lt;&gt;0,LOOKUP(C273,Stations!$E:$E,Stations!$K:$K))-B273</f>
        <v>25.114435836547031</v>
      </c>
      <c r="H273">
        <f t="shared" si="34"/>
        <v>5.549811188994501</v>
      </c>
      <c r="I273">
        <f t="shared" si="38"/>
        <v>0.94450188811005509</v>
      </c>
    </row>
    <row r="274" spans="1:9" hidden="1">
      <c r="A274">
        <v>1057</v>
      </c>
      <c r="B274">
        <v>3</v>
      </c>
      <c r="C274">
        <f t="shared" si="32"/>
        <v>105.7</v>
      </c>
      <c r="D274" t="str">
        <f>IF(B274&lt;&gt;0,LOOKUP(C274,Stations!$E:$E,Stations!$A:$A))</f>
        <v>WYXL</v>
      </c>
      <c r="E274">
        <f>IF(C274&lt;&gt;0,LOOKUP(C274,Stations!$E:$E,Stations!$B:$B))</f>
        <v>42.391666000000001</v>
      </c>
      <c r="F274">
        <f>IF(D274&lt;&gt;0,LOOKUP(C274,Stations!$E:$E,Stations!$C:$C))</f>
        <v>-76.474722</v>
      </c>
      <c r="G274">
        <f>IF(B274&lt;&gt;0,LOOKUP(C274,Stations!$E:$E,Stations!$K:$K))-B274</f>
        <v>35.114435836547031</v>
      </c>
      <c r="H274">
        <f t="shared" si="34"/>
        <v>1.755004394110983</v>
      </c>
      <c r="I274">
        <f t="shared" si="38"/>
        <v>0.98244995605889018</v>
      </c>
    </row>
    <row r="275" spans="1:9" hidden="1">
      <c r="A275">
        <v>1063</v>
      </c>
      <c r="B275">
        <v>12</v>
      </c>
      <c r="C275">
        <f t="shared" si="32"/>
        <v>106.3</v>
      </c>
      <c r="D275" t="str">
        <f>IF(B275&lt;&gt;0,LOOKUP(C275,Stations!$E:$E,Stations!$A:$A))</f>
        <v>WYXL</v>
      </c>
      <c r="E275">
        <f>IF(C275&lt;&gt;0,LOOKUP(C275,Stations!$E:$E,Stations!$B:$B))</f>
        <v>42.391666000000001</v>
      </c>
      <c r="F275">
        <f>IF(D275&lt;&gt;0,LOOKUP(C275,Stations!$E:$E,Stations!$C:$C))</f>
        <v>-76.474722</v>
      </c>
      <c r="G275">
        <f>IF(B275&lt;&gt;0,LOOKUP(C275,Stations!$E:$E,Stations!$K:$K))-B275</f>
        <v>26.114435836547031</v>
      </c>
      <c r="H275">
        <f t="shared" si="34"/>
        <v>4.9462744286565075</v>
      </c>
      <c r="I275">
        <f t="shared" si="38"/>
        <v>0.95053725571343495</v>
      </c>
    </row>
    <row r="276" spans="1:9" hidden="1">
      <c r="A276">
        <v>1067</v>
      </c>
      <c r="B276">
        <v>8</v>
      </c>
      <c r="C276">
        <f t="shared" si="32"/>
        <v>106.7</v>
      </c>
      <c r="D276" t="str">
        <f>IF(B276&lt;&gt;0,LOOKUP(C276,Stations!$E:$E,Stations!$A:$A))</f>
        <v>WYXL</v>
      </c>
      <c r="E276">
        <f>IF(C276&lt;&gt;0,LOOKUP(C276,Stations!$E:$E,Stations!$B:$B))</f>
        <v>42.391666000000001</v>
      </c>
      <c r="F276">
        <f>IF(D276&lt;&gt;0,LOOKUP(C276,Stations!$E:$E,Stations!$C:$C))</f>
        <v>-76.474722</v>
      </c>
      <c r="G276">
        <f>IF(B276&lt;&gt;0,LOOKUP(C276,Stations!$E:$E,Stations!$K:$K))-B276</f>
        <v>30.114435836547031</v>
      </c>
      <c r="H276">
        <f t="shared" si="34"/>
        <v>3.1208881785753948</v>
      </c>
      <c r="I276">
        <f t="shared" si="38"/>
        <v>0.96879111821424602</v>
      </c>
    </row>
    <row r="277" spans="1:9" hidden="1">
      <c r="A277">
        <v>1069</v>
      </c>
      <c r="B277">
        <v>10</v>
      </c>
      <c r="C277">
        <f t="shared" si="32"/>
        <v>106.9</v>
      </c>
      <c r="D277" t="str">
        <f>IF(B277&lt;&gt;0,LOOKUP(C277,Stations!$E:$E,Stations!$A:$A))</f>
        <v>WYXL</v>
      </c>
      <c r="E277">
        <f>IF(C277&lt;&gt;0,LOOKUP(C277,Stations!$E:$E,Stations!$B:$B))</f>
        <v>42.391666000000001</v>
      </c>
      <c r="F277">
        <f>IF(D277&lt;&gt;0,LOOKUP(C277,Stations!$E:$E,Stations!$C:$C))</f>
        <v>-76.474722</v>
      </c>
      <c r="G277">
        <f>IF(B277&lt;&gt;0,LOOKUP(C277,Stations!$E:$E,Stations!$K:$K))-B277</f>
        <v>28.114435836547031</v>
      </c>
      <c r="H277">
        <f t="shared" si="34"/>
        <v>3.9289654353765777</v>
      </c>
      <c r="I277">
        <f t="shared" si="38"/>
        <v>0.96071034564623414</v>
      </c>
    </row>
    <row r="278" spans="1:9" hidden="1">
      <c r="A278">
        <v>1071</v>
      </c>
      <c r="B278">
        <v>14</v>
      </c>
      <c r="C278">
        <f t="shared" si="32"/>
        <v>107.1</v>
      </c>
      <c r="D278" t="str">
        <f>IF(B278&lt;&gt;0,LOOKUP(C278,Stations!$E:$E,Stations!$A:$A))</f>
        <v>WYXL</v>
      </c>
      <c r="E278">
        <f>IF(C278&lt;&gt;0,LOOKUP(C278,Stations!$E:$E,Stations!$B:$B))</f>
        <v>42.391666000000001</v>
      </c>
      <c r="F278">
        <f>IF(D278&lt;&gt;0,LOOKUP(C278,Stations!$E:$E,Stations!$C:$C))</f>
        <v>-76.474722</v>
      </c>
      <c r="G278">
        <f>IF(B278&lt;&gt;0,LOOKUP(C278,Stations!$E:$E,Stations!$K:$K))-B278</f>
        <v>24.114435836547031</v>
      </c>
      <c r="H278">
        <f t="shared" si="34"/>
        <v>6.2269905719433556</v>
      </c>
      <c r="I278">
        <f t="shared" si="38"/>
        <v>0.93773009428056642</v>
      </c>
    </row>
    <row r="279" spans="1:9" hidden="1">
      <c r="A279">
        <v>1073</v>
      </c>
      <c r="B279">
        <v>11</v>
      </c>
      <c r="C279">
        <f t="shared" si="32"/>
        <v>107.3</v>
      </c>
      <c r="D279" t="str">
        <f>IF(B279&lt;&gt;0,LOOKUP(C279,Stations!$E:$E,Stations!$A:$A))</f>
        <v>WYXL</v>
      </c>
      <c r="E279">
        <f>IF(C279&lt;&gt;0,LOOKUP(C279,Stations!$E:$E,Stations!$B:$B))</f>
        <v>42.391666000000001</v>
      </c>
      <c r="F279">
        <f>IF(D279&lt;&gt;0,LOOKUP(C279,Stations!$E:$E,Stations!$C:$C))</f>
        <v>-76.474722</v>
      </c>
      <c r="G279">
        <f>IF(B279&lt;&gt;0,LOOKUP(C279,Stations!$E:$E,Stations!$K:$K))-B279</f>
        <v>27.114435836547031</v>
      </c>
      <c r="H279">
        <f t="shared" si="34"/>
        <v>4.4083717248070684</v>
      </c>
      <c r="I279">
        <f t="shared" si="38"/>
        <v>0.9559162827519293</v>
      </c>
    </row>
    <row r="280" spans="1:9" hidden="1">
      <c r="A280">
        <v>1075</v>
      </c>
      <c r="B280">
        <v>4</v>
      </c>
      <c r="C280">
        <f t="shared" si="32"/>
        <v>107.5</v>
      </c>
      <c r="D280" t="str">
        <f>IF(B280&lt;&gt;0,LOOKUP(C280,Stations!$E:$E,Stations!$A:$A))</f>
        <v>WYXL</v>
      </c>
      <c r="E280">
        <f>IF(C280&lt;&gt;0,LOOKUP(C280,Stations!$E:$E,Stations!$B:$B))</f>
        <v>42.391666000000001</v>
      </c>
      <c r="F280">
        <f>IF(D280&lt;&gt;0,LOOKUP(C280,Stations!$E:$E,Stations!$C:$C))</f>
        <v>-76.474722</v>
      </c>
      <c r="G280">
        <f>IF(B280&lt;&gt;0,LOOKUP(C280,Stations!$E:$E,Stations!$K:$K))-B280</f>
        <v>34.114435836547031</v>
      </c>
      <c r="H280">
        <f t="shared" si="34"/>
        <v>1.9691473175735588</v>
      </c>
      <c r="I280">
        <f t="shared" si="38"/>
        <v>0.98030852682426439</v>
      </c>
    </row>
    <row r="281" spans="1:9" hidden="1">
      <c r="A281">
        <v>1077</v>
      </c>
      <c r="B281">
        <v>13</v>
      </c>
      <c r="C281">
        <f t="shared" si="32"/>
        <v>107.7</v>
      </c>
      <c r="D281" t="str">
        <f>IF(B281&lt;&gt;0,LOOKUP(C281,Stations!$E:$E,Stations!$A:$A))</f>
        <v>WYXL</v>
      </c>
      <c r="E281">
        <f>IF(C281&lt;&gt;0,LOOKUP(C281,Stations!$E:$E,Stations!$B:$B))</f>
        <v>42.391666000000001</v>
      </c>
      <c r="F281">
        <f>IF(D281&lt;&gt;0,LOOKUP(C281,Stations!$E:$E,Stations!$C:$C))</f>
        <v>-76.474722</v>
      </c>
      <c r="G281">
        <f>IF(B281&lt;&gt;0,LOOKUP(C281,Stations!$E:$E,Stations!$K:$K))-B281</f>
        <v>25.114435836547031</v>
      </c>
      <c r="H281">
        <f t="shared" si="34"/>
        <v>5.549811188994501</v>
      </c>
      <c r="I281">
        <f t="shared" si="38"/>
        <v>0.94450188811005509</v>
      </c>
    </row>
    <row r="282" spans="1:9" hidden="1">
      <c r="A282">
        <v>875</v>
      </c>
      <c r="B282">
        <v>0</v>
      </c>
      <c r="C282">
        <f t="shared" si="32"/>
        <v>87.5</v>
      </c>
      <c r="D282" t="b">
        <f>IF(B282&lt;&gt;0,LOOKUP(C282,Stations!$E:$E,Stations!$A:$A))</f>
        <v>0</v>
      </c>
      <c r="E282" t="e">
        <f>IF(C282&lt;&gt;0,LOOKUP(C282,Stations!$E:$E,Stations!$B:$B))</f>
        <v>#N/A</v>
      </c>
      <c r="F282" t="e">
        <f>IF(D282&lt;&gt;0,LOOKUP(C282,Stations!$E:$E,Stations!$C:$C))</f>
        <v>#N/A</v>
      </c>
      <c r="G282">
        <f>IF(B282&lt;&gt;0,LOOKUP(C282,Stations!$E:$E,Stations!$K:$K))-B282</f>
        <v>0</v>
      </c>
      <c r="H282">
        <f t="shared" si="34"/>
        <v>100</v>
      </c>
    </row>
    <row r="283" spans="1:9" hidden="1">
      <c r="A283">
        <v>879</v>
      </c>
      <c r="B283">
        <v>0</v>
      </c>
      <c r="C283">
        <f t="shared" si="32"/>
        <v>87.9</v>
      </c>
      <c r="D283" t="b">
        <f>IF(B283&lt;&gt;0,LOOKUP(C283,Stations!$E:$E,Stations!$A:$A))</f>
        <v>0</v>
      </c>
      <c r="E283" t="e">
        <f>IF(C283&lt;&gt;0,LOOKUP(C283,Stations!$E:$E,Stations!$B:$B))</f>
        <v>#N/A</v>
      </c>
      <c r="F283" t="e">
        <f>IF(D283&lt;&gt;0,LOOKUP(C283,Stations!$E:$E,Stations!$C:$C))</f>
        <v>#N/A</v>
      </c>
      <c r="G283">
        <f>IF(B283&lt;&gt;0,LOOKUP(C283,Stations!$E:$E,Stations!$K:$K))-B283</f>
        <v>0</v>
      </c>
      <c r="H283">
        <f t="shared" si="34"/>
        <v>100</v>
      </c>
    </row>
    <row r="284" spans="1:9">
      <c r="A284">
        <v>881</v>
      </c>
      <c r="B284">
        <v>7</v>
      </c>
      <c r="C284">
        <f t="shared" si="32"/>
        <v>88.1</v>
      </c>
      <c r="D284" t="str">
        <f>IF(B284&lt;&gt;0,LOOKUP(C284,Stations!$E:$E,Stations!$A:$A))</f>
        <v>WSKG</v>
      </c>
      <c r="E284">
        <f>IF(C284&lt;&gt;0,LOOKUP(C284,Stations!$E:$E,Stations!$B:$B))</f>
        <v>42.446944000000002</v>
      </c>
      <c r="F284">
        <f>IF(D284&lt;&gt;0,LOOKUP(C284,Stations!$E:$E,Stations!$C:$C))</f>
        <v>-76.537499999999994</v>
      </c>
      <c r="G284">
        <f>IF(B284&lt;&gt;0,LOOKUP(C284,Stations!$E:$E,Stations!$K:$K))-B284</f>
        <v>27.919694067239952</v>
      </c>
      <c r="H284">
        <f t="shared" si="34"/>
        <v>4.0180496289802416</v>
      </c>
      <c r="I284">
        <f t="shared" ref="I284:I285" si="39">(100-H284)/100</f>
        <v>0.95981950371019764</v>
      </c>
    </row>
    <row r="285" spans="1:9">
      <c r="A285">
        <v>889</v>
      </c>
      <c r="B285">
        <v>3</v>
      </c>
      <c r="C285">
        <f t="shared" si="32"/>
        <v>88.9</v>
      </c>
      <c r="D285" t="str">
        <f>IF(B285&lt;&gt;0,LOOKUP(C285,Stations!$E:$E,Stations!$A:$A))</f>
        <v>WCII</v>
      </c>
      <c r="E285">
        <f>IF(C285&lt;&gt;0,LOOKUP(C285,Stations!$E:$E,Stations!$B:$B))</f>
        <v>42.446666999999998</v>
      </c>
      <c r="F285">
        <f>IF(D285&lt;&gt;0,LOOKUP(C285,Stations!$E:$E,Stations!$C:$C))</f>
        <v>-76.538055</v>
      </c>
      <c r="G285">
        <f>IF(B285&lt;&gt;0,LOOKUP(C285,Stations!$E:$E,Stations!$K:$K))-B285</f>
        <v>30.526597921525152</v>
      </c>
      <c r="H285">
        <f t="shared" si="34"/>
        <v>2.9762547663872789</v>
      </c>
      <c r="I285">
        <f t="shared" si="39"/>
        <v>0.97023745233612713</v>
      </c>
    </row>
    <row r="286" spans="1:9" hidden="1">
      <c r="A286">
        <v>899</v>
      </c>
      <c r="B286">
        <v>0</v>
      </c>
      <c r="C286">
        <f t="shared" si="32"/>
        <v>89.9</v>
      </c>
      <c r="D286" t="b">
        <f>IF(B286&lt;&gt;0,LOOKUP(C286,Stations!$E:$E,Stations!$A:$A))</f>
        <v>0</v>
      </c>
      <c r="E286">
        <f>IF(C286&lt;&gt;0,LOOKUP(C286,Stations!$E:$E,Stations!$B:$B))</f>
        <v>42.061110999999997</v>
      </c>
      <c r="F286">
        <f>IF(D286&lt;&gt;0,LOOKUP(C286,Stations!$E:$E,Stations!$C:$C))</f>
        <v>-75.946111000000002</v>
      </c>
      <c r="G286">
        <f>IF(B286&lt;&gt;0,LOOKUP(C286,Stations!$E:$E,Stations!$K:$K))-B286</f>
        <v>0</v>
      </c>
      <c r="H286">
        <f t="shared" si="34"/>
        <v>100</v>
      </c>
    </row>
    <row r="287" spans="1:9">
      <c r="A287">
        <v>901</v>
      </c>
      <c r="B287">
        <v>3</v>
      </c>
      <c r="C287">
        <f t="shared" si="32"/>
        <v>90.1</v>
      </c>
      <c r="D287" t="str">
        <f>IF(B287&lt;&gt;0,LOOKUP(C287,Stations!$E:$E,Stations!$A:$A))</f>
        <v>WITH</v>
      </c>
      <c r="E287">
        <f>IF(C287&lt;&gt;0,LOOKUP(C287,Stations!$E:$E,Stations!$B:$B))</f>
        <v>42.581944</v>
      </c>
      <c r="F287">
        <f>IF(D287&lt;&gt;0,LOOKUP(C287,Stations!$E:$E,Stations!$C:$C))</f>
        <v>-76.556111000000001</v>
      </c>
      <c r="G287">
        <f>IF(B287&lt;&gt;0,LOOKUP(C287,Stations!$E:$E,Stations!$K:$K))-B287</f>
        <v>33.870367980715997</v>
      </c>
      <c r="H287">
        <f t="shared" si="34"/>
        <v>2.0252638040065478</v>
      </c>
      <c r="I287">
        <f>(100-H287)/100</f>
        <v>0.97974736195993462</v>
      </c>
    </row>
    <row r="288" spans="1:9" hidden="1">
      <c r="A288">
        <v>905</v>
      </c>
      <c r="B288">
        <v>0</v>
      </c>
      <c r="C288">
        <f t="shared" si="32"/>
        <v>90.5</v>
      </c>
      <c r="D288" t="b">
        <f>IF(B288&lt;&gt;0,LOOKUP(C288,Stations!$E:$E,Stations!$A:$A))</f>
        <v>0</v>
      </c>
      <c r="E288">
        <f>IF(C288&lt;&gt;0,LOOKUP(C288,Stations!$E:$E,Stations!$B:$B))</f>
        <v>42.581944</v>
      </c>
      <c r="F288">
        <f>IF(D288&lt;&gt;0,LOOKUP(C288,Stations!$E:$E,Stations!$C:$C))</f>
        <v>-76.556111000000001</v>
      </c>
      <c r="G288">
        <f>IF(B288&lt;&gt;0,LOOKUP(C288,Stations!$E:$E,Stations!$K:$K))-B288</f>
        <v>0</v>
      </c>
      <c r="H288">
        <f t="shared" si="34"/>
        <v>100</v>
      </c>
    </row>
    <row r="289" spans="1:9">
      <c r="A289">
        <v>909</v>
      </c>
      <c r="B289">
        <v>11</v>
      </c>
      <c r="C289">
        <f t="shared" si="32"/>
        <v>90.9</v>
      </c>
      <c r="D289" t="str">
        <f>IF(B289&lt;&gt;0,LOOKUP(C289,Stations!$E:$E,Stations!$A:$A))</f>
        <v>WSKG</v>
      </c>
      <c r="E289">
        <f>IF(C289&lt;&gt;0,LOOKUP(C289,Stations!$E:$E,Stations!$B:$B))</f>
        <v>42.581944</v>
      </c>
      <c r="F289">
        <f>IF(D289&lt;&gt;0,LOOKUP(C289,Stations!$E:$E,Stations!$C:$C))</f>
        <v>-76.556111000000001</v>
      </c>
      <c r="G289">
        <f>IF(B289&lt;&gt;0,LOOKUP(C289,Stations!$E:$E,Stations!$K:$K))-B289</f>
        <v>32.821677101647147</v>
      </c>
      <c r="H289">
        <f t="shared" si="34"/>
        <v>2.2851575346465585</v>
      </c>
      <c r="I289">
        <f t="shared" ref="I289:I290" si="40">(100-H289)/100</f>
        <v>0.97714842465353446</v>
      </c>
    </row>
    <row r="290" spans="1:9">
      <c r="A290">
        <v>915</v>
      </c>
      <c r="B290">
        <v>11</v>
      </c>
      <c r="C290">
        <f t="shared" si="32"/>
        <v>91.5</v>
      </c>
      <c r="D290" t="str">
        <f>IF(B290&lt;&gt;0,LOOKUP(C290,Stations!$E:$E,Stations!$A:$A))</f>
        <v>WCNY</v>
      </c>
      <c r="E290">
        <f>IF(C290&lt;&gt;0,LOOKUP(C290,Stations!$E:$E,Stations!$B:$B))</f>
        <v>42.945</v>
      </c>
      <c r="F290">
        <f>IF(D290&lt;&gt;0,LOOKUP(C290,Stations!$E:$E,Stations!$C:$C))</f>
        <v>-76.024445</v>
      </c>
      <c r="G290">
        <f>IF(B290&lt;&gt;0,LOOKUP(C290,Stations!$E:$E,Stations!$K:$K))-B290</f>
        <v>33.251595236053589</v>
      </c>
      <c r="H290">
        <f t="shared" si="34"/>
        <v>2.1748045763451604</v>
      </c>
      <c r="I290">
        <f t="shared" si="40"/>
        <v>0.97825195423654832</v>
      </c>
    </row>
    <row r="291" spans="1:9" hidden="1">
      <c r="A291">
        <v>925</v>
      </c>
      <c r="B291">
        <v>0</v>
      </c>
      <c r="C291">
        <f t="shared" si="32"/>
        <v>92.5</v>
      </c>
      <c r="D291" t="b">
        <f>IF(B291&lt;&gt;0,LOOKUP(C291,Stations!$E:$E,Stations!$A:$A))</f>
        <v>0</v>
      </c>
      <c r="E291">
        <f>IF(C291&lt;&gt;0,LOOKUP(C291,Stations!$E:$E,Stations!$B:$B))</f>
        <v>42.386944</v>
      </c>
      <c r="F291">
        <f>IF(D291&lt;&gt;0,LOOKUP(C291,Stations!$E:$E,Stations!$C:$C))</f>
        <v>-76.669721999999993</v>
      </c>
      <c r="G291">
        <f>IF(B291&lt;&gt;0,LOOKUP(C291,Stations!$E:$E,Stations!$K:$K))-B291</f>
        <v>0</v>
      </c>
      <c r="H291">
        <f t="shared" si="34"/>
        <v>100</v>
      </c>
    </row>
    <row r="292" spans="1:9">
      <c r="A292">
        <v>933</v>
      </c>
      <c r="B292">
        <v>8</v>
      </c>
      <c r="C292">
        <f t="shared" si="32"/>
        <v>93.3</v>
      </c>
      <c r="D292" t="str">
        <f>IF(B292&lt;&gt;0,LOOKUP(C292,Stations!$E:$E,Stations!$A:$A))</f>
        <v>WNTQ</v>
      </c>
      <c r="E292">
        <f>IF(C292&lt;&gt;0,LOOKUP(C292,Stations!$E:$E,Stations!$B:$B))</f>
        <v>42.946666999999998</v>
      </c>
      <c r="F292">
        <f>IF(D292&lt;&gt;0,LOOKUP(C292,Stations!$E:$E,Stations!$C:$C))</f>
        <v>-76.024445</v>
      </c>
      <c r="G292">
        <f>IF(B292&lt;&gt;0,LOOKUP(C292,Stations!$E:$E,Stations!$K:$K))-B292</f>
        <v>43.352687645793758</v>
      </c>
      <c r="H292">
        <f t="shared" si="34"/>
        <v>0.67977567174383735</v>
      </c>
      <c r="I292">
        <f t="shared" ref="I292:I294" si="41">(100-H292)/100</f>
        <v>0.99320224328256157</v>
      </c>
    </row>
    <row r="293" spans="1:9">
      <c r="A293">
        <v>935</v>
      </c>
      <c r="B293">
        <v>22</v>
      </c>
      <c r="C293">
        <f t="shared" si="32"/>
        <v>93.5</v>
      </c>
      <c r="D293" t="str">
        <f>IF(B293&lt;&gt;0,LOOKUP(C293,Stations!$E:$E,Stations!$A:$A))</f>
        <v>WVBR</v>
      </c>
      <c r="E293">
        <f>IF(C293&lt;&gt;0,LOOKUP(C293,Stations!$E:$E,Stations!$B:$B))</f>
        <v>42.428333000000002</v>
      </c>
      <c r="F293">
        <f>IF(D293&lt;&gt;0,LOOKUP(C293,Stations!$E:$E,Stations!$C:$C))</f>
        <v>-76.449167000000003</v>
      </c>
      <c r="G293">
        <f>IF(B293&lt;&gt;0,LOOKUP(C293,Stations!$E:$E,Stations!$K:$K))-B293</f>
        <v>30.988514788880671</v>
      </c>
      <c r="H293">
        <f t="shared" si="34"/>
        <v>2.8221120983096633</v>
      </c>
      <c r="I293">
        <f t="shared" si="41"/>
        <v>0.97177887901690341</v>
      </c>
    </row>
    <row r="294" spans="1:9">
      <c r="A294">
        <v>937</v>
      </c>
      <c r="B294">
        <v>9</v>
      </c>
      <c r="C294">
        <f t="shared" si="32"/>
        <v>93.7</v>
      </c>
      <c r="D294" t="str">
        <f>IF(B294&lt;&gt;0,LOOKUP(C294,Stations!$E:$E,Stations!$A:$A))</f>
        <v>WVBR</v>
      </c>
      <c r="E294">
        <f>IF(C294&lt;&gt;0,LOOKUP(C294,Stations!$E:$E,Stations!$B:$B))</f>
        <v>42.428333000000002</v>
      </c>
      <c r="F294">
        <f>IF(D294&lt;&gt;0,LOOKUP(C294,Stations!$E:$E,Stations!$C:$C))</f>
        <v>-76.449167000000003</v>
      </c>
      <c r="G294">
        <f>IF(B294&lt;&gt;0,LOOKUP(C294,Stations!$E:$E,Stations!$K:$K))-B294</f>
        <v>43.988514788880671</v>
      </c>
      <c r="H294">
        <f t="shared" si="34"/>
        <v>0.6317922009895296</v>
      </c>
      <c r="I294">
        <f t="shared" si="41"/>
        <v>0.99368207799010477</v>
      </c>
    </row>
    <row r="295" spans="1:9" hidden="1">
      <c r="A295">
        <v>939</v>
      </c>
      <c r="B295">
        <v>0</v>
      </c>
      <c r="C295">
        <f t="shared" si="32"/>
        <v>93.9</v>
      </c>
      <c r="D295" t="b">
        <f>IF(B295&lt;&gt;0,LOOKUP(C295,Stations!$E:$E,Stations!$A:$A))</f>
        <v>0</v>
      </c>
      <c r="E295">
        <f>IF(C295&lt;&gt;0,LOOKUP(C295,Stations!$E:$E,Stations!$B:$B))</f>
        <v>42.428333000000002</v>
      </c>
      <c r="F295">
        <f>IF(D295&lt;&gt;0,LOOKUP(C295,Stations!$E:$E,Stations!$C:$C))</f>
        <v>-76.449167000000003</v>
      </c>
      <c r="G295">
        <f>IF(B295&lt;&gt;0,LOOKUP(C295,Stations!$E:$E,Stations!$K:$K))-B295</f>
        <v>0</v>
      </c>
      <c r="H295">
        <f t="shared" si="34"/>
        <v>100</v>
      </c>
    </row>
    <row r="296" spans="1:9" hidden="1">
      <c r="A296">
        <v>941</v>
      </c>
      <c r="B296">
        <v>0</v>
      </c>
      <c r="C296">
        <f t="shared" si="32"/>
        <v>94.1</v>
      </c>
      <c r="D296" t="b">
        <f>IF(B296&lt;&gt;0,LOOKUP(C296,Stations!$E:$E,Stations!$A:$A))</f>
        <v>0</v>
      </c>
      <c r="E296">
        <f>IF(C296&lt;&gt;0,LOOKUP(C296,Stations!$E:$E,Stations!$B:$B))</f>
        <v>42.428333000000002</v>
      </c>
      <c r="F296">
        <f>IF(D296&lt;&gt;0,LOOKUP(C296,Stations!$E:$E,Stations!$C:$C))</f>
        <v>-76.449167000000003</v>
      </c>
      <c r="G296">
        <f>IF(B296&lt;&gt;0,LOOKUP(C296,Stations!$E:$E,Stations!$K:$K))-B296</f>
        <v>0</v>
      </c>
      <c r="H296">
        <f t="shared" si="34"/>
        <v>100</v>
      </c>
    </row>
    <row r="297" spans="1:9" hidden="1">
      <c r="A297">
        <v>943</v>
      </c>
      <c r="B297">
        <v>0</v>
      </c>
      <c r="C297">
        <f t="shared" si="32"/>
        <v>94.3</v>
      </c>
      <c r="D297" t="b">
        <f>IF(B297&lt;&gt;0,LOOKUP(C297,Stations!$E:$E,Stations!$A:$A))</f>
        <v>0</v>
      </c>
      <c r="E297">
        <f>IF(C297&lt;&gt;0,LOOKUP(C297,Stations!$E:$E,Stations!$B:$B))</f>
        <v>42.428333000000002</v>
      </c>
      <c r="F297">
        <f>IF(D297&lt;&gt;0,LOOKUP(C297,Stations!$E:$E,Stations!$C:$C))</f>
        <v>-76.449167000000003</v>
      </c>
      <c r="G297">
        <f>IF(B297&lt;&gt;0,LOOKUP(C297,Stations!$E:$E,Stations!$K:$K))-B297</f>
        <v>0</v>
      </c>
      <c r="H297">
        <f t="shared" si="34"/>
        <v>100</v>
      </c>
    </row>
    <row r="298" spans="1:9">
      <c r="A298">
        <v>945</v>
      </c>
      <c r="B298">
        <v>7</v>
      </c>
      <c r="C298">
        <f t="shared" si="32"/>
        <v>94.5</v>
      </c>
      <c r="D298" t="str">
        <f>IF(B298&lt;&gt;0,LOOKUP(C298,Stations!$E:$E,Stations!$A:$A))</f>
        <v>WYYY</v>
      </c>
      <c r="E298">
        <f>IF(C298&lt;&gt;0,LOOKUP(C298,Stations!$E:$E,Stations!$B:$B))</f>
        <v>42.946111000000002</v>
      </c>
      <c r="F298">
        <f>IF(D298&lt;&gt;0,LOOKUP(C298,Stations!$E:$E,Stations!$C:$C))</f>
        <v>-76.118611000000001</v>
      </c>
      <c r="G298">
        <f>IF(B298&lt;&gt;0,LOOKUP(C298,Stations!$E:$E,Stations!$K:$K))-B298</f>
        <v>44.655625137498653</v>
      </c>
      <c r="H298">
        <f t="shared" si="34"/>
        <v>0.58508470228030018</v>
      </c>
      <c r="I298">
        <f t="shared" ref="I298:I299" si="42">(100-H298)/100</f>
        <v>0.99414915297719697</v>
      </c>
    </row>
    <row r="299" spans="1:9">
      <c r="A299">
        <v>947</v>
      </c>
      <c r="B299">
        <v>5</v>
      </c>
      <c r="C299">
        <f t="shared" si="32"/>
        <v>94.7</v>
      </c>
      <c r="D299" t="str">
        <f>IF(B299&lt;&gt;0,LOOKUP(C299,Stations!$E:$E,Stations!$A:$A))</f>
        <v>WYYY</v>
      </c>
      <c r="E299">
        <f>IF(C299&lt;&gt;0,LOOKUP(C299,Stations!$E:$E,Stations!$B:$B))</f>
        <v>42.946111000000002</v>
      </c>
      <c r="F299">
        <f>IF(D299&lt;&gt;0,LOOKUP(C299,Stations!$E:$E,Stations!$C:$C))</f>
        <v>-76.118611000000001</v>
      </c>
      <c r="G299">
        <f>IF(B299&lt;&gt;0,LOOKUP(C299,Stations!$E:$E,Stations!$K:$K))-B299</f>
        <v>46.655625137498653</v>
      </c>
      <c r="H299">
        <f t="shared" si="34"/>
        <v>0.46474929872649262</v>
      </c>
      <c r="I299">
        <f t="shared" si="42"/>
        <v>0.99535250701273514</v>
      </c>
    </row>
    <row r="300" spans="1:9" hidden="1">
      <c r="A300">
        <v>949</v>
      </c>
      <c r="B300">
        <v>0</v>
      </c>
      <c r="C300">
        <f t="shared" si="32"/>
        <v>94.9</v>
      </c>
      <c r="D300" t="b">
        <f>IF(B300&lt;&gt;0,LOOKUP(C300,Stations!$E:$E,Stations!$A:$A))</f>
        <v>0</v>
      </c>
      <c r="E300">
        <f>IF(C300&lt;&gt;0,LOOKUP(C300,Stations!$E:$E,Stations!$B:$B))</f>
        <v>42.946111000000002</v>
      </c>
      <c r="F300">
        <f>IF(D300&lt;&gt;0,LOOKUP(C300,Stations!$E:$E,Stations!$C:$C))</f>
        <v>-76.118611000000001</v>
      </c>
      <c r="G300">
        <f>IF(B300&lt;&gt;0,LOOKUP(C300,Stations!$E:$E,Stations!$K:$K))-B300</f>
        <v>0</v>
      </c>
      <c r="H300">
        <f t="shared" si="34"/>
        <v>100</v>
      </c>
    </row>
    <row r="301" spans="1:9">
      <c r="A301">
        <v>951</v>
      </c>
      <c r="B301">
        <v>2</v>
      </c>
      <c r="C301">
        <f t="shared" si="32"/>
        <v>95.1</v>
      </c>
      <c r="D301" t="str">
        <f>IF(B301&lt;&gt;0,LOOKUP(C301,Stations!$E:$E,Stations!$A:$A))</f>
        <v>WYYY</v>
      </c>
      <c r="E301">
        <f>IF(C301&lt;&gt;0,LOOKUP(C301,Stations!$E:$E,Stations!$B:$B))</f>
        <v>42.946111000000002</v>
      </c>
      <c r="F301">
        <f>IF(D301&lt;&gt;0,LOOKUP(C301,Stations!$E:$E,Stations!$C:$C))</f>
        <v>-76.118611000000001</v>
      </c>
      <c r="G301">
        <f>IF(B301&lt;&gt;0,LOOKUP(C301,Stations!$E:$E,Stations!$K:$K))-B301</f>
        <v>49.655625137498653</v>
      </c>
      <c r="H301">
        <f t="shared" si="34"/>
        <v>0.32901730682890473</v>
      </c>
      <c r="I301">
        <f t="shared" ref="I301:I311" si="43">(100-H301)/100</f>
        <v>0.99670982693171095</v>
      </c>
    </row>
    <row r="302" spans="1:9">
      <c r="A302">
        <v>955</v>
      </c>
      <c r="B302">
        <v>10</v>
      </c>
      <c r="C302">
        <f t="shared" si="32"/>
        <v>95.5</v>
      </c>
      <c r="D302" t="str">
        <f>IF(B302&lt;&gt;0,LOOKUP(C302,Stations!$E:$E,Stations!$A:$A))</f>
        <v>WFIZ</v>
      </c>
      <c r="E302">
        <f>IF(C302&lt;&gt;0,LOOKUP(C302,Stations!$E:$E,Stations!$B:$B))</f>
        <v>42.386944</v>
      </c>
      <c r="F302">
        <f>IF(D302&lt;&gt;0,LOOKUP(C302,Stations!$E:$E,Stations!$C:$C))</f>
        <v>-76.669721999999993</v>
      </c>
      <c r="G302">
        <f>IF(B302&lt;&gt;0,LOOKUP(C302,Stations!$E:$E,Stations!$K:$K))-B302</f>
        <v>26.38680731581816</v>
      </c>
      <c r="H302">
        <f t="shared" si="34"/>
        <v>4.7935761865661126</v>
      </c>
      <c r="I302">
        <f t="shared" si="43"/>
        <v>0.95206423813433882</v>
      </c>
    </row>
    <row r="303" spans="1:9">
      <c r="A303">
        <v>959</v>
      </c>
      <c r="B303">
        <v>23</v>
      </c>
      <c r="C303">
        <f t="shared" si="32"/>
        <v>95.9</v>
      </c>
      <c r="D303" t="str">
        <f>IF(B303&lt;&gt;0,LOOKUP(C303,Stations!$E:$E,Stations!$A:$A))</f>
        <v>WQNY</v>
      </c>
      <c r="E303">
        <f>IF(C303&lt;&gt;0,LOOKUP(C303,Stations!$E:$E,Stations!$B:$B))</f>
        <v>42.391666000000001</v>
      </c>
      <c r="F303">
        <f>IF(D303&lt;&gt;0,LOOKUP(C303,Stations!$E:$E,Stations!$C:$C))</f>
        <v>-76.474722</v>
      </c>
      <c r="G303">
        <f>IF(B303&lt;&gt;0,LOOKUP(C303,Stations!$E:$E,Stations!$K:$K))-B303</f>
        <v>15.437252980036604</v>
      </c>
      <c r="H303">
        <f t="shared" si="34"/>
        <v>16.909756390327104</v>
      </c>
      <c r="I303">
        <f t="shared" si="43"/>
        <v>0.83090243609672898</v>
      </c>
    </row>
    <row r="304" spans="1:9">
      <c r="A304">
        <v>963</v>
      </c>
      <c r="B304">
        <v>13</v>
      </c>
      <c r="C304">
        <f t="shared" si="32"/>
        <v>96.3</v>
      </c>
      <c r="D304" t="str">
        <f>IF(B304&lt;&gt;0,LOOKUP(C304,Stations!$E:$E,Stations!$A:$A))</f>
        <v>WLLW</v>
      </c>
      <c r="E304">
        <f>IF(C304&lt;&gt;0,LOOKUP(C304,Stations!$E:$E,Stations!$B:$B))</f>
        <v>42.446666999999998</v>
      </c>
      <c r="F304">
        <f>IF(D304&lt;&gt;0,LOOKUP(C304,Stations!$E:$E,Stations!$C:$C))</f>
        <v>-76.538055</v>
      </c>
      <c r="G304">
        <f>IF(B304&lt;&gt;0,LOOKUP(C304,Stations!$E:$E,Stations!$K:$K))-B304</f>
        <v>20.179352659981916</v>
      </c>
      <c r="H304">
        <f t="shared" si="34"/>
        <v>9.7956298733705953</v>
      </c>
      <c r="I304">
        <f t="shared" si="43"/>
        <v>0.90204370126629396</v>
      </c>
    </row>
    <row r="305" spans="1:9">
      <c r="A305">
        <v>967</v>
      </c>
      <c r="B305">
        <v>26</v>
      </c>
      <c r="C305">
        <f t="shared" ref="C305:C368" si="44">A305/10</f>
        <v>96.7</v>
      </c>
      <c r="D305" t="str">
        <f>IF(B305&lt;&gt;0,LOOKUP(C305,Stations!$E:$E,Stations!$A:$A))</f>
        <v>WLLW</v>
      </c>
      <c r="E305">
        <f>IF(C305&lt;&gt;0,LOOKUP(C305,Stations!$E:$E,Stations!$B:$B))</f>
        <v>42.446666999999998</v>
      </c>
      <c r="F305">
        <f>IF(D305&lt;&gt;0,LOOKUP(C305,Stations!$E:$E,Stations!$C:$C))</f>
        <v>-76.538055</v>
      </c>
      <c r="G305">
        <f>IF(B305&lt;&gt;0,LOOKUP(C305,Stations!$E:$E,Stations!$K:$K))-B305</f>
        <v>7.179352659981916</v>
      </c>
      <c r="H305">
        <f t="shared" ref="H305:H311" si="45">100/10^(G305/20)</f>
        <v>43.755471392184624</v>
      </c>
      <c r="I305">
        <f t="shared" si="43"/>
        <v>0.56244528607815381</v>
      </c>
    </row>
    <row r="306" spans="1:9" hidden="1">
      <c r="A306">
        <v>973</v>
      </c>
      <c r="B306">
        <v>18</v>
      </c>
      <c r="C306">
        <f t="shared" si="44"/>
        <v>97.3</v>
      </c>
      <c r="D306" t="str">
        <f>IF(B306&lt;&gt;0,LOOKUP(C306,Stations!$E:$E,Stations!$A:$A))</f>
        <v>WYXL</v>
      </c>
      <c r="E306">
        <f>IF(C306&lt;&gt;0,LOOKUP(C306,Stations!$E:$E,Stations!$B:$B))</f>
        <v>42.465000000000003</v>
      </c>
      <c r="F306">
        <f>IF(D306&lt;&gt;0,LOOKUP(C306,Stations!$E:$E,Stations!$C:$C))</f>
        <v>-76.373056000000005</v>
      </c>
      <c r="G306">
        <f>IF(B306&lt;&gt;0,LOOKUP(C306,Stations!$E:$E,Stations!$K:$K))-B306</f>
        <v>36.586042347470844</v>
      </c>
      <c r="H306">
        <f t="shared" si="45"/>
        <v>1.4814871286503501</v>
      </c>
      <c r="I306">
        <f t="shared" si="43"/>
        <v>0.98518512871349662</v>
      </c>
    </row>
    <row r="307" spans="1:9" hidden="1">
      <c r="A307">
        <v>977</v>
      </c>
      <c r="B307">
        <v>21</v>
      </c>
      <c r="C307">
        <f t="shared" si="44"/>
        <v>97.7</v>
      </c>
      <c r="D307" t="str">
        <f>IF(B307&lt;&gt;0,LOOKUP(C307,Stations!$E:$E,Stations!$A:$A))</f>
        <v>WYXL</v>
      </c>
      <c r="E307">
        <f>IF(C307&lt;&gt;0,LOOKUP(C307,Stations!$E:$E,Stations!$B:$B))</f>
        <v>42.465000000000003</v>
      </c>
      <c r="F307">
        <f>IF(D307&lt;&gt;0,LOOKUP(C307,Stations!$E:$E,Stations!$C:$C))</f>
        <v>-76.373056000000005</v>
      </c>
      <c r="G307">
        <f>IF(B307&lt;&gt;0,LOOKUP(C307,Stations!$E:$E,Stations!$K:$K))-B307</f>
        <v>33.586042347470844</v>
      </c>
      <c r="H307">
        <f t="shared" si="45"/>
        <v>2.0926561910939796</v>
      </c>
      <c r="I307">
        <f t="shared" si="43"/>
        <v>0.97907343808906022</v>
      </c>
    </row>
    <row r="308" spans="1:9">
      <c r="A308">
        <v>985</v>
      </c>
      <c r="B308">
        <v>7</v>
      </c>
      <c r="C308">
        <f t="shared" si="44"/>
        <v>98.5</v>
      </c>
      <c r="D308" t="str">
        <f>IF(B308&lt;&gt;0,LOOKUP(C308,Stations!$E:$E,Stations!$A:$A))</f>
        <v>WHWK</v>
      </c>
      <c r="E308">
        <f>IF(C308&lt;&gt;0,LOOKUP(C308,Stations!$E:$E,Stations!$B:$B))</f>
        <v>42.061110999999997</v>
      </c>
      <c r="F308">
        <f>IF(D308&lt;&gt;0,LOOKUP(C308,Stations!$E:$E,Stations!$C:$C))</f>
        <v>-75.945832999999993</v>
      </c>
      <c r="G308">
        <f>IF(B308&lt;&gt;0,LOOKUP(C308,Stations!$E:$E,Stations!$K:$K))-B308</f>
        <v>33.305487187271893</v>
      </c>
      <c r="H308">
        <f t="shared" si="45"/>
        <v>2.1613526885208296</v>
      </c>
      <c r="I308">
        <f t="shared" si="43"/>
        <v>0.97838647311479165</v>
      </c>
    </row>
    <row r="309" spans="1:9">
      <c r="A309">
        <v>987</v>
      </c>
      <c r="B309">
        <v>9</v>
      </c>
      <c r="C309">
        <f t="shared" si="44"/>
        <v>98.7</v>
      </c>
      <c r="D309" t="str">
        <f>IF(B309&lt;&gt;0,LOOKUP(C309,Stations!$E:$E,Stations!$A:$A))</f>
        <v>WHWK</v>
      </c>
      <c r="E309">
        <f>IF(C309&lt;&gt;0,LOOKUP(C309,Stations!$E:$E,Stations!$B:$B))</f>
        <v>42.061110999999997</v>
      </c>
      <c r="F309">
        <f>IF(D309&lt;&gt;0,LOOKUP(C309,Stations!$E:$E,Stations!$C:$C))</f>
        <v>-75.945832999999993</v>
      </c>
      <c r="G309">
        <f>IF(B309&lt;&gt;0,LOOKUP(C309,Stations!$E:$E,Stations!$K:$K))-B309</f>
        <v>31.305487187271893</v>
      </c>
      <c r="H309">
        <f t="shared" si="45"/>
        <v>2.7209818234285152</v>
      </c>
      <c r="I309">
        <f t="shared" si="43"/>
        <v>0.97279018176571486</v>
      </c>
    </row>
    <row r="310" spans="1:9">
      <c r="A310">
        <v>1003</v>
      </c>
      <c r="B310">
        <v>11</v>
      </c>
      <c r="C310">
        <f t="shared" si="44"/>
        <v>100.3</v>
      </c>
      <c r="D310" t="str">
        <f>IF(B310&lt;&gt;0,LOOKUP(C310,Stations!$E:$E,Stations!$A:$A))</f>
        <v>WIII</v>
      </c>
      <c r="E310">
        <f>IF(C310&lt;&gt;0,LOOKUP(C310,Stations!$E:$E,Stations!$B:$B))</f>
        <v>42.429721999999998</v>
      </c>
      <c r="F310">
        <f>IF(D310&lt;&gt;0,LOOKUP(C310,Stations!$E:$E,Stations!$C:$C))</f>
        <v>-76.496943999999999</v>
      </c>
      <c r="G310">
        <f>IF(B310&lt;&gt;0,LOOKUP(C310,Stations!$E:$E,Stations!$K:$K))-B310</f>
        <v>26.242491130587666</v>
      </c>
      <c r="H310">
        <f t="shared" si="45"/>
        <v>4.8738868600257481</v>
      </c>
      <c r="I310">
        <f t="shared" si="43"/>
        <v>0.95126113139974255</v>
      </c>
    </row>
    <row r="311" spans="1:9">
      <c r="A311">
        <v>1017</v>
      </c>
      <c r="B311">
        <v>14</v>
      </c>
      <c r="C311">
        <f t="shared" si="44"/>
        <v>101.7</v>
      </c>
      <c r="D311" t="str">
        <f>IF(B311&lt;&gt;0,LOOKUP(C311,Stations!$E:$E,Stations!$A:$A))</f>
        <v>WMHR</v>
      </c>
      <c r="E311">
        <f>IF(C311&lt;&gt;0,LOOKUP(C311,Stations!$E:$E,Stations!$B:$B))</f>
        <v>42.415556000000002</v>
      </c>
      <c r="F311">
        <f>IF(D311&lt;&gt;0,LOOKUP(C311,Stations!$E:$E,Stations!$C:$C))</f>
        <v>-76.483333000000002</v>
      </c>
      <c r="G311">
        <f>IF(B311&lt;&gt;0,LOOKUP(C311,Stations!$E:$E,Stations!$K:$K))-B311</f>
        <v>10.544123586115781</v>
      </c>
      <c r="H311">
        <f t="shared" si="45"/>
        <v>29.702555817998256</v>
      </c>
      <c r="I311">
        <f t="shared" si="43"/>
        <v>0.70297444182001745</v>
      </c>
    </row>
    <row r="312" spans="1:9" hidden="1">
      <c r="A312">
        <v>1027</v>
      </c>
      <c r="B312">
        <v>0</v>
      </c>
      <c r="C312">
        <f t="shared" si="44"/>
        <v>102.7</v>
      </c>
      <c r="D312" t="b">
        <f>IF(B312&lt;&gt;0,LOOKUP(C312,Stations!$E:$E,Stations!$A:$A))</f>
        <v>0</v>
      </c>
      <c r="E312">
        <f>IF(C312&lt;&gt;0,LOOKUP(C312,Stations!$E:$E,Stations!$B:$B))</f>
        <v>42.415556000000002</v>
      </c>
      <c r="F312">
        <f>IF(D312&lt;&gt;0,LOOKUP(C312,Stations!$E:$E,Stations!$C:$C))</f>
        <v>-76.483333000000002</v>
      </c>
      <c r="G312">
        <f>IF(B312&lt;&gt;0,LOOKUP(C312,Stations!$E:$E,Stations!$K:$K))-B312</f>
        <v>0</v>
      </c>
      <c r="H312">
        <f t="shared" ref="H305:H368" si="46">100/10^(G312/20)</f>
        <v>100</v>
      </c>
    </row>
    <row r="313" spans="1:9" hidden="1">
      <c r="A313">
        <v>1033</v>
      </c>
      <c r="B313">
        <v>21</v>
      </c>
      <c r="C313">
        <f t="shared" si="44"/>
        <v>103.3</v>
      </c>
      <c r="D313" t="str">
        <f>IF(B313&lt;&gt;0,LOOKUP(C313,Stations!$E:$E,Stations!$A:$A))</f>
        <v>WYXL</v>
      </c>
      <c r="E313">
        <f>IF(C313&lt;&gt;0,LOOKUP(C313,Stations!$E:$E,Stations!$B:$B))</f>
        <v>42.391666000000001</v>
      </c>
      <c r="F313">
        <f>IF(D313&lt;&gt;0,LOOKUP(C313,Stations!$E:$E,Stations!$C:$C))</f>
        <v>-76.474722</v>
      </c>
      <c r="G313">
        <f>IF(B313&lt;&gt;0,LOOKUP(C313,Stations!$E:$E,Stations!$K:$K))-B313</f>
        <v>17.114435836547031</v>
      </c>
      <c r="H313">
        <f t="shared" si="46"/>
        <v>13.94049542307534</v>
      </c>
      <c r="I313">
        <f t="shared" ref="I313:I325" si="47">(100-H313)/100</f>
        <v>0.86059504576924661</v>
      </c>
    </row>
    <row r="314" spans="1:9" hidden="1">
      <c r="A314">
        <v>1037</v>
      </c>
      <c r="B314">
        <v>26</v>
      </c>
      <c r="C314">
        <f t="shared" si="44"/>
        <v>103.7</v>
      </c>
      <c r="D314" t="str">
        <f>IF(B314&lt;&gt;0,LOOKUP(C314,Stations!$E:$E,Stations!$A:$A))</f>
        <v>WYXL</v>
      </c>
      <c r="E314">
        <f>IF(C314&lt;&gt;0,LOOKUP(C314,Stations!$E:$E,Stations!$B:$B))</f>
        <v>42.391666000000001</v>
      </c>
      <c r="F314">
        <f>IF(D314&lt;&gt;0,LOOKUP(C314,Stations!$E:$E,Stations!$C:$C))</f>
        <v>-76.474722</v>
      </c>
      <c r="G314">
        <f>IF(B314&lt;&gt;0,LOOKUP(C314,Stations!$E:$E,Stations!$K:$K))-B314</f>
        <v>12.114435836547031</v>
      </c>
      <c r="H314">
        <f t="shared" si="46"/>
        <v>24.790095976596717</v>
      </c>
      <c r="I314">
        <f t="shared" si="47"/>
        <v>0.75209904023403285</v>
      </c>
    </row>
    <row r="315" spans="1:9" hidden="1">
      <c r="A315">
        <v>1043</v>
      </c>
      <c r="B315">
        <v>15</v>
      </c>
      <c r="C315">
        <f t="shared" si="44"/>
        <v>104.3</v>
      </c>
      <c r="D315" t="str">
        <f>IF(B315&lt;&gt;0,LOOKUP(C315,Stations!$E:$E,Stations!$A:$A))</f>
        <v>WYXL</v>
      </c>
      <c r="E315">
        <f>IF(C315&lt;&gt;0,LOOKUP(C315,Stations!$E:$E,Stations!$B:$B))</f>
        <v>42.391666000000001</v>
      </c>
      <c r="F315">
        <f>IF(D315&lt;&gt;0,LOOKUP(C315,Stations!$E:$E,Stations!$C:$C))</f>
        <v>-76.474722</v>
      </c>
      <c r="G315">
        <f>IF(B315&lt;&gt;0,LOOKUP(C315,Stations!$E:$E,Stations!$K:$K))-B315</f>
        <v>23.114435836547031</v>
      </c>
      <c r="H315">
        <f t="shared" si="46"/>
        <v>6.9867983364847817</v>
      </c>
      <c r="I315">
        <f t="shared" si="47"/>
        <v>0.93013201663515221</v>
      </c>
    </row>
    <row r="316" spans="1:9" hidden="1">
      <c r="A316">
        <v>1049</v>
      </c>
      <c r="B316">
        <v>9</v>
      </c>
      <c r="C316">
        <f t="shared" si="44"/>
        <v>104.9</v>
      </c>
      <c r="D316" t="str">
        <f>IF(B316&lt;&gt;0,LOOKUP(C316,Stations!$E:$E,Stations!$A:$A))</f>
        <v>WYXL</v>
      </c>
      <c r="E316">
        <f>IF(C316&lt;&gt;0,LOOKUP(C316,Stations!$E:$E,Stations!$B:$B))</f>
        <v>42.391666000000001</v>
      </c>
      <c r="F316">
        <f>IF(D316&lt;&gt;0,LOOKUP(C316,Stations!$E:$E,Stations!$C:$C))</f>
        <v>-76.474722</v>
      </c>
      <c r="G316">
        <f>IF(B316&lt;&gt;0,LOOKUP(C316,Stations!$E:$E,Stations!$K:$K))-B316</f>
        <v>29.114435836547031</v>
      </c>
      <c r="H316">
        <f t="shared" si="46"/>
        <v>3.5016941301744349</v>
      </c>
      <c r="I316">
        <f t="shared" si="47"/>
        <v>0.96498305869825574</v>
      </c>
    </row>
    <row r="317" spans="1:9" hidden="1">
      <c r="A317">
        <v>1061</v>
      </c>
      <c r="B317">
        <v>7</v>
      </c>
      <c r="C317">
        <f t="shared" si="44"/>
        <v>106.1</v>
      </c>
      <c r="D317" t="str">
        <f>IF(B317&lt;&gt;0,LOOKUP(C317,Stations!$E:$E,Stations!$A:$A))</f>
        <v>WYXL</v>
      </c>
      <c r="E317">
        <f>IF(C317&lt;&gt;0,LOOKUP(C317,Stations!$E:$E,Stations!$B:$B))</f>
        <v>42.391666000000001</v>
      </c>
      <c r="F317">
        <f>IF(D317&lt;&gt;0,LOOKUP(C317,Stations!$E:$E,Stations!$C:$C))</f>
        <v>-76.474722</v>
      </c>
      <c r="G317">
        <f>IF(B317&lt;&gt;0,LOOKUP(C317,Stations!$E:$E,Stations!$K:$K))-B317</f>
        <v>31.114435836547031</v>
      </c>
      <c r="H317">
        <f t="shared" si="46"/>
        <v>2.7814945169658363</v>
      </c>
      <c r="I317">
        <f t="shared" si="47"/>
        <v>0.97218505483034168</v>
      </c>
    </row>
    <row r="318" spans="1:9" hidden="1">
      <c r="A318">
        <v>1063</v>
      </c>
      <c r="B318">
        <v>13</v>
      </c>
      <c r="C318">
        <f t="shared" si="44"/>
        <v>106.3</v>
      </c>
      <c r="D318" t="str">
        <f>IF(B318&lt;&gt;0,LOOKUP(C318,Stations!$E:$E,Stations!$A:$A))</f>
        <v>WYXL</v>
      </c>
      <c r="E318">
        <f>IF(C318&lt;&gt;0,LOOKUP(C318,Stations!$E:$E,Stations!$B:$B))</f>
        <v>42.391666000000001</v>
      </c>
      <c r="F318">
        <f>IF(D318&lt;&gt;0,LOOKUP(C318,Stations!$E:$E,Stations!$C:$C))</f>
        <v>-76.474722</v>
      </c>
      <c r="G318">
        <f>IF(B318&lt;&gt;0,LOOKUP(C318,Stations!$E:$E,Stations!$K:$K))-B318</f>
        <v>25.114435836547031</v>
      </c>
      <c r="H318">
        <f t="shared" si="46"/>
        <v>5.549811188994501</v>
      </c>
      <c r="I318">
        <f t="shared" si="47"/>
        <v>0.94450188811005509</v>
      </c>
    </row>
    <row r="319" spans="1:9" hidden="1">
      <c r="A319">
        <v>1065</v>
      </c>
      <c r="B319">
        <v>4</v>
      </c>
      <c r="C319">
        <f t="shared" si="44"/>
        <v>106.5</v>
      </c>
      <c r="D319" t="str">
        <f>IF(B319&lt;&gt;0,LOOKUP(C319,Stations!$E:$E,Stations!$A:$A))</f>
        <v>WYXL</v>
      </c>
      <c r="E319">
        <f>IF(C319&lt;&gt;0,LOOKUP(C319,Stations!$E:$E,Stations!$B:$B))</f>
        <v>42.391666000000001</v>
      </c>
      <c r="F319">
        <f>IF(D319&lt;&gt;0,LOOKUP(C319,Stations!$E:$E,Stations!$C:$C))</f>
        <v>-76.474722</v>
      </c>
      <c r="G319">
        <f>IF(B319&lt;&gt;0,LOOKUP(C319,Stations!$E:$E,Stations!$K:$K))-B319</f>
        <v>34.114435836547031</v>
      </c>
      <c r="H319">
        <f t="shared" si="46"/>
        <v>1.9691473175735588</v>
      </c>
      <c r="I319">
        <f t="shared" si="47"/>
        <v>0.98030852682426439</v>
      </c>
    </row>
    <row r="320" spans="1:9" hidden="1">
      <c r="A320">
        <v>1067</v>
      </c>
      <c r="B320">
        <v>8</v>
      </c>
      <c r="C320">
        <f t="shared" si="44"/>
        <v>106.7</v>
      </c>
      <c r="D320" t="str">
        <f>IF(B320&lt;&gt;0,LOOKUP(C320,Stations!$E:$E,Stations!$A:$A))</f>
        <v>WYXL</v>
      </c>
      <c r="E320">
        <f>IF(C320&lt;&gt;0,LOOKUP(C320,Stations!$E:$E,Stations!$B:$B))</f>
        <v>42.391666000000001</v>
      </c>
      <c r="F320">
        <f>IF(D320&lt;&gt;0,LOOKUP(C320,Stations!$E:$E,Stations!$C:$C))</f>
        <v>-76.474722</v>
      </c>
      <c r="G320">
        <f>IF(B320&lt;&gt;0,LOOKUP(C320,Stations!$E:$E,Stations!$K:$K))-B320</f>
        <v>30.114435836547031</v>
      </c>
      <c r="H320">
        <f t="shared" si="46"/>
        <v>3.1208881785753948</v>
      </c>
      <c r="I320">
        <f t="shared" si="47"/>
        <v>0.96879111821424602</v>
      </c>
    </row>
    <row r="321" spans="1:9" hidden="1">
      <c r="A321">
        <v>1069</v>
      </c>
      <c r="B321">
        <v>4</v>
      </c>
      <c r="C321">
        <f t="shared" si="44"/>
        <v>106.9</v>
      </c>
      <c r="D321" t="str">
        <f>IF(B321&lt;&gt;0,LOOKUP(C321,Stations!$E:$E,Stations!$A:$A))</f>
        <v>WYXL</v>
      </c>
      <c r="E321">
        <f>IF(C321&lt;&gt;0,LOOKUP(C321,Stations!$E:$E,Stations!$B:$B))</f>
        <v>42.391666000000001</v>
      </c>
      <c r="F321">
        <f>IF(D321&lt;&gt;0,LOOKUP(C321,Stations!$E:$E,Stations!$C:$C))</f>
        <v>-76.474722</v>
      </c>
      <c r="G321">
        <f>IF(B321&lt;&gt;0,LOOKUP(C321,Stations!$E:$E,Stations!$K:$K))-B321</f>
        <v>34.114435836547031</v>
      </c>
      <c r="H321">
        <f t="shared" si="46"/>
        <v>1.9691473175735588</v>
      </c>
      <c r="I321">
        <f t="shared" si="47"/>
        <v>0.98030852682426439</v>
      </c>
    </row>
    <row r="322" spans="1:9" hidden="1">
      <c r="A322">
        <v>1071</v>
      </c>
      <c r="B322">
        <v>11</v>
      </c>
      <c r="C322">
        <f t="shared" si="44"/>
        <v>107.1</v>
      </c>
      <c r="D322" t="str">
        <f>IF(B322&lt;&gt;0,LOOKUP(C322,Stations!$E:$E,Stations!$A:$A))</f>
        <v>WYXL</v>
      </c>
      <c r="E322">
        <f>IF(C322&lt;&gt;0,LOOKUP(C322,Stations!$E:$E,Stations!$B:$B))</f>
        <v>42.391666000000001</v>
      </c>
      <c r="F322">
        <f>IF(D322&lt;&gt;0,LOOKUP(C322,Stations!$E:$E,Stations!$C:$C))</f>
        <v>-76.474722</v>
      </c>
      <c r="G322">
        <f>IF(B322&lt;&gt;0,LOOKUP(C322,Stations!$E:$E,Stations!$K:$K))-B322</f>
        <v>27.114435836547031</v>
      </c>
      <c r="H322">
        <f t="shared" si="46"/>
        <v>4.4083717248070684</v>
      </c>
      <c r="I322">
        <f t="shared" si="47"/>
        <v>0.9559162827519293</v>
      </c>
    </row>
    <row r="323" spans="1:9" hidden="1">
      <c r="A323">
        <v>1073</v>
      </c>
      <c r="B323">
        <v>13</v>
      </c>
      <c r="C323">
        <f t="shared" si="44"/>
        <v>107.3</v>
      </c>
      <c r="D323" t="str">
        <f>IF(B323&lt;&gt;0,LOOKUP(C323,Stations!$E:$E,Stations!$A:$A))</f>
        <v>WYXL</v>
      </c>
      <c r="E323">
        <f>IF(C323&lt;&gt;0,LOOKUP(C323,Stations!$E:$E,Stations!$B:$B))</f>
        <v>42.391666000000001</v>
      </c>
      <c r="F323">
        <f>IF(D323&lt;&gt;0,LOOKUP(C323,Stations!$E:$E,Stations!$C:$C))</f>
        <v>-76.474722</v>
      </c>
      <c r="G323">
        <f>IF(B323&lt;&gt;0,LOOKUP(C323,Stations!$E:$E,Stations!$K:$K))-B323</f>
        <v>25.114435836547031</v>
      </c>
      <c r="H323">
        <f t="shared" si="46"/>
        <v>5.549811188994501</v>
      </c>
      <c r="I323">
        <f t="shared" si="47"/>
        <v>0.94450188811005509</v>
      </c>
    </row>
    <row r="324" spans="1:9" hidden="1">
      <c r="A324">
        <v>1075</v>
      </c>
      <c r="B324">
        <v>4</v>
      </c>
      <c r="C324">
        <f t="shared" si="44"/>
        <v>107.5</v>
      </c>
      <c r="D324" t="str">
        <f>IF(B324&lt;&gt;0,LOOKUP(C324,Stations!$E:$E,Stations!$A:$A))</f>
        <v>WYXL</v>
      </c>
      <c r="E324">
        <f>IF(C324&lt;&gt;0,LOOKUP(C324,Stations!$E:$E,Stations!$B:$B))</f>
        <v>42.391666000000001</v>
      </c>
      <c r="F324">
        <f>IF(D324&lt;&gt;0,LOOKUP(C324,Stations!$E:$E,Stations!$C:$C))</f>
        <v>-76.474722</v>
      </c>
      <c r="G324">
        <f>IF(B324&lt;&gt;0,LOOKUP(C324,Stations!$E:$E,Stations!$K:$K))-B324</f>
        <v>34.114435836547031</v>
      </c>
      <c r="H324">
        <f t="shared" si="46"/>
        <v>1.9691473175735588</v>
      </c>
      <c r="I324">
        <f t="shared" si="47"/>
        <v>0.98030852682426439</v>
      </c>
    </row>
    <row r="325" spans="1:9" hidden="1">
      <c r="A325">
        <v>1077</v>
      </c>
      <c r="B325">
        <v>11</v>
      </c>
      <c r="C325">
        <f t="shared" si="44"/>
        <v>107.7</v>
      </c>
      <c r="D325" t="str">
        <f>IF(B325&lt;&gt;0,LOOKUP(C325,Stations!$E:$E,Stations!$A:$A))</f>
        <v>WYXL</v>
      </c>
      <c r="E325">
        <f>IF(C325&lt;&gt;0,LOOKUP(C325,Stations!$E:$E,Stations!$B:$B))</f>
        <v>42.391666000000001</v>
      </c>
      <c r="F325">
        <f>IF(D325&lt;&gt;0,LOOKUP(C325,Stations!$E:$E,Stations!$C:$C))</f>
        <v>-76.474722</v>
      </c>
      <c r="G325">
        <f>IF(B325&lt;&gt;0,LOOKUP(C325,Stations!$E:$E,Stations!$K:$K))-B325</f>
        <v>27.114435836547031</v>
      </c>
      <c r="H325">
        <f t="shared" si="46"/>
        <v>4.4083717248070684</v>
      </c>
      <c r="I325">
        <f t="shared" si="47"/>
        <v>0.9559162827519293</v>
      </c>
    </row>
    <row r="326" spans="1:9" hidden="1">
      <c r="A326">
        <v>875</v>
      </c>
      <c r="B326">
        <v>0</v>
      </c>
      <c r="C326">
        <f t="shared" si="44"/>
        <v>87.5</v>
      </c>
      <c r="D326" t="b">
        <f>IF(B326&lt;&gt;0,LOOKUP(C326,Stations!$E:$E,Stations!$A:$A))</f>
        <v>0</v>
      </c>
      <c r="E326" t="e">
        <f>IF(C326&lt;&gt;0,LOOKUP(C326,Stations!$E:$E,Stations!$B:$B))</f>
        <v>#N/A</v>
      </c>
      <c r="F326" t="e">
        <f>IF(D326&lt;&gt;0,LOOKUP(C326,Stations!$E:$E,Stations!$C:$C))</f>
        <v>#N/A</v>
      </c>
      <c r="G326">
        <f>IF(B326&lt;&gt;0,LOOKUP(C326,Stations!$E:$E,Stations!$K:$K))-B326</f>
        <v>0</v>
      </c>
      <c r="H326">
        <f t="shared" si="46"/>
        <v>100</v>
      </c>
    </row>
    <row r="327" spans="1:9">
      <c r="A327">
        <v>881</v>
      </c>
      <c r="B327">
        <v>7</v>
      </c>
      <c r="C327">
        <f t="shared" si="44"/>
        <v>88.1</v>
      </c>
      <c r="D327" t="str">
        <f>IF(B327&lt;&gt;0,LOOKUP(C327,Stations!$E:$E,Stations!$A:$A))</f>
        <v>WSKG</v>
      </c>
      <c r="E327">
        <f>IF(C327&lt;&gt;0,LOOKUP(C327,Stations!$E:$E,Stations!$B:$B))</f>
        <v>42.446944000000002</v>
      </c>
      <c r="F327">
        <f>IF(D327&lt;&gt;0,LOOKUP(C327,Stations!$E:$E,Stations!$C:$C))</f>
        <v>-76.537499999999994</v>
      </c>
      <c r="G327">
        <f>IF(B327&lt;&gt;0,LOOKUP(C327,Stations!$E:$E,Stations!$K:$K))-B327</f>
        <v>27.919694067239952</v>
      </c>
      <c r="H327">
        <f t="shared" si="46"/>
        <v>4.0180496289802416</v>
      </c>
      <c r="I327">
        <f t="shared" ref="I327:I328" si="48">(100-H327)/100</f>
        <v>0.95981950371019764</v>
      </c>
    </row>
    <row r="328" spans="1:9">
      <c r="A328">
        <v>889</v>
      </c>
      <c r="B328">
        <v>4</v>
      </c>
      <c r="C328">
        <f t="shared" si="44"/>
        <v>88.9</v>
      </c>
      <c r="D328" t="str">
        <f>IF(B328&lt;&gt;0,LOOKUP(C328,Stations!$E:$E,Stations!$A:$A))</f>
        <v>WCII</v>
      </c>
      <c r="E328">
        <f>IF(C328&lt;&gt;0,LOOKUP(C328,Stations!$E:$E,Stations!$B:$B))</f>
        <v>42.446666999999998</v>
      </c>
      <c r="F328">
        <f>IF(D328&lt;&gt;0,LOOKUP(C328,Stations!$E:$E,Stations!$C:$C))</f>
        <v>-76.538055</v>
      </c>
      <c r="G328">
        <f>IF(B328&lt;&gt;0,LOOKUP(C328,Stations!$E:$E,Stations!$K:$K))-B328</f>
        <v>29.526597921525152</v>
      </c>
      <c r="H328">
        <f t="shared" si="46"/>
        <v>3.3394127725907059</v>
      </c>
      <c r="I328">
        <f t="shared" si="48"/>
        <v>0.96660587227409289</v>
      </c>
    </row>
    <row r="329" spans="1:9" hidden="1">
      <c r="A329">
        <v>897</v>
      </c>
      <c r="B329">
        <v>0</v>
      </c>
      <c r="C329">
        <f t="shared" si="44"/>
        <v>89.7</v>
      </c>
      <c r="D329" t="b">
        <f>IF(B329&lt;&gt;0,LOOKUP(C329,Stations!$E:$E,Stations!$A:$A))</f>
        <v>0</v>
      </c>
      <c r="E329">
        <f>IF(C329&lt;&gt;0,LOOKUP(C329,Stations!$E:$E,Stations!$B:$B))</f>
        <v>42.061110999999997</v>
      </c>
      <c r="F329">
        <f>IF(D329&lt;&gt;0,LOOKUP(C329,Stations!$E:$E,Stations!$C:$C))</f>
        <v>-75.946111000000002</v>
      </c>
      <c r="G329">
        <f>IF(B329&lt;&gt;0,LOOKUP(C329,Stations!$E:$E,Stations!$K:$K))-B329</f>
        <v>0</v>
      </c>
      <c r="H329">
        <f t="shared" si="46"/>
        <v>100</v>
      </c>
    </row>
    <row r="330" spans="1:9" hidden="1">
      <c r="A330">
        <v>899</v>
      </c>
      <c r="B330">
        <v>0</v>
      </c>
      <c r="C330">
        <f t="shared" si="44"/>
        <v>89.9</v>
      </c>
      <c r="D330" t="b">
        <f>IF(B330&lt;&gt;0,LOOKUP(C330,Stations!$E:$E,Stations!$A:$A))</f>
        <v>0</v>
      </c>
      <c r="E330">
        <f>IF(C330&lt;&gt;0,LOOKUP(C330,Stations!$E:$E,Stations!$B:$B))</f>
        <v>42.061110999999997</v>
      </c>
      <c r="F330">
        <f>IF(D330&lt;&gt;0,LOOKUP(C330,Stations!$E:$E,Stations!$C:$C))</f>
        <v>-75.946111000000002</v>
      </c>
      <c r="G330">
        <f>IF(B330&lt;&gt;0,LOOKUP(C330,Stations!$E:$E,Stations!$K:$K))-B330</f>
        <v>0</v>
      </c>
      <c r="H330">
        <f t="shared" si="46"/>
        <v>100</v>
      </c>
    </row>
    <row r="331" spans="1:9" hidden="1">
      <c r="A331">
        <v>903</v>
      </c>
      <c r="B331">
        <v>0</v>
      </c>
      <c r="C331">
        <f t="shared" si="44"/>
        <v>90.3</v>
      </c>
      <c r="D331" t="b">
        <f>IF(B331&lt;&gt;0,LOOKUP(C331,Stations!$E:$E,Stations!$A:$A))</f>
        <v>0</v>
      </c>
      <c r="E331">
        <f>IF(C331&lt;&gt;0,LOOKUP(C331,Stations!$E:$E,Stations!$B:$B))</f>
        <v>42.581944</v>
      </c>
      <c r="F331">
        <f>IF(D331&lt;&gt;0,LOOKUP(C331,Stations!$E:$E,Stations!$C:$C))</f>
        <v>-76.556111000000001</v>
      </c>
      <c r="G331">
        <f>IF(B331&lt;&gt;0,LOOKUP(C331,Stations!$E:$E,Stations!$K:$K))-B331</f>
        <v>0</v>
      </c>
      <c r="H331">
        <f t="shared" si="46"/>
        <v>100</v>
      </c>
    </row>
    <row r="332" spans="1:9" hidden="1">
      <c r="A332">
        <v>905</v>
      </c>
      <c r="B332">
        <v>0</v>
      </c>
      <c r="C332">
        <f t="shared" si="44"/>
        <v>90.5</v>
      </c>
      <c r="D332" t="b">
        <f>IF(B332&lt;&gt;0,LOOKUP(C332,Stations!$E:$E,Stations!$A:$A))</f>
        <v>0</v>
      </c>
      <c r="E332">
        <f>IF(C332&lt;&gt;0,LOOKUP(C332,Stations!$E:$E,Stations!$B:$B))</f>
        <v>42.581944</v>
      </c>
      <c r="F332">
        <f>IF(D332&lt;&gt;0,LOOKUP(C332,Stations!$E:$E,Stations!$C:$C))</f>
        <v>-76.556111000000001</v>
      </c>
      <c r="G332">
        <f>IF(B332&lt;&gt;0,LOOKUP(C332,Stations!$E:$E,Stations!$K:$K))-B332</f>
        <v>0</v>
      </c>
      <c r="H332">
        <f t="shared" si="46"/>
        <v>100</v>
      </c>
    </row>
    <row r="333" spans="1:9">
      <c r="A333">
        <v>909</v>
      </c>
      <c r="B333">
        <v>11</v>
      </c>
      <c r="C333">
        <f t="shared" si="44"/>
        <v>90.9</v>
      </c>
      <c r="D333" t="str">
        <f>IF(B333&lt;&gt;0,LOOKUP(C333,Stations!$E:$E,Stations!$A:$A))</f>
        <v>WSKG</v>
      </c>
      <c r="E333">
        <f>IF(C333&lt;&gt;0,LOOKUP(C333,Stations!$E:$E,Stations!$B:$B))</f>
        <v>42.581944</v>
      </c>
      <c r="F333">
        <f>IF(D333&lt;&gt;0,LOOKUP(C333,Stations!$E:$E,Stations!$C:$C))</f>
        <v>-76.556111000000001</v>
      </c>
      <c r="G333">
        <f>IF(B333&lt;&gt;0,LOOKUP(C333,Stations!$E:$E,Stations!$K:$K))-B333</f>
        <v>32.821677101647147</v>
      </c>
      <c r="H333">
        <f t="shared" si="46"/>
        <v>2.2851575346465585</v>
      </c>
      <c r="I333">
        <f>(100-H333)/100</f>
        <v>0.97714842465353446</v>
      </c>
    </row>
    <row r="334" spans="1:9" hidden="1">
      <c r="A334">
        <v>911</v>
      </c>
      <c r="B334">
        <v>0</v>
      </c>
      <c r="C334">
        <f t="shared" si="44"/>
        <v>91.1</v>
      </c>
      <c r="D334" t="b">
        <f>IF(B334&lt;&gt;0,LOOKUP(C334,Stations!$E:$E,Stations!$A:$A))</f>
        <v>0</v>
      </c>
      <c r="E334">
        <f>IF(C334&lt;&gt;0,LOOKUP(C334,Stations!$E:$E,Stations!$B:$B))</f>
        <v>42.581944</v>
      </c>
      <c r="F334">
        <f>IF(D334&lt;&gt;0,LOOKUP(C334,Stations!$E:$E,Stations!$C:$C))</f>
        <v>-76.556111000000001</v>
      </c>
      <c r="G334">
        <f>IF(B334&lt;&gt;0,LOOKUP(C334,Stations!$E:$E,Stations!$K:$K))-B334</f>
        <v>0</v>
      </c>
      <c r="H334">
        <f t="shared" si="46"/>
        <v>100</v>
      </c>
    </row>
    <row r="335" spans="1:9">
      <c r="A335">
        <v>915</v>
      </c>
      <c r="B335">
        <v>9</v>
      </c>
      <c r="C335">
        <f t="shared" si="44"/>
        <v>91.5</v>
      </c>
      <c r="D335" t="str">
        <f>IF(B335&lt;&gt;0,LOOKUP(C335,Stations!$E:$E,Stations!$A:$A))</f>
        <v>WCNY</v>
      </c>
      <c r="E335">
        <f>IF(C335&lt;&gt;0,LOOKUP(C335,Stations!$E:$E,Stations!$B:$B))</f>
        <v>42.945</v>
      </c>
      <c r="F335">
        <f>IF(D335&lt;&gt;0,LOOKUP(C335,Stations!$E:$E,Stations!$C:$C))</f>
        <v>-76.024445</v>
      </c>
      <c r="G335">
        <f>IF(B335&lt;&gt;0,LOOKUP(C335,Stations!$E:$E,Stations!$K:$K))-B335</f>
        <v>35.251595236053589</v>
      </c>
      <c r="H335">
        <f t="shared" si="46"/>
        <v>1.7275086799985404</v>
      </c>
      <c r="I335">
        <f t="shared" ref="I335:I336" si="49">(100-H335)/100</f>
        <v>0.98272491320001465</v>
      </c>
    </row>
    <row r="336" spans="1:9">
      <c r="A336">
        <v>917</v>
      </c>
      <c r="B336">
        <v>38</v>
      </c>
      <c r="C336">
        <f t="shared" si="44"/>
        <v>91.7</v>
      </c>
      <c r="D336" t="str">
        <f>IF(B336&lt;&gt;0,LOOKUP(C336,Stations!$E:$E,Stations!$A:$A))</f>
        <v>WICB</v>
      </c>
      <c r="E336">
        <f>IF(C336&lt;&gt;0,LOOKUP(C336,Stations!$E:$E,Stations!$B:$B))</f>
        <v>42.418610999999999</v>
      </c>
      <c r="F336">
        <f>IF(D336&lt;&gt;0,LOOKUP(C336,Stations!$E:$E,Stations!$C:$C))</f>
        <v>-76.494167000000004</v>
      </c>
      <c r="G336">
        <f>IF(B336&lt;&gt;0,LOOKUP(C336,Stations!$E:$E,Stations!$K:$K))-B336</f>
        <v>12.356768329409782</v>
      </c>
      <c r="H336">
        <f t="shared" si="46"/>
        <v>24.108022245023545</v>
      </c>
      <c r="I336">
        <f t="shared" si="49"/>
        <v>0.75891977754976447</v>
      </c>
    </row>
    <row r="337" spans="1:9" hidden="1">
      <c r="A337">
        <v>931</v>
      </c>
      <c r="B337">
        <v>0</v>
      </c>
      <c r="C337">
        <f t="shared" si="44"/>
        <v>93.1</v>
      </c>
      <c r="D337" t="b">
        <f>IF(B337&lt;&gt;0,LOOKUP(C337,Stations!$E:$E,Stations!$A:$A))</f>
        <v>0</v>
      </c>
      <c r="E337">
        <f>IF(C337&lt;&gt;0,LOOKUP(C337,Stations!$E:$E,Stations!$B:$B))</f>
        <v>42.946666999999998</v>
      </c>
      <c r="F337">
        <f>IF(D337&lt;&gt;0,LOOKUP(C337,Stations!$E:$E,Stations!$C:$C))</f>
        <v>-76.024445</v>
      </c>
      <c r="G337">
        <f>IF(B337&lt;&gt;0,LOOKUP(C337,Stations!$E:$E,Stations!$K:$K))-B337</f>
        <v>0</v>
      </c>
      <c r="H337">
        <f t="shared" si="46"/>
        <v>100</v>
      </c>
    </row>
    <row r="338" spans="1:9">
      <c r="A338">
        <v>935</v>
      </c>
      <c r="B338">
        <v>20</v>
      </c>
      <c r="C338">
        <f t="shared" si="44"/>
        <v>93.5</v>
      </c>
      <c r="D338" t="str">
        <f>IF(B338&lt;&gt;0,LOOKUP(C338,Stations!$E:$E,Stations!$A:$A))</f>
        <v>WVBR</v>
      </c>
      <c r="E338">
        <f>IF(C338&lt;&gt;0,LOOKUP(C338,Stations!$E:$E,Stations!$B:$B))</f>
        <v>42.428333000000002</v>
      </c>
      <c r="F338">
        <f>IF(D338&lt;&gt;0,LOOKUP(C338,Stations!$E:$E,Stations!$C:$C))</f>
        <v>-76.449167000000003</v>
      </c>
      <c r="G338">
        <f>IF(B338&lt;&gt;0,LOOKUP(C338,Stations!$E:$E,Stations!$K:$K))-B338</f>
        <v>32.988514788880671</v>
      </c>
      <c r="H338">
        <f t="shared" si="46"/>
        <v>2.2416833212443539</v>
      </c>
      <c r="I338">
        <f>(100-H338)/100</f>
        <v>0.97758316678755652</v>
      </c>
    </row>
    <row r="339" spans="1:9" hidden="1">
      <c r="A339">
        <v>939</v>
      </c>
      <c r="B339">
        <v>0</v>
      </c>
      <c r="C339">
        <f t="shared" si="44"/>
        <v>93.9</v>
      </c>
      <c r="D339" t="b">
        <f>IF(B339&lt;&gt;0,LOOKUP(C339,Stations!$E:$E,Stations!$A:$A))</f>
        <v>0</v>
      </c>
      <c r="E339">
        <f>IF(C339&lt;&gt;0,LOOKUP(C339,Stations!$E:$E,Stations!$B:$B))</f>
        <v>42.428333000000002</v>
      </c>
      <c r="F339">
        <f>IF(D339&lt;&gt;0,LOOKUP(C339,Stations!$E:$E,Stations!$C:$C))</f>
        <v>-76.449167000000003</v>
      </c>
      <c r="G339">
        <f>IF(B339&lt;&gt;0,LOOKUP(C339,Stations!$E:$E,Stations!$K:$K))-B339</f>
        <v>0</v>
      </c>
      <c r="H339">
        <f t="shared" si="46"/>
        <v>100</v>
      </c>
    </row>
    <row r="340" spans="1:9" hidden="1">
      <c r="A340">
        <v>941</v>
      </c>
      <c r="B340">
        <v>0</v>
      </c>
      <c r="C340">
        <f t="shared" si="44"/>
        <v>94.1</v>
      </c>
      <c r="D340" t="b">
        <f>IF(B340&lt;&gt;0,LOOKUP(C340,Stations!$E:$E,Stations!$A:$A))</f>
        <v>0</v>
      </c>
      <c r="E340">
        <f>IF(C340&lt;&gt;0,LOOKUP(C340,Stations!$E:$E,Stations!$B:$B))</f>
        <v>42.428333000000002</v>
      </c>
      <c r="F340">
        <f>IF(D340&lt;&gt;0,LOOKUP(C340,Stations!$E:$E,Stations!$C:$C))</f>
        <v>-76.449167000000003</v>
      </c>
      <c r="G340">
        <f>IF(B340&lt;&gt;0,LOOKUP(C340,Stations!$E:$E,Stations!$K:$K))-B340</f>
        <v>0</v>
      </c>
      <c r="H340">
        <f t="shared" si="46"/>
        <v>100</v>
      </c>
    </row>
    <row r="341" spans="1:9" hidden="1">
      <c r="A341">
        <v>943</v>
      </c>
      <c r="B341">
        <v>0</v>
      </c>
      <c r="C341">
        <f t="shared" si="44"/>
        <v>94.3</v>
      </c>
      <c r="D341" t="b">
        <f>IF(B341&lt;&gt;0,LOOKUP(C341,Stations!$E:$E,Stations!$A:$A))</f>
        <v>0</v>
      </c>
      <c r="E341">
        <f>IF(C341&lt;&gt;0,LOOKUP(C341,Stations!$E:$E,Stations!$B:$B))</f>
        <v>42.428333000000002</v>
      </c>
      <c r="F341">
        <f>IF(D341&lt;&gt;0,LOOKUP(C341,Stations!$E:$E,Stations!$C:$C))</f>
        <v>-76.449167000000003</v>
      </c>
      <c r="G341">
        <f>IF(B341&lt;&gt;0,LOOKUP(C341,Stations!$E:$E,Stations!$K:$K))-B341</f>
        <v>0</v>
      </c>
      <c r="H341">
        <f t="shared" si="46"/>
        <v>100</v>
      </c>
    </row>
    <row r="342" spans="1:9">
      <c r="A342">
        <v>945</v>
      </c>
      <c r="B342">
        <v>7</v>
      </c>
      <c r="C342">
        <f t="shared" si="44"/>
        <v>94.5</v>
      </c>
      <c r="D342" t="str">
        <f>IF(B342&lt;&gt;0,LOOKUP(C342,Stations!$E:$E,Stations!$A:$A))</f>
        <v>WYYY</v>
      </c>
      <c r="E342">
        <f>IF(C342&lt;&gt;0,LOOKUP(C342,Stations!$E:$E,Stations!$B:$B))</f>
        <v>42.946111000000002</v>
      </c>
      <c r="F342">
        <f>IF(D342&lt;&gt;0,LOOKUP(C342,Stations!$E:$E,Stations!$C:$C))</f>
        <v>-76.118611000000001</v>
      </c>
      <c r="G342">
        <f>IF(B342&lt;&gt;0,LOOKUP(C342,Stations!$E:$E,Stations!$K:$K))-B342</f>
        <v>44.655625137498653</v>
      </c>
      <c r="H342">
        <f t="shared" si="46"/>
        <v>0.58508470228030018</v>
      </c>
      <c r="I342">
        <f>(100-H342)/100</f>
        <v>0.99414915297719697</v>
      </c>
    </row>
    <row r="343" spans="1:9" hidden="1">
      <c r="A343">
        <v>947</v>
      </c>
      <c r="B343">
        <v>0</v>
      </c>
      <c r="C343">
        <f t="shared" si="44"/>
        <v>94.7</v>
      </c>
      <c r="D343" t="b">
        <f>IF(B343&lt;&gt;0,LOOKUP(C343,Stations!$E:$E,Stations!$A:$A))</f>
        <v>0</v>
      </c>
      <c r="E343">
        <f>IF(C343&lt;&gt;0,LOOKUP(C343,Stations!$E:$E,Stations!$B:$B))</f>
        <v>42.946111000000002</v>
      </c>
      <c r="F343">
        <f>IF(D343&lt;&gt;0,LOOKUP(C343,Stations!$E:$E,Stations!$C:$C))</f>
        <v>-76.118611000000001</v>
      </c>
      <c r="G343">
        <f>IF(B343&lt;&gt;0,LOOKUP(C343,Stations!$E:$E,Stations!$K:$K))-B343</f>
        <v>0</v>
      </c>
      <c r="H343">
        <f t="shared" si="46"/>
        <v>100</v>
      </c>
    </row>
    <row r="344" spans="1:9" hidden="1">
      <c r="A344">
        <v>949</v>
      </c>
      <c r="B344">
        <v>0</v>
      </c>
      <c r="C344">
        <f t="shared" si="44"/>
        <v>94.9</v>
      </c>
      <c r="D344" t="b">
        <f>IF(B344&lt;&gt;0,LOOKUP(C344,Stations!$E:$E,Stations!$A:$A))</f>
        <v>0</v>
      </c>
      <c r="E344">
        <f>IF(C344&lt;&gt;0,LOOKUP(C344,Stations!$E:$E,Stations!$B:$B))</f>
        <v>42.946111000000002</v>
      </c>
      <c r="F344">
        <f>IF(D344&lt;&gt;0,LOOKUP(C344,Stations!$E:$E,Stations!$C:$C))</f>
        <v>-76.118611000000001</v>
      </c>
      <c r="G344">
        <f>IF(B344&lt;&gt;0,LOOKUP(C344,Stations!$E:$E,Stations!$K:$K))-B344</f>
        <v>0</v>
      </c>
      <c r="H344">
        <f t="shared" si="46"/>
        <v>100</v>
      </c>
    </row>
    <row r="345" spans="1:9">
      <c r="A345">
        <v>955</v>
      </c>
      <c r="B345">
        <v>10</v>
      </c>
      <c r="C345">
        <f t="shared" si="44"/>
        <v>95.5</v>
      </c>
      <c r="D345" t="str">
        <f>IF(B345&lt;&gt;0,LOOKUP(C345,Stations!$E:$E,Stations!$A:$A))</f>
        <v>WFIZ</v>
      </c>
      <c r="E345">
        <f>IF(C345&lt;&gt;0,LOOKUP(C345,Stations!$E:$E,Stations!$B:$B))</f>
        <v>42.386944</v>
      </c>
      <c r="F345">
        <f>IF(D345&lt;&gt;0,LOOKUP(C345,Stations!$E:$E,Stations!$C:$C))</f>
        <v>-76.669721999999993</v>
      </c>
      <c r="G345">
        <f>IF(B345&lt;&gt;0,LOOKUP(C345,Stations!$E:$E,Stations!$K:$K))-B345</f>
        <v>26.38680731581816</v>
      </c>
      <c r="H345">
        <f t="shared" si="46"/>
        <v>4.7935761865661126</v>
      </c>
      <c r="I345">
        <f t="shared" ref="I345:I354" si="50">(100-H345)/100</f>
        <v>0.95206423813433882</v>
      </c>
    </row>
    <row r="346" spans="1:9">
      <c r="A346">
        <v>959</v>
      </c>
      <c r="B346">
        <v>24</v>
      </c>
      <c r="C346">
        <f t="shared" si="44"/>
        <v>95.9</v>
      </c>
      <c r="D346" t="str">
        <f>IF(B346&lt;&gt;0,LOOKUP(C346,Stations!$E:$E,Stations!$A:$A))</f>
        <v>WQNY</v>
      </c>
      <c r="E346">
        <f>IF(C346&lt;&gt;0,LOOKUP(C346,Stations!$E:$E,Stations!$B:$B))</f>
        <v>42.391666000000001</v>
      </c>
      <c r="F346">
        <f>IF(D346&lt;&gt;0,LOOKUP(C346,Stations!$E:$E,Stations!$C:$C))</f>
        <v>-76.474722</v>
      </c>
      <c r="G346">
        <f>IF(B346&lt;&gt;0,LOOKUP(C346,Stations!$E:$E,Stations!$K:$K))-B346</f>
        <v>14.437252980036604</v>
      </c>
      <c r="H346">
        <f t="shared" si="46"/>
        <v>18.973058727697566</v>
      </c>
      <c r="I346">
        <f t="shared" si="50"/>
        <v>0.81026941272302433</v>
      </c>
    </row>
    <row r="347" spans="1:9">
      <c r="A347">
        <v>963</v>
      </c>
      <c r="B347">
        <v>13</v>
      </c>
      <c r="C347">
        <f t="shared" si="44"/>
        <v>96.3</v>
      </c>
      <c r="D347" t="str">
        <f>IF(B347&lt;&gt;0,LOOKUP(C347,Stations!$E:$E,Stations!$A:$A))</f>
        <v>WLLW</v>
      </c>
      <c r="E347">
        <f>IF(C347&lt;&gt;0,LOOKUP(C347,Stations!$E:$E,Stations!$B:$B))</f>
        <v>42.446666999999998</v>
      </c>
      <c r="F347">
        <f>IF(D347&lt;&gt;0,LOOKUP(C347,Stations!$E:$E,Stations!$C:$C))</f>
        <v>-76.538055</v>
      </c>
      <c r="G347">
        <f>IF(B347&lt;&gt;0,LOOKUP(C347,Stations!$E:$E,Stations!$K:$K))-B347</f>
        <v>20.179352659981916</v>
      </c>
      <c r="H347">
        <f t="shared" si="46"/>
        <v>9.7956298733705953</v>
      </c>
      <c r="I347">
        <f t="shared" si="50"/>
        <v>0.90204370126629396</v>
      </c>
    </row>
    <row r="348" spans="1:9">
      <c r="A348">
        <v>967</v>
      </c>
      <c r="B348">
        <v>26</v>
      </c>
      <c r="C348">
        <f t="shared" si="44"/>
        <v>96.7</v>
      </c>
      <c r="D348" t="str">
        <f>IF(B348&lt;&gt;0,LOOKUP(C348,Stations!$E:$E,Stations!$A:$A))</f>
        <v>WLLW</v>
      </c>
      <c r="E348">
        <f>IF(C348&lt;&gt;0,LOOKUP(C348,Stations!$E:$E,Stations!$B:$B))</f>
        <v>42.446666999999998</v>
      </c>
      <c r="F348">
        <f>IF(D348&lt;&gt;0,LOOKUP(C348,Stations!$E:$E,Stations!$C:$C))</f>
        <v>-76.538055</v>
      </c>
      <c r="G348">
        <f>IF(B348&lt;&gt;0,LOOKUP(C348,Stations!$E:$E,Stations!$K:$K))-B348</f>
        <v>7.179352659981916</v>
      </c>
      <c r="H348">
        <f t="shared" si="46"/>
        <v>43.755471392184624</v>
      </c>
      <c r="I348">
        <f t="shared" si="50"/>
        <v>0.56244528607815381</v>
      </c>
    </row>
    <row r="349" spans="1:9">
      <c r="A349">
        <v>971</v>
      </c>
      <c r="B349">
        <v>7</v>
      </c>
      <c r="C349">
        <f t="shared" si="44"/>
        <v>97.1</v>
      </c>
      <c r="D349" t="str">
        <f>IF(B349&lt;&gt;0,LOOKUP(C349,Stations!$E:$E,Stations!$A:$A))</f>
        <v>WLLW</v>
      </c>
      <c r="E349">
        <f>IF(C349&lt;&gt;0,LOOKUP(C349,Stations!$E:$E,Stations!$B:$B))</f>
        <v>42.446666999999998</v>
      </c>
      <c r="F349">
        <f>IF(D349&lt;&gt;0,LOOKUP(C349,Stations!$E:$E,Stations!$C:$C))</f>
        <v>-76.538055</v>
      </c>
      <c r="G349">
        <f>IF(B349&lt;&gt;0,LOOKUP(C349,Stations!$E:$E,Stations!$K:$K))-B349</f>
        <v>26.179352659981916</v>
      </c>
      <c r="H349">
        <f t="shared" si="46"/>
        <v>4.9094446378712755</v>
      </c>
      <c r="I349">
        <f t="shared" si="50"/>
        <v>0.95090555362128726</v>
      </c>
    </row>
    <row r="350" spans="1:9" hidden="1">
      <c r="A350">
        <v>973</v>
      </c>
      <c r="B350">
        <v>17</v>
      </c>
      <c r="C350">
        <f t="shared" si="44"/>
        <v>97.3</v>
      </c>
      <c r="D350" t="str">
        <f>IF(B350&lt;&gt;0,LOOKUP(C350,Stations!$E:$E,Stations!$A:$A))</f>
        <v>WYXL</v>
      </c>
      <c r="E350">
        <f>IF(C350&lt;&gt;0,LOOKUP(C350,Stations!$E:$E,Stations!$B:$B))</f>
        <v>42.465000000000003</v>
      </c>
      <c r="F350">
        <f>IF(D350&lt;&gt;0,LOOKUP(C350,Stations!$E:$E,Stations!$C:$C))</f>
        <v>-76.373056000000005</v>
      </c>
      <c r="G350">
        <f>IF(B350&lt;&gt;0,LOOKUP(C350,Stations!$E:$E,Stations!$K:$K))-B350</f>
        <v>37.586042347470844</v>
      </c>
      <c r="H350">
        <f t="shared" si="46"/>
        <v>1.3203767932426931</v>
      </c>
      <c r="I350">
        <f t="shared" si="50"/>
        <v>0.98679623206757316</v>
      </c>
    </row>
    <row r="351" spans="1:9" hidden="1">
      <c r="A351">
        <v>977</v>
      </c>
      <c r="B351">
        <v>22</v>
      </c>
      <c r="C351">
        <f t="shared" si="44"/>
        <v>97.7</v>
      </c>
      <c r="D351" t="str">
        <f>IF(B351&lt;&gt;0,LOOKUP(C351,Stations!$E:$E,Stations!$A:$A))</f>
        <v>WYXL</v>
      </c>
      <c r="E351">
        <f>IF(C351&lt;&gt;0,LOOKUP(C351,Stations!$E:$E,Stations!$B:$B))</f>
        <v>42.465000000000003</v>
      </c>
      <c r="F351">
        <f>IF(D351&lt;&gt;0,LOOKUP(C351,Stations!$E:$E,Stations!$C:$C))</f>
        <v>-76.373056000000005</v>
      </c>
      <c r="G351">
        <f>IF(B351&lt;&gt;0,LOOKUP(C351,Stations!$E:$E,Stations!$K:$K))-B351</f>
        <v>32.586042347470844</v>
      </c>
      <c r="H351">
        <f t="shared" si="46"/>
        <v>2.3479988649167014</v>
      </c>
      <c r="I351">
        <f t="shared" si="50"/>
        <v>0.97652001135083299</v>
      </c>
    </row>
    <row r="352" spans="1:9">
      <c r="A352">
        <v>985</v>
      </c>
      <c r="B352">
        <v>7</v>
      </c>
      <c r="C352">
        <f t="shared" si="44"/>
        <v>98.5</v>
      </c>
      <c r="D352" t="str">
        <f>IF(B352&lt;&gt;0,LOOKUP(C352,Stations!$E:$E,Stations!$A:$A))</f>
        <v>WHWK</v>
      </c>
      <c r="E352">
        <f>IF(C352&lt;&gt;0,LOOKUP(C352,Stations!$E:$E,Stations!$B:$B))</f>
        <v>42.061110999999997</v>
      </c>
      <c r="F352">
        <f>IF(D352&lt;&gt;0,LOOKUP(C352,Stations!$E:$E,Stations!$C:$C))</f>
        <v>-75.945832999999993</v>
      </c>
      <c r="G352">
        <f>IF(B352&lt;&gt;0,LOOKUP(C352,Stations!$E:$E,Stations!$K:$K))-B352</f>
        <v>33.305487187271893</v>
      </c>
      <c r="H352">
        <f t="shared" si="46"/>
        <v>2.1613526885208296</v>
      </c>
      <c r="I352">
        <f t="shared" si="50"/>
        <v>0.97838647311479165</v>
      </c>
    </row>
    <row r="353" spans="1:9">
      <c r="A353">
        <v>987</v>
      </c>
      <c r="B353">
        <v>9</v>
      </c>
      <c r="C353">
        <f t="shared" si="44"/>
        <v>98.7</v>
      </c>
      <c r="D353" t="str">
        <f>IF(B353&lt;&gt;0,LOOKUP(C353,Stations!$E:$E,Stations!$A:$A))</f>
        <v>WHWK</v>
      </c>
      <c r="E353">
        <f>IF(C353&lt;&gt;0,LOOKUP(C353,Stations!$E:$E,Stations!$B:$B))</f>
        <v>42.061110999999997</v>
      </c>
      <c r="F353">
        <f>IF(D353&lt;&gt;0,LOOKUP(C353,Stations!$E:$E,Stations!$C:$C))</f>
        <v>-75.945832999999993</v>
      </c>
      <c r="G353">
        <f>IF(B353&lt;&gt;0,LOOKUP(C353,Stations!$E:$E,Stations!$K:$K))-B353</f>
        <v>31.305487187271893</v>
      </c>
      <c r="H353">
        <f t="shared" si="46"/>
        <v>2.7209818234285152</v>
      </c>
      <c r="I353">
        <f t="shared" si="50"/>
        <v>0.97279018176571486</v>
      </c>
    </row>
    <row r="354" spans="1:9">
      <c r="A354">
        <v>1003</v>
      </c>
      <c r="B354">
        <v>11</v>
      </c>
      <c r="C354">
        <f t="shared" si="44"/>
        <v>100.3</v>
      </c>
      <c r="D354" t="str">
        <f>IF(B354&lt;&gt;0,LOOKUP(C354,Stations!$E:$E,Stations!$A:$A))</f>
        <v>WIII</v>
      </c>
      <c r="E354">
        <f>IF(C354&lt;&gt;0,LOOKUP(C354,Stations!$E:$E,Stations!$B:$B))</f>
        <v>42.429721999999998</v>
      </c>
      <c r="F354">
        <f>IF(D354&lt;&gt;0,LOOKUP(C354,Stations!$E:$E,Stations!$C:$C))</f>
        <v>-76.496943999999999</v>
      </c>
      <c r="G354">
        <f>IF(B354&lt;&gt;0,LOOKUP(C354,Stations!$E:$E,Stations!$K:$K))-B354</f>
        <v>26.242491130587666</v>
      </c>
      <c r="H354">
        <f t="shared" si="46"/>
        <v>4.8738868600257481</v>
      </c>
      <c r="I354">
        <f t="shared" si="50"/>
        <v>0.95126113139974255</v>
      </c>
    </row>
    <row r="355" spans="1:9" hidden="1">
      <c r="A355">
        <v>1021</v>
      </c>
      <c r="B355">
        <v>0</v>
      </c>
      <c r="C355">
        <f t="shared" si="44"/>
        <v>102.1</v>
      </c>
      <c r="D355" t="b">
        <f>IF(B355&lt;&gt;0,LOOKUP(C355,Stations!$E:$E,Stations!$A:$A))</f>
        <v>0</v>
      </c>
      <c r="E355">
        <f>IF(C355&lt;&gt;0,LOOKUP(C355,Stations!$E:$E,Stations!$B:$B))</f>
        <v>42.415556000000002</v>
      </c>
      <c r="F355">
        <f>IF(D355&lt;&gt;0,LOOKUP(C355,Stations!$E:$E,Stations!$C:$C))</f>
        <v>-76.483333000000002</v>
      </c>
      <c r="G355">
        <f>IF(B355&lt;&gt;0,LOOKUP(C355,Stations!$E:$E,Stations!$K:$K))-B355</f>
        <v>0</v>
      </c>
      <c r="H355">
        <f t="shared" si="46"/>
        <v>100</v>
      </c>
    </row>
    <row r="356" spans="1:9">
      <c r="A356">
        <v>1027</v>
      </c>
      <c r="B356">
        <v>1</v>
      </c>
      <c r="C356">
        <f t="shared" si="44"/>
        <v>102.7</v>
      </c>
      <c r="D356" t="str">
        <f>IF(B356&lt;&gt;0,LOOKUP(C356,Stations!$E:$E,Stations!$A:$A))</f>
        <v>WMHR</v>
      </c>
      <c r="E356">
        <f>IF(C356&lt;&gt;0,LOOKUP(C356,Stations!$E:$E,Stations!$B:$B))</f>
        <v>42.415556000000002</v>
      </c>
      <c r="F356">
        <f>IF(D356&lt;&gt;0,LOOKUP(C356,Stations!$E:$E,Stations!$C:$C))</f>
        <v>-76.483333000000002</v>
      </c>
      <c r="G356">
        <f>IF(B356&lt;&gt;0,LOOKUP(C356,Stations!$E:$E,Stations!$K:$K))-B356</f>
        <v>23.544123586115781</v>
      </c>
      <c r="H356">
        <f t="shared" si="46"/>
        <v>6.6495739579258712</v>
      </c>
      <c r="I356">
        <f t="shared" ref="I356:I368" si="51">(100-H356)/100</f>
        <v>0.93350426042074131</v>
      </c>
    </row>
    <row r="357" spans="1:9">
      <c r="A357">
        <v>1029</v>
      </c>
      <c r="B357">
        <v>11</v>
      </c>
      <c r="C357">
        <f t="shared" si="44"/>
        <v>102.9</v>
      </c>
      <c r="D357" t="str">
        <f>IF(B357&lt;&gt;0,LOOKUP(C357,Stations!$E:$E,Stations!$A:$A))</f>
        <v>WMHR</v>
      </c>
      <c r="E357">
        <f>IF(C357&lt;&gt;0,LOOKUP(C357,Stations!$E:$E,Stations!$B:$B))</f>
        <v>42.966943999999998</v>
      </c>
      <c r="F357">
        <f>IF(D357&lt;&gt;0,LOOKUP(C357,Stations!$E:$E,Stations!$C:$C))</f>
        <v>-76.2</v>
      </c>
      <c r="G357">
        <f>IF(B357&lt;&gt;0,LOOKUP(C357,Stations!$E:$E,Stations!$K:$K))-B357</f>
        <v>33.315117119272017</v>
      </c>
      <c r="H357">
        <f t="shared" si="46"/>
        <v>2.1589577529849699</v>
      </c>
      <c r="I357">
        <f t="shared" si="51"/>
        <v>0.9784104224701502</v>
      </c>
    </row>
    <row r="358" spans="1:9" hidden="1">
      <c r="A358">
        <v>1033</v>
      </c>
      <c r="B358">
        <v>21</v>
      </c>
      <c r="C358">
        <f t="shared" si="44"/>
        <v>103.3</v>
      </c>
      <c r="D358" t="str">
        <f>IF(B358&lt;&gt;0,LOOKUP(C358,Stations!$E:$E,Stations!$A:$A))</f>
        <v>WYXL</v>
      </c>
      <c r="E358">
        <f>IF(C358&lt;&gt;0,LOOKUP(C358,Stations!$E:$E,Stations!$B:$B))</f>
        <v>42.391666000000001</v>
      </c>
      <c r="F358">
        <f>IF(D358&lt;&gt;0,LOOKUP(C358,Stations!$E:$E,Stations!$C:$C))</f>
        <v>-76.474722</v>
      </c>
      <c r="G358">
        <f>IF(B358&lt;&gt;0,LOOKUP(C358,Stations!$E:$E,Stations!$K:$K))-B358</f>
        <v>17.114435836547031</v>
      </c>
      <c r="H358">
        <f t="shared" si="46"/>
        <v>13.94049542307534</v>
      </c>
      <c r="I358">
        <f t="shared" si="51"/>
        <v>0.86059504576924661</v>
      </c>
    </row>
    <row r="359" spans="1:9" hidden="1">
      <c r="A359">
        <v>1035</v>
      </c>
      <c r="B359">
        <v>13</v>
      </c>
      <c r="C359">
        <f t="shared" si="44"/>
        <v>103.5</v>
      </c>
      <c r="D359" t="str">
        <f>IF(B359&lt;&gt;0,LOOKUP(C359,Stations!$E:$E,Stations!$A:$A))</f>
        <v>WYXL</v>
      </c>
      <c r="E359">
        <f>IF(C359&lt;&gt;0,LOOKUP(C359,Stations!$E:$E,Stations!$B:$B))</f>
        <v>42.391666000000001</v>
      </c>
      <c r="F359">
        <f>IF(D359&lt;&gt;0,LOOKUP(C359,Stations!$E:$E,Stations!$C:$C))</f>
        <v>-76.474722</v>
      </c>
      <c r="G359">
        <f>IF(B359&lt;&gt;0,LOOKUP(C359,Stations!$E:$E,Stations!$K:$K))-B359</f>
        <v>25.114435836547031</v>
      </c>
      <c r="H359">
        <f t="shared" si="46"/>
        <v>5.549811188994501</v>
      </c>
      <c r="I359">
        <f t="shared" si="51"/>
        <v>0.94450188811005509</v>
      </c>
    </row>
    <row r="360" spans="1:9" hidden="1">
      <c r="A360">
        <v>1047</v>
      </c>
      <c r="B360">
        <v>2</v>
      </c>
      <c r="C360">
        <f t="shared" si="44"/>
        <v>104.7</v>
      </c>
      <c r="D360" t="str">
        <f>IF(B360&lt;&gt;0,LOOKUP(C360,Stations!$E:$E,Stations!$A:$A))</f>
        <v>WYXL</v>
      </c>
      <c r="E360">
        <f>IF(C360&lt;&gt;0,LOOKUP(C360,Stations!$E:$E,Stations!$B:$B))</f>
        <v>42.391666000000001</v>
      </c>
      <c r="F360">
        <f>IF(D360&lt;&gt;0,LOOKUP(C360,Stations!$E:$E,Stations!$C:$C))</f>
        <v>-76.474722</v>
      </c>
      <c r="G360">
        <f>IF(B360&lt;&gt;0,LOOKUP(C360,Stations!$E:$E,Stations!$K:$K))-B360</f>
        <v>36.114435836547031</v>
      </c>
      <c r="H360">
        <f t="shared" si="46"/>
        <v>1.5641493126802586</v>
      </c>
      <c r="I360">
        <f t="shared" si="51"/>
        <v>0.98435850687319748</v>
      </c>
    </row>
    <row r="361" spans="1:9" hidden="1">
      <c r="A361">
        <v>1051</v>
      </c>
      <c r="B361">
        <v>3</v>
      </c>
      <c r="C361">
        <f t="shared" si="44"/>
        <v>105.1</v>
      </c>
      <c r="D361" t="str">
        <f>IF(B361&lt;&gt;0,LOOKUP(C361,Stations!$E:$E,Stations!$A:$A))</f>
        <v>WYXL</v>
      </c>
      <c r="E361">
        <f>IF(C361&lt;&gt;0,LOOKUP(C361,Stations!$E:$E,Stations!$B:$B))</f>
        <v>42.391666000000001</v>
      </c>
      <c r="F361">
        <f>IF(D361&lt;&gt;0,LOOKUP(C361,Stations!$E:$E,Stations!$C:$C))</f>
        <v>-76.474722</v>
      </c>
      <c r="G361">
        <f>IF(B361&lt;&gt;0,LOOKUP(C361,Stations!$E:$E,Stations!$K:$K))-B361</f>
        <v>35.114435836547031</v>
      </c>
      <c r="H361">
        <f t="shared" si="46"/>
        <v>1.755004394110983</v>
      </c>
      <c r="I361">
        <f t="shared" si="51"/>
        <v>0.98244995605889018</v>
      </c>
    </row>
    <row r="362" spans="1:9" hidden="1">
      <c r="A362">
        <v>1061</v>
      </c>
      <c r="B362">
        <v>8</v>
      </c>
      <c r="C362">
        <f t="shared" si="44"/>
        <v>106.1</v>
      </c>
      <c r="D362" t="str">
        <f>IF(B362&lt;&gt;0,LOOKUP(C362,Stations!$E:$E,Stations!$A:$A))</f>
        <v>WYXL</v>
      </c>
      <c r="E362">
        <f>IF(C362&lt;&gt;0,LOOKUP(C362,Stations!$E:$E,Stations!$B:$B))</f>
        <v>42.391666000000001</v>
      </c>
      <c r="F362">
        <f>IF(D362&lt;&gt;0,LOOKUP(C362,Stations!$E:$E,Stations!$C:$C))</f>
        <v>-76.474722</v>
      </c>
      <c r="G362">
        <f>IF(B362&lt;&gt;0,LOOKUP(C362,Stations!$E:$E,Stations!$K:$K))-B362</f>
        <v>30.114435836547031</v>
      </c>
      <c r="H362">
        <f t="shared" si="46"/>
        <v>3.1208881785753948</v>
      </c>
      <c r="I362">
        <f t="shared" si="51"/>
        <v>0.96879111821424602</v>
      </c>
    </row>
    <row r="363" spans="1:9" hidden="1">
      <c r="A363">
        <v>1067</v>
      </c>
      <c r="B363">
        <v>8</v>
      </c>
      <c r="C363">
        <f t="shared" si="44"/>
        <v>106.7</v>
      </c>
      <c r="D363" t="str">
        <f>IF(B363&lt;&gt;0,LOOKUP(C363,Stations!$E:$E,Stations!$A:$A))</f>
        <v>WYXL</v>
      </c>
      <c r="E363">
        <f>IF(C363&lt;&gt;0,LOOKUP(C363,Stations!$E:$E,Stations!$B:$B))</f>
        <v>42.391666000000001</v>
      </c>
      <c r="F363">
        <f>IF(D363&lt;&gt;0,LOOKUP(C363,Stations!$E:$E,Stations!$C:$C))</f>
        <v>-76.474722</v>
      </c>
      <c r="G363">
        <f>IF(B363&lt;&gt;0,LOOKUP(C363,Stations!$E:$E,Stations!$K:$K))-B363</f>
        <v>30.114435836547031</v>
      </c>
      <c r="H363">
        <f t="shared" si="46"/>
        <v>3.1208881785753948</v>
      </c>
      <c r="I363">
        <f t="shared" si="51"/>
        <v>0.96879111821424602</v>
      </c>
    </row>
    <row r="364" spans="1:9" hidden="1">
      <c r="A364">
        <v>1071</v>
      </c>
      <c r="B364">
        <v>14</v>
      </c>
      <c r="C364">
        <f t="shared" si="44"/>
        <v>107.1</v>
      </c>
      <c r="D364" t="str">
        <f>IF(B364&lt;&gt;0,LOOKUP(C364,Stations!$E:$E,Stations!$A:$A))</f>
        <v>WYXL</v>
      </c>
      <c r="E364">
        <f>IF(C364&lt;&gt;0,LOOKUP(C364,Stations!$E:$E,Stations!$B:$B))</f>
        <v>42.391666000000001</v>
      </c>
      <c r="F364">
        <f>IF(D364&lt;&gt;0,LOOKUP(C364,Stations!$E:$E,Stations!$C:$C))</f>
        <v>-76.474722</v>
      </c>
      <c r="G364">
        <f>IF(B364&lt;&gt;0,LOOKUP(C364,Stations!$E:$E,Stations!$K:$K))-B364</f>
        <v>24.114435836547031</v>
      </c>
      <c r="H364">
        <f t="shared" si="46"/>
        <v>6.2269905719433556</v>
      </c>
      <c r="I364">
        <f t="shared" si="51"/>
        <v>0.93773009428056642</v>
      </c>
    </row>
    <row r="365" spans="1:9" hidden="1">
      <c r="A365">
        <v>1073</v>
      </c>
      <c r="B365">
        <v>12</v>
      </c>
      <c r="C365">
        <f t="shared" si="44"/>
        <v>107.3</v>
      </c>
      <c r="D365" t="str">
        <f>IF(B365&lt;&gt;0,LOOKUP(C365,Stations!$E:$E,Stations!$A:$A))</f>
        <v>WYXL</v>
      </c>
      <c r="E365">
        <f>IF(C365&lt;&gt;0,LOOKUP(C365,Stations!$E:$E,Stations!$B:$B))</f>
        <v>42.391666000000001</v>
      </c>
      <c r="F365">
        <f>IF(D365&lt;&gt;0,LOOKUP(C365,Stations!$E:$E,Stations!$C:$C))</f>
        <v>-76.474722</v>
      </c>
      <c r="G365">
        <f>IF(B365&lt;&gt;0,LOOKUP(C365,Stations!$E:$E,Stations!$K:$K))-B365</f>
        <v>26.114435836547031</v>
      </c>
      <c r="H365">
        <f t="shared" si="46"/>
        <v>4.9462744286565075</v>
      </c>
      <c r="I365">
        <f t="shared" si="51"/>
        <v>0.95053725571343495</v>
      </c>
    </row>
    <row r="366" spans="1:9" hidden="1">
      <c r="A366">
        <v>1075</v>
      </c>
      <c r="B366">
        <v>4</v>
      </c>
      <c r="C366">
        <f t="shared" si="44"/>
        <v>107.5</v>
      </c>
      <c r="D366" t="str">
        <f>IF(B366&lt;&gt;0,LOOKUP(C366,Stations!$E:$E,Stations!$A:$A))</f>
        <v>WYXL</v>
      </c>
      <c r="E366">
        <f>IF(C366&lt;&gt;0,LOOKUP(C366,Stations!$E:$E,Stations!$B:$B))</f>
        <v>42.391666000000001</v>
      </c>
      <c r="F366">
        <f>IF(D366&lt;&gt;0,LOOKUP(C366,Stations!$E:$E,Stations!$C:$C))</f>
        <v>-76.474722</v>
      </c>
      <c r="G366">
        <f>IF(B366&lt;&gt;0,LOOKUP(C366,Stations!$E:$E,Stations!$K:$K))-B366</f>
        <v>34.114435836547031</v>
      </c>
      <c r="H366">
        <f t="shared" si="46"/>
        <v>1.9691473175735588</v>
      </c>
      <c r="I366">
        <f t="shared" si="51"/>
        <v>0.98030852682426439</v>
      </c>
    </row>
    <row r="367" spans="1:9" hidden="1">
      <c r="A367">
        <v>1077</v>
      </c>
      <c r="B367">
        <v>13</v>
      </c>
      <c r="C367">
        <f t="shared" si="44"/>
        <v>107.7</v>
      </c>
      <c r="D367" t="str">
        <f>IF(B367&lt;&gt;0,LOOKUP(C367,Stations!$E:$E,Stations!$A:$A))</f>
        <v>WYXL</v>
      </c>
      <c r="E367">
        <f>IF(C367&lt;&gt;0,LOOKUP(C367,Stations!$E:$E,Stations!$B:$B))</f>
        <v>42.391666000000001</v>
      </c>
      <c r="F367">
        <f>IF(D367&lt;&gt;0,LOOKUP(C367,Stations!$E:$E,Stations!$C:$C))</f>
        <v>-76.474722</v>
      </c>
      <c r="G367">
        <f>IF(B367&lt;&gt;0,LOOKUP(C367,Stations!$E:$E,Stations!$K:$K))-B367</f>
        <v>25.114435836547031</v>
      </c>
      <c r="H367">
        <f t="shared" si="46"/>
        <v>5.549811188994501</v>
      </c>
      <c r="I367">
        <f t="shared" si="51"/>
        <v>0.94450188811005509</v>
      </c>
    </row>
    <row r="368" spans="1:9">
      <c r="A368">
        <v>881</v>
      </c>
      <c r="B368">
        <v>7</v>
      </c>
      <c r="C368">
        <f t="shared" si="44"/>
        <v>88.1</v>
      </c>
      <c r="D368" t="str">
        <f>IF(B368&lt;&gt;0,LOOKUP(C368,Stations!$E:$E,Stations!$A:$A))</f>
        <v>WSKG</v>
      </c>
      <c r="E368">
        <f>IF(C368&lt;&gt;0,LOOKUP(C368,Stations!$E:$E,Stations!$B:$B))</f>
        <v>42.446944000000002</v>
      </c>
      <c r="F368">
        <f>IF(D368&lt;&gt;0,LOOKUP(C368,Stations!$E:$E,Stations!$C:$C))</f>
        <v>-76.537499999999994</v>
      </c>
      <c r="G368">
        <f>IF(B368&lt;&gt;0,LOOKUP(C368,Stations!$E:$E,Stations!$K:$K))-B368</f>
        <v>27.919694067239952</v>
      </c>
      <c r="H368">
        <f t="shared" si="46"/>
        <v>4.0180496289802416</v>
      </c>
      <c r="I368">
        <f t="shared" si="51"/>
        <v>0.95981950371019764</v>
      </c>
    </row>
    <row r="369" spans="1:9" hidden="1">
      <c r="A369">
        <v>887</v>
      </c>
      <c r="B369">
        <v>0</v>
      </c>
      <c r="C369">
        <f t="shared" ref="C369:C432" si="52">A369/10</f>
        <v>88.7</v>
      </c>
      <c r="D369" t="b">
        <f>IF(B369&lt;&gt;0,LOOKUP(C369,Stations!$E:$E,Stations!$A:$A))</f>
        <v>0</v>
      </c>
      <c r="E369">
        <f>IF(C369&lt;&gt;0,LOOKUP(C369,Stations!$E:$E,Stations!$B:$B))</f>
        <v>42.013888999999999</v>
      </c>
      <c r="F369">
        <f>IF(D369&lt;&gt;0,LOOKUP(C369,Stations!$E:$E,Stations!$C:$C))</f>
        <v>-76.264722000000006</v>
      </c>
      <c r="G369">
        <f>IF(B369&lt;&gt;0,LOOKUP(C369,Stations!$E:$E,Stations!$K:$K))-B369</f>
        <v>0</v>
      </c>
      <c r="H369">
        <f t="shared" ref="H369:H432" si="53">100/10^(G369/20)</f>
        <v>100</v>
      </c>
    </row>
    <row r="370" spans="1:9" hidden="1">
      <c r="A370">
        <v>893</v>
      </c>
      <c r="B370">
        <v>0</v>
      </c>
      <c r="C370">
        <f t="shared" si="52"/>
        <v>89.3</v>
      </c>
      <c r="D370" t="b">
        <f>IF(B370&lt;&gt;0,LOOKUP(C370,Stations!$E:$E,Stations!$A:$A))</f>
        <v>0</v>
      </c>
      <c r="E370">
        <f>IF(C370&lt;&gt;0,LOOKUP(C370,Stations!$E:$E,Stations!$B:$B))</f>
        <v>42.061110999999997</v>
      </c>
      <c r="F370">
        <f>IF(D370&lt;&gt;0,LOOKUP(C370,Stations!$E:$E,Stations!$C:$C))</f>
        <v>-75.946111000000002</v>
      </c>
      <c r="G370">
        <f>IF(B370&lt;&gt;0,LOOKUP(C370,Stations!$E:$E,Stations!$K:$K))-B370</f>
        <v>0</v>
      </c>
      <c r="H370">
        <f t="shared" si="53"/>
        <v>100</v>
      </c>
    </row>
    <row r="371" spans="1:9" hidden="1">
      <c r="A371">
        <v>897</v>
      </c>
      <c r="B371">
        <v>0</v>
      </c>
      <c r="C371">
        <f t="shared" si="52"/>
        <v>89.7</v>
      </c>
      <c r="D371" t="b">
        <f>IF(B371&lt;&gt;0,LOOKUP(C371,Stations!$E:$E,Stations!$A:$A))</f>
        <v>0</v>
      </c>
      <c r="E371">
        <f>IF(C371&lt;&gt;0,LOOKUP(C371,Stations!$E:$E,Stations!$B:$B))</f>
        <v>42.061110999999997</v>
      </c>
      <c r="F371">
        <f>IF(D371&lt;&gt;0,LOOKUP(C371,Stations!$E:$E,Stations!$C:$C))</f>
        <v>-75.946111000000002</v>
      </c>
      <c r="G371">
        <f>IF(B371&lt;&gt;0,LOOKUP(C371,Stations!$E:$E,Stations!$K:$K))-B371</f>
        <v>0</v>
      </c>
      <c r="H371">
        <f t="shared" si="53"/>
        <v>100</v>
      </c>
    </row>
    <row r="372" spans="1:9" hidden="1">
      <c r="A372">
        <v>899</v>
      </c>
      <c r="B372">
        <v>0</v>
      </c>
      <c r="C372">
        <f t="shared" si="52"/>
        <v>89.9</v>
      </c>
      <c r="D372" t="b">
        <f>IF(B372&lt;&gt;0,LOOKUP(C372,Stations!$E:$E,Stations!$A:$A))</f>
        <v>0</v>
      </c>
      <c r="E372">
        <f>IF(C372&lt;&gt;0,LOOKUP(C372,Stations!$E:$E,Stations!$B:$B))</f>
        <v>42.061110999999997</v>
      </c>
      <c r="F372">
        <f>IF(D372&lt;&gt;0,LOOKUP(C372,Stations!$E:$E,Stations!$C:$C))</f>
        <v>-75.946111000000002</v>
      </c>
      <c r="G372">
        <f>IF(B372&lt;&gt;0,LOOKUP(C372,Stations!$E:$E,Stations!$K:$K))-B372</f>
        <v>0</v>
      </c>
      <c r="H372">
        <f t="shared" si="53"/>
        <v>100</v>
      </c>
    </row>
    <row r="373" spans="1:9" hidden="1">
      <c r="A373">
        <v>905</v>
      </c>
      <c r="B373">
        <v>0</v>
      </c>
      <c r="C373">
        <f t="shared" si="52"/>
        <v>90.5</v>
      </c>
      <c r="D373" t="b">
        <f>IF(B373&lt;&gt;0,LOOKUP(C373,Stations!$E:$E,Stations!$A:$A))</f>
        <v>0</v>
      </c>
      <c r="E373">
        <f>IF(C373&lt;&gt;0,LOOKUP(C373,Stations!$E:$E,Stations!$B:$B))</f>
        <v>42.581944</v>
      </c>
      <c r="F373">
        <f>IF(D373&lt;&gt;0,LOOKUP(C373,Stations!$E:$E,Stations!$C:$C))</f>
        <v>-76.556111000000001</v>
      </c>
      <c r="G373">
        <f>IF(B373&lt;&gt;0,LOOKUP(C373,Stations!$E:$E,Stations!$K:$K))-B373</f>
        <v>0</v>
      </c>
      <c r="H373">
        <f t="shared" si="53"/>
        <v>100</v>
      </c>
    </row>
    <row r="374" spans="1:9">
      <c r="A374">
        <v>909</v>
      </c>
      <c r="B374">
        <v>10</v>
      </c>
      <c r="C374">
        <f t="shared" si="52"/>
        <v>90.9</v>
      </c>
      <c r="D374" t="str">
        <f>IF(B374&lt;&gt;0,LOOKUP(C374,Stations!$E:$E,Stations!$A:$A))</f>
        <v>WSKG</v>
      </c>
      <c r="E374">
        <f>IF(C374&lt;&gt;0,LOOKUP(C374,Stations!$E:$E,Stations!$B:$B))</f>
        <v>42.581944</v>
      </c>
      <c r="F374">
        <f>IF(D374&lt;&gt;0,LOOKUP(C374,Stations!$E:$E,Stations!$C:$C))</f>
        <v>-76.556111000000001</v>
      </c>
      <c r="G374">
        <f>IF(B374&lt;&gt;0,LOOKUP(C374,Stations!$E:$E,Stations!$K:$K))-B374</f>
        <v>33.821677101647147</v>
      </c>
      <c r="H374">
        <f t="shared" si="53"/>
        <v>2.0366487965371434</v>
      </c>
      <c r="I374">
        <f>(100-H374)/100</f>
        <v>0.97963351203462845</v>
      </c>
    </row>
    <row r="375" spans="1:9" hidden="1">
      <c r="A375">
        <v>913</v>
      </c>
      <c r="B375">
        <v>0</v>
      </c>
      <c r="C375">
        <f t="shared" si="52"/>
        <v>91.3</v>
      </c>
      <c r="D375" t="b">
        <f>IF(B375&lt;&gt;0,LOOKUP(C375,Stations!$E:$E,Stations!$A:$A))</f>
        <v>0</v>
      </c>
      <c r="E375">
        <f>IF(C375&lt;&gt;0,LOOKUP(C375,Stations!$E:$E,Stations!$B:$B))</f>
        <v>42.945</v>
      </c>
      <c r="F375">
        <f>IF(D375&lt;&gt;0,LOOKUP(C375,Stations!$E:$E,Stations!$C:$C))</f>
        <v>-76.024445</v>
      </c>
      <c r="G375">
        <f>IF(B375&lt;&gt;0,LOOKUP(C375,Stations!$E:$E,Stations!$K:$K))-B375</f>
        <v>0</v>
      </c>
      <c r="H375">
        <f t="shared" si="53"/>
        <v>100</v>
      </c>
    </row>
    <row r="376" spans="1:9">
      <c r="A376">
        <v>917</v>
      </c>
      <c r="B376">
        <v>39</v>
      </c>
      <c r="C376">
        <f t="shared" si="52"/>
        <v>91.7</v>
      </c>
      <c r="D376" t="str">
        <f>IF(B376&lt;&gt;0,LOOKUP(C376,Stations!$E:$E,Stations!$A:$A))</f>
        <v>WICB</v>
      </c>
      <c r="E376">
        <f>IF(C376&lt;&gt;0,LOOKUP(C376,Stations!$E:$E,Stations!$B:$B))</f>
        <v>42.418610999999999</v>
      </c>
      <c r="F376">
        <f>IF(D376&lt;&gt;0,LOOKUP(C376,Stations!$E:$E,Stations!$C:$C))</f>
        <v>-76.494167000000004</v>
      </c>
      <c r="G376">
        <f>IF(B376&lt;&gt;0,LOOKUP(C376,Stations!$E:$E,Stations!$K:$K))-B376</f>
        <v>11.356768329409782</v>
      </c>
      <c r="H376">
        <f t="shared" si="53"/>
        <v>27.049645855638673</v>
      </c>
      <c r="I376">
        <f>(100-H376)/100</f>
        <v>0.72950354144361329</v>
      </c>
    </row>
    <row r="377" spans="1:9" hidden="1">
      <c r="A377">
        <v>925</v>
      </c>
      <c r="B377">
        <v>0</v>
      </c>
      <c r="C377">
        <f t="shared" si="52"/>
        <v>92.5</v>
      </c>
      <c r="D377" t="b">
        <f>IF(B377&lt;&gt;0,LOOKUP(C377,Stations!$E:$E,Stations!$A:$A))</f>
        <v>0</v>
      </c>
      <c r="E377">
        <f>IF(C377&lt;&gt;0,LOOKUP(C377,Stations!$E:$E,Stations!$B:$B))</f>
        <v>42.386944</v>
      </c>
      <c r="F377">
        <f>IF(D377&lt;&gt;0,LOOKUP(C377,Stations!$E:$E,Stations!$C:$C))</f>
        <v>-76.669721999999993</v>
      </c>
      <c r="G377">
        <f>IF(B377&lt;&gt;0,LOOKUP(C377,Stations!$E:$E,Stations!$K:$K))-B377</f>
        <v>0</v>
      </c>
      <c r="H377">
        <f t="shared" si="53"/>
        <v>100</v>
      </c>
    </row>
    <row r="378" spans="1:9" hidden="1">
      <c r="A378">
        <v>931</v>
      </c>
      <c r="B378">
        <v>0</v>
      </c>
      <c r="C378">
        <f t="shared" si="52"/>
        <v>93.1</v>
      </c>
      <c r="D378" t="b">
        <f>IF(B378&lt;&gt;0,LOOKUP(C378,Stations!$E:$E,Stations!$A:$A))</f>
        <v>0</v>
      </c>
      <c r="E378">
        <f>IF(C378&lt;&gt;0,LOOKUP(C378,Stations!$E:$E,Stations!$B:$B))</f>
        <v>42.946666999999998</v>
      </c>
      <c r="F378">
        <f>IF(D378&lt;&gt;0,LOOKUP(C378,Stations!$E:$E,Stations!$C:$C))</f>
        <v>-76.024445</v>
      </c>
      <c r="G378">
        <f>IF(B378&lt;&gt;0,LOOKUP(C378,Stations!$E:$E,Stations!$K:$K))-B378</f>
        <v>0</v>
      </c>
      <c r="H378">
        <f t="shared" si="53"/>
        <v>100</v>
      </c>
    </row>
    <row r="379" spans="1:9">
      <c r="A379">
        <v>935</v>
      </c>
      <c r="B379">
        <v>24</v>
      </c>
      <c r="C379">
        <f t="shared" si="52"/>
        <v>93.5</v>
      </c>
      <c r="D379" t="str">
        <f>IF(B379&lt;&gt;0,LOOKUP(C379,Stations!$E:$E,Stations!$A:$A))</f>
        <v>WVBR</v>
      </c>
      <c r="E379">
        <f>IF(C379&lt;&gt;0,LOOKUP(C379,Stations!$E:$E,Stations!$B:$B))</f>
        <v>42.428333000000002</v>
      </c>
      <c r="F379">
        <f>IF(D379&lt;&gt;0,LOOKUP(C379,Stations!$E:$E,Stations!$C:$C))</f>
        <v>-76.449167000000003</v>
      </c>
      <c r="G379">
        <f>IF(B379&lt;&gt;0,LOOKUP(C379,Stations!$E:$E,Stations!$K:$K))-B379</f>
        <v>28.988514788880671</v>
      </c>
      <c r="H379">
        <f t="shared" si="53"/>
        <v>3.5528286354937952</v>
      </c>
      <c r="I379">
        <f>(100-H379)/100</f>
        <v>0.96447171364506201</v>
      </c>
    </row>
    <row r="380" spans="1:9" hidden="1">
      <c r="A380">
        <v>939</v>
      </c>
      <c r="B380">
        <v>0</v>
      </c>
      <c r="C380">
        <f t="shared" si="52"/>
        <v>93.9</v>
      </c>
      <c r="D380" t="b">
        <f>IF(B380&lt;&gt;0,LOOKUP(C380,Stations!$E:$E,Stations!$A:$A))</f>
        <v>0</v>
      </c>
      <c r="E380">
        <f>IF(C380&lt;&gt;0,LOOKUP(C380,Stations!$E:$E,Stations!$B:$B))</f>
        <v>42.428333000000002</v>
      </c>
      <c r="F380">
        <f>IF(D380&lt;&gt;0,LOOKUP(C380,Stations!$E:$E,Stations!$C:$C))</f>
        <v>-76.449167000000003</v>
      </c>
      <c r="G380">
        <f>IF(B380&lt;&gt;0,LOOKUP(C380,Stations!$E:$E,Stations!$K:$K))-B380</f>
        <v>0</v>
      </c>
      <c r="H380">
        <f t="shared" si="53"/>
        <v>100</v>
      </c>
    </row>
    <row r="381" spans="1:9">
      <c r="A381">
        <v>941</v>
      </c>
      <c r="B381">
        <v>1</v>
      </c>
      <c r="C381">
        <f t="shared" si="52"/>
        <v>94.1</v>
      </c>
      <c r="D381" t="str">
        <f>IF(B381&lt;&gt;0,LOOKUP(C381,Stations!$E:$E,Stations!$A:$A))</f>
        <v>WVBR</v>
      </c>
      <c r="E381">
        <f>IF(C381&lt;&gt;0,LOOKUP(C381,Stations!$E:$E,Stations!$B:$B))</f>
        <v>42.428333000000002</v>
      </c>
      <c r="F381">
        <f>IF(D381&lt;&gt;0,LOOKUP(C381,Stations!$E:$E,Stations!$C:$C))</f>
        <v>-76.449167000000003</v>
      </c>
      <c r="G381">
        <f>IF(B381&lt;&gt;0,LOOKUP(C381,Stations!$E:$E,Stations!$K:$K))-B381</f>
        <v>51.988514788880671</v>
      </c>
      <c r="H381">
        <f t="shared" si="53"/>
        <v>0.25152100551370787</v>
      </c>
      <c r="I381">
        <f>(100-H381)/100</f>
        <v>0.99748478994486289</v>
      </c>
    </row>
    <row r="382" spans="1:9" hidden="1">
      <c r="A382">
        <v>943</v>
      </c>
      <c r="B382">
        <v>0</v>
      </c>
      <c r="C382">
        <f t="shared" si="52"/>
        <v>94.3</v>
      </c>
      <c r="D382" t="b">
        <f>IF(B382&lt;&gt;0,LOOKUP(C382,Stations!$E:$E,Stations!$A:$A))</f>
        <v>0</v>
      </c>
      <c r="E382">
        <f>IF(C382&lt;&gt;0,LOOKUP(C382,Stations!$E:$E,Stations!$B:$B))</f>
        <v>42.428333000000002</v>
      </c>
      <c r="F382">
        <f>IF(D382&lt;&gt;0,LOOKUP(C382,Stations!$E:$E,Stations!$C:$C))</f>
        <v>-76.449167000000003</v>
      </c>
      <c r="G382">
        <f>IF(B382&lt;&gt;0,LOOKUP(C382,Stations!$E:$E,Stations!$K:$K))-B382</f>
        <v>0</v>
      </c>
      <c r="H382">
        <f t="shared" si="53"/>
        <v>100</v>
      </c>
    </row>
    <row r="383" spans="1:9">
      <c r="A383">
        <v>945</v>
      </c>
      <c r="B383">
        <v>8</v>
      </c>
      <c r="C383">
        <f t="shared" si="52"/>
        <v>94.5</v>
      </c>
      <c r="D383" t="str">
        <f>IF(B383&lt;&gt;0,LOOKUP(C383,Stations!$E:$E,Stations!$A:$A))</f>
        <v>WYYY</v>
      </c>
      <c r="E383">
        <f>IF(C383&lt;&gt;0,LOOKUP(C383,Stations!$E:$E,Stations!$B:$B))</f>
        <v>42.946111000000002</v>
      </c>
      <c r="F383">
        <f>IF(D383&lt;&gt;0,LOOKUP(C383,Stations!$E:$E,Stations!$C:$C))</f>
        <v>-76.118611000000001</v>
      </c>
      <c r="G383">
        <f>IF(B383&lt;&gt;0,LOOKUP(C383,Stations!$E:$E,Stations!$K:$K))-B383</f>
        <v>43.655625137498653</v>
      </c>
      <c r="H383">
        <f t="shared" si="53"/>
        <v>0.65647583328826653</v>
      </c>
      <c r="I383">
        <f>(100-H383)/100</f>
        <v>0.99343524166711727</v>
      </c>
    </row>
    <row r="384" spans="1:9" hidden="1">
      <c r="A384">
        <v>947</v>
      </c>
      <c r="B384">
        <v>0</v>
      </c>
      <c r="C384">
        <f t="shared" si="52"/>
        <v>94.7</v>
      </c>
      <c r="D384" t="b">
        <f>IF(B384&lt;&gt;0,LOOKUP(C384,Stations!$E:$E,Stations!$A:$A))</f>
        <v>0</v>
      </c>
      <c r="E384">
        <f>IF(C384&lt;&gt;0,LOOKUP(C384,Stations!$E:$E,Stations!$B:$B))</f>
        <v>42.946111000000002</v>
      </c>
      <c r="F384">
        <f>IF(D384&lt;&gt;0,LOOKUP(C384,Stations!$E:$E,Stations!$C:$C))</f>
        <v>-76.118611000000001</v>
      </c>
      <c r="G384">
        <f>IF(B384&lt;&gt;0,LOOKUP(C384,Stations!$E:$E,Stations!$K:$K))-B384</f>
        <v>0</v>
      </c>
      <c r="H384">
        <f t="shared" si="53"/>
        <v>100</v>
      </c>
    </row>
    <row r="385" spans="1:9">
      <c r="A385">
        <v>955</v>
      </c>
      <c r="B385">
        <v>10</v>
      </c>
      <c r="C385">
        <f t="shared" si="52"/>
        <v>95.5</v>
      </c>
      <c r="D385" t="str">
        <f>IF(B385&lt;&gt;0,LOOKUP(C385,Stations!$E:$E,Stations!$A:$A))</f>
        <v>WFIZ</v>
      </c>
      <c r="E385">
        <f>IF(C385&lt;&gt;0,LOOKUP(C385,Stations!$E:$E,Stations!$B:$B))</f>
        <v>42.386944</v>
      </c>
      <c r="F385">
        <f>IF(D385&lt;&gt;0,LOOKUP(C385,Stations!$E:$E,Stations!$C:$C))</f>
        <v>-76.669721999999993</v>
      </c>
      <c r="G385">
        <f>IF(B385&lt;&gt;0,LOOKUP(C385,Stations!$E:$E,Stations!$K:$K))-B385</f>
        <v>26.38680731581816</v>
      </c>
      <c r="H385">
        <f t="shared" si="53"/>
        <v>4.7935761865661126</v>
      </c>
      <c r="I385">
        <f t="shared" ref="I385:I395" si="54">(100-H385)/100</f>
        <v>0.95206423813433882</v>
      </c>
    </row>
    <row r="386" spans="1:9">
      <c r="A386">
        <v>957</v>
      </c>
      <c r="B386">
        <v>9</v>
      </c>
      <c r="C386">
        <f t="shared" si="52"/>
        <v>95.7</v>
      </c>
      <c r="D386" t="str">
        <f>IF(B386&lt;&gt;0,LOOKUP(C386,Stations!$E:$E,Stations!$A:$A))</f>
        <v>WFIZ</v>
      </c>
      <c r="E386">
        <f>IF(C386&lt;&gt;0,LOOKUP(C386,Stations!$E:$E,Stations!$B:$B))</f>
        <v>42.386944</v>
      </c>
      <c r="F386">
        <f>IF(D386&lt;&gt;0,LOOKUP(C386,Stations!$E:$E,Stations!$C:$C))</f>
        <v>-76.669721999999993</v>
      </c>
      <c r="G386">
        <f>IF(B386&lt;&gt;0,LOOKUP(C386,Stations!$E:$E,Stations!$K:$K))-B386</f>
        <v>27.38680731581816</v>
      </c>
      <c r="H386">
        <f t="shared" si="53"/>
        <v>4.2722792732926287</v>
      </c>
      <c r="I386">
        <f t="shared" si="54"/>
        <v>0.95727720726707377</v>
      </c>
    </row>
    <row r="387" spans="1:9">
      <c r="A387">
        <v>959</v>
      </c>
      <c r="B387">
        <v>36</v>
      </c>
      <c r="C387">
        <f t="shared" si="52"/>
        <v>95.9</v>
      </c>
      <c r="D387" t="str">
        <f>IF(B387&lt;&gt;0,LOOKUP(C387,Stations!$E:$E,Stations!$A:$A))</f>
        <v>WQNY</v>
      </c>
      <c r="E387">
        <f>IF(C387&lt;&gt;0,LOOKUP(C387,Stations!$E:$E,Stations!$B:$B))</f>
        <v>42.391666000000001</v>
      </c>
      <c r="F387">
        <f>IF(D387&lt;&gt;0,LOOKUP(C387,Stations!$E:$E,Stations!$C:$C))</f>
        <v>-76.474722</v>
      </c>
      <c r="G387">
        <f>IF(B387&lt;&gt;0,LOOKUP(C387,Stations!$E:$E,Stations!$K:$K))-B387</f>
        <v>2.4372529800366038</v>
      </c>
      <c r="H387">
        <f t="shared" si="53"/>
        <v>75.533107268290152</v>
      </c>
      <c r="I387">
        <f t="shared" si="54"/>
        <v>0.24466892731709847</v>
      </c>
    </row>
    <row r="388" spans="1:9">
      <c r="A388">
        <v>963</v>
      </c>
      <c r="B388">
        <v>13</v>
      </c>
      <c r="C388">
        <f t="shared" si="52"/>
        <v>96.3</v>
      </c>
      <c r="D388" t="str">
        <f>IF(B388&lt;&gt;0,LOOKUP(C388,Stations!$E:$E,Stations!$A:$A))</f>
        <v>WLLW</v>
      </c>
      <c r="E388">
        <f>IF(C388&lt;&gt;0,LOOKUP(C388,Stations!$E:$E,Stations!$B:$B))</f>
        <v>42.446666999999998</v>
      </c>
      <c r="F388">
        <f>IF(D388&lt;&gt;0,LOOKUP(C388,Stations!$E:$E,Stations!$C:$C))</f>
        <v>-76.538055</v>
      </c>
      <c r="G388">
        <f>IF(B388&lt;&gt;0,LOOKUP(C388,Stations!$E:$E,Stations!$K:$K))-B388</f>
        <v>20.179352659981916</v>
      </c>
      <c r="H388">
        <f t="shared" si="53"/>
        <v>9.7956298733705953</v>
      </c>
      <c r="I388">
        <f t="shared" si="54"/>
        <v>0.90204370126629396</v>
      </c>
    </row>
    <row r="389" spans="1:9">
      <c r="A389">
        <v>967</v>
      </c>
      <c r="B389">
        <v>25</v>
      </c>
      <c r="C389">
        <f t="shared" si="52"/>
        <v>96.7</v>
      </c>
      <c r="D389" t="str">
        <f>IF(B389&lt;&gt;0,LOOKUP(C389,Stations!$E:$E,Stations!$A:$A))</f>
        <v>WLLW</v>
      </c>
      <c r="E389">
        <f>IF(C389&lt;&gt;0,LOOKUP(C389,Stations!$E:$E,Stations!$B:$B))</f>
        <v>42.446666999999998</v>
      </c>
      <c r="F389">
        <f>IF(D389&lt;&gt;0,LOOKUP(C389,Stations!$E:$E,Stations!$C:$C))</f>
        <v>-76.538055</v>
      </c>
      <c r="G389">
        <f>IF(B389&lt;&gt;0,LOOKUP(C389,Stations!$E:$E,Stations!$K:$K))-B389</f>
        <v>8.179352659981916</v>
      </c>
      <c r="H389">
        <f t="shared" si="53"/>
        <v>38.997104926768813</v>
      </c>
      <c r="I389">
        <f t="shared" si="54"/>
        <v>0.61002895073231189</v>
      </c>
    </row>
    <row r="390" spans="1:9" hidden="1">
      <c r="A390">
        <v>973</v>
      </c>
      <c r="B390">
        <v>18</v>
      </c>
      <c r="C390">
        <f t="shared" si="52"/>
        <v>97.3</v>
      </c>
      <c r="D390" t="str">
        <f>IF(B390&lt;&gt;0,LOOKUP(C390,Stations!$E:$E,Stations!$A:$A))</f>
        <v>WYXL</v>
      </c>
      <c r="E390">
        <f>IF(C390&lt;&gt;0,LOOKUP(C390,Stations!$E:$E,Stations!$B:$B))</f>
        <v>42.465000000000003</v>
      </c>
      <c r="F390">
        <f>IF(D390&lt;&gt;0,LOOKUP(C390,Stations!$E:$E,Stations!$C:$C))</f>
        <v>-76.373056000000005</v>
      </c>
      <c r="G390">
        <f>IF(B390&lt;&gt;0,LOOKUP(C390,Stations!$E:$E,Stations!$K:$K))-B390</f>
        <v>36.586042347470844</v>
      </c>
      <c r="H390">
        <f t="shared" si="53"/>
        <v>1.4814871286503501</v>
      </c>
      <c r="I390">
        <f t="shared" si="54"/>
        <v>0.98518512871349662</v>
      </c>
    </row>
    <row r="391" spans="1:9" hidden="1">
      <c r="A391">
        <v>977</v>
      </c>
      <c r="B391">
        <v>21</v>
      </c>
      <c r="C391">
        <f t="shared" si="52"/>
        <v>97.7</v>
      </c>
      <c r="D391" t="str">
        <f>IF(B391&lt;&gt;0,LOOKUP(C391,Stations!$E:$E,Stations!$A:$A))</f>
        <v>WYXL</v>
      </c>
      <c r="E391">
        <f>IF(C391&lt;&gt;0,LOOKUP(C391,Stations!$E:$E,Stations!$B:$B))</f>
        <v>42.465000000000003</v>
      </c>
      <c r="F391">
        <f>IF(D391&lt;&gt;0,LOOKUP(C391,Stations!$E:$E,Stations!$C:$C))</f>
        <v>-76.373056000000005</v>
      </c>
      <c r="G391">
        <f>IF(B391&lt;&gt;0,LOOKUP(C391,Stations!$E:$E,Stations!$K:$K))-B391</f>
        <v>33.586042347470844</v>
      </c>
      <c r="H391">
        <f t="shared" si="53"/>
        <v>2.0926561910939796</v>
      </c>
      <c r="I391">
        <f t="shared" si="54"/>
        <v>0.97907343808906022</v>
      </c>
    </row>
    <row r="392" spans="1:9">
      <c r="A392">
        <v>983</v>
      </c>
      <c r="B392">
        <v>4</v>
      </c>
      <c r="C392">
        <f t="shared" si="52"/>
        <v>98.3</v>
      </c>
      <c r="D392" t="str">
        <f>IF(B392&lt;&gt;0,LOOKUP(C392,Stations!$E:$E,Stations!$A:$A))</f>
        <v>WHWK</v>
      </c>
      <c r="E392">
        <f>IF(C392&lt;&gt;0,LOOKUP(C392,Stations!$E:$E,Stations!$B:$B))</f>
        <v>42.061110999999997</v>
      </c>
      <c r="F392">
        <f>IF(D392&lt;&gt;0,LOOKUP(C392,Stations!$E:$E,Stations!$C:$C))</f>
        <v>-75.945832999999993</v>
      </c>
      <c r="G392">
        <f>IF(B392&lt;&gt;0,LOOKUP(C392,Stations!$E:$E,Stations!$K:$K))-B392</f>
        <v>36.305487187271893</v>
      </c>
      <c r="H392">
        <f t="shared" si="53"/>
        <v>1.5301205244056439</v>
      </c>
      <c r="I392">
        <f t="shared" si="54"/>
        <v>0.98469879475594357</v>
      </c>
    </row>
    <row r="393" spans="1:9">
      <c r="A393">
        <v>985</v>
      </c>
      <c r="B393">
        <v>6</v>
      </c>
      <c r="C393">
        <f t="shared" si="52"/>
        <v>98.5</v>
      </c>
      <c r="D393" t="str">
        <f>IF(B393&lt;&gt;0,LOOKUP(C393,Stations!$E:$E,Stations!$A:$A))</f>
        <v>WHWK</v>
      </c>
      <c r="E393">
        <f>IF(C393&lt;&gt;0,LOOKUP(C393,Stations!$E:$E,Stations!$B:$B))</f>
        <v>42.061110999999997</v>
      </c>
      <c r="F393">
        <f>IF(D393&lt;&gt;0,LOOKUP(C393,Stations!$E:$E,Stations!$C:$C))</f>
        <v>-75.945832999999993</v>
      </c>
      <c r="G393">
        <f>IF(B393&lt;&gt;0,LOOKUP(C393,Stations!$E:$E,Stations!$K:$K))-B393</f>
        <v>34.305487187271893</v>
      </c>
      <c r="H393">
        <f t="shared" si="53"/>
        <v>1.9263076112820823</v>
      </c>
      <c r="I393">
        <f t="shared" si="54"/>
        <v>0.98073692388717915</v>
      </c>
    </row>
    <row r="394" spans="1:9">
      <c r="A394">
        <v>987</v>
      </c>
      <c r="B394">
        <v>9</v>
      </c>
      <c r="C394">
        <f t="shared" si="52"/>
        <v>98.7</v>
      </c>
      <c r="D394" t="str">
        <f>IF(B394&lt;&gt;0,LOOKUP(C394,Stations!$E:$E,Stations!$A:$A))</f>
        <v>WHWK</v>
      </c>
      <c r="E394">
        <f>IF(C394&lt;&gt;0,LOOKUP(C394,Stations!$E:$E,Stations!$B:$B))</f>
        <v>42.061110999999997</v>
      </c>
      <c r="F394">
        <f>IF(D394&lt;&gt;0,LOOKUP(C394,Stations!$E:$E,Stations!$C:$C))</f>
        <v>-75.945832999999993</v>
      </c>
      <c r="G394">
        <f>IF(B394&lt;&gt;0,LOOKUP(C394,Stations!$E:$E,Stations!$K:$K))-B394</f>
        <v>31.305487187271893</v>
      </c>
      <c r="H394">
        <f t="shared" si="53"/>
        <v>2.7209818234285152</v>
      </c>
      <c r="I394">
        <f t="shared" si="54"/>
        <v>0.97279018176571486</v>
      </c>
    </row>
    <row r="395" spans="1:9">
      <c r="A395">
        <v>993</v>
      </c>
      <c r="B395">
        <v>9</v>
      </c>
      <c r="C395">
        <f t="shared" si="52"/>
        <v>99.3</v>
      </c>
      <c r="D395" t="str">
        <f>IF(B395&lt;&gt;0,LOOKUP(C395,Stations!$E:$E,Stations!$A:$A))</f>
        <v>WHWK</v>
      </c>
      <c r="E395">
        <f>IF(C395&lt;&gt;0,LOOKUP(C395,Stations!$E:$E,Stations!$B:$B))</f>
        <v>42.061110999999997</v>
      </c>
      <c r="F395">
        <f>IF(D395&lt;&gt;0,LOOKUP(C395,Stations!$E:$E,Stations!$C:$C))</f>
        <v>-75.945832999999993</v>
      </c>
      <c r="G395">
        <f>IF(B395&lt;&gt;0,LOOKUP(C395,Stations!$E:$E,Stations!$K:$K))-B395</f>
        <v>31.305487187271893</v>
      </c>
      <c r="H395">
        <f t="shared" si="53"/>
        <v>2.7209818234285152</v>
      </c>
      <c r="I395">
        <f t="shared" si="54"/>
        <v>0.97279018176571486</v>
      </c>
    </row>
    <row r="396" spans="1:9" hidden="1">
      <c r="A396">
        <v>997</v>
      </c>
      <c r="B396">
        <v>0</v>
      </c>
      <c r="C396">
        <f t="shared" si="52"/>
        <v>99.7</v>
      </c>
      <c r="D396" t="b">
        <f>IF(B396&lt;&gt;0,LOOKUP(C396,Stations!$E:$E,Stations!$A:$A))</f>
        <v>0</v>
      </c>
      <c r="E396">
        <f>IF(C396&lt;&gt;0,LOOKUP(C396,Stations!$E:$E,Stations!$B:$B))</f>
        <v>42.061110999999997</v>
      </c>
      <c r="F396">
        <f>IF(D396&lt;&gt;0,LOOKUP(C396,Stations!$E:$E,Stations!$C:$C))</f>
        <v>-75.945832999999993</v>
      </c>
      <c r="G396">
        <f>IF(B396&lt;&gt;0,LOOKUP(C396,Stations!$E:$E,Stations!$K:$K))-B396</f>
        <v>0</v>
      </c>
      <c r="H396">
        <f t="shared" si="53"/>
        <v>100</v>
      </c>
    </row>
    <row r="397" spans="1:9">
      <c r="A397">
        <v>999</v>
      </c>
      <c r="B397">
        <v>9</v>
      </c>
      <c r="C397">
        <f t="shared" si="52"/>
        <v>99.9</v>
      </c>
      <c r="D397" t="str">
        <f>IF(B397&lt;&gt;0,LOOKUP(C397,Stations!$E:$E,Stations!$A:$A))</f>
        <v>WIII</v>
      </c>
      <c r="E397">
        <f>IF(C397&lt;&gt;0,LOOKUP(C397,Stations!$E:$E,Stations!$B:$B))</f>
        <v>42.556389000000003</v>
      </c>
      <c r="F397">
        <f>IF(D397&lt;&gt;0,LOOKUP(C397,Stations!$E:$E,Stations!$C:$C))</f>
        <v>-76.155277999999996</v>
      </c>
      <c r="G397">
        <f>IF(B397&lt;&gt;0,LOOKUP(C397,Stations!$E:$E,Stations!$K:$K))-B397</f>
        <v>40.098945846062733</v>
      </c>
      <c r="H397">
        <f t="shared" si="53"/>
        <v>0.98867307665289039</v>
      </c>
      <c r="I397">
        <f t="shared" ref="I397:I412" si="55">(100-H397)/100</f>
        <v>0.99011326923347109</v>
      </c>
    </row>
    <row r="398" spans="1:9">
      <c r="A398">
        <v>1003</v>
      </c>
      <c r="B398">
        <v>11</v>
      </c>
      <c r="C398">
        <f t="shared" si="52"/>
        <v>100.3</v>
      </c>
      <c r="D398" t="str">
        <f>IF(B398&lt;&gt;0,LOOKUP(C398,Stations!$E:$E,Stations!$A:$A))</f>
        <v>WIII</v>
      </c>
      <c r="E398">
        <f>IF(C398&lt;&gt;0,LOOKUP(C398,Stations!$E:$E,Stations!$B:$B))</f>
        <v>42.429721999999998</v>
      </c>
      <c r="F398">
        <f>IF(D398&lt;&gt;0,LOOKUP(C398,Stations!$E:$E,Stations!$C:$C))</f>
        <v>-76.496943999999999</v>
      </c>
      <c r="G398">
        <f>IF(B398&lt;&gt;0,LOOKUP(C398,Stations!$E:$E,Stations!$K:$K))-B398</f>
        <v>26.242491130587666</v>
      </c>
      <c r="H398">
        <f t="shared" si="53"/>
        <v>4.8738868600257481</v>
      </c>
      <c r="I398">
        <f t="shared" si="55"/>
        <v>0.95126113139974255</v>
      </c>
    </row>
    <row r="399" spans="1:9">
      <c r="A399">
        <v>1005</v>
      </c>
      <c r="B399">
        <v>7</v>
      </c>
      <c r="C399">
        <f t="shared" si="52"/>
        <v>100.5</v>
      </c>
      <c r="D399" t="str">
        <f>IF(B399&lt;&gt;0,LOOKUP(C399,Stations!$E:$E,Stations!$A:$A))</f>
        <v>WIII</v>
      </c>
      <c r="E399">
        <f>IF(C399&lt;&gt;0,LOOKUP(C399,Stations!$E:$E,Stations!$B:$B))</f>
        <v>42.429721999999998</v>
      </c>
      <c r="F399">
        <f>IF(D399&lt;&gt;0,LOOKUP(C399,Stations!$E:$E,Stations!$C:$C))</f>
        <v>-76.496943999999999</v>
      </c>
      <c r="G399">
        <f>IF(B399&lt;&gt;0,LOOKUP(C399,Stations!$E:$E,Stations!$K:$K))-B399</f>
        <v>30.242491130587666</v>
      </c>
      <c r="H399">
        <f t="shared" si="53"/>
        <v>3.0752147104987544</v>
      </c>
      <c r="I399">
        <f t="shared" si="55"/>
        <v>0.96924785289501247</v>
      </c>
    </row>
    <row r="400" spans="1:9">
      <c r="A400">
        <v>1017</v>
      </c>
      <c r="B400">
        <v>15</v>
      </c>
      <c r="C400">
        <f t="shared" si="52"/>
        <v>101.7</v>
      </c>
      <c r="D400" t="str">
        <f>IF(B400&lt;&gt;0,LOOKUP(C400,Stations!$E:$E,Stations!$A:$A))</f>
        <v>WMHR</v>
      </c>
      <c r="E400">
        <f>IF(C400&lt;&gt;0,LOOKUP(C400,Stations!$E:$E,Stations!$B:$B))</f>
        <v>42.415556000000002</v>
      </c>
      <c r="F400">
        <f>IF(D400&lt;&gt;0,LOOKUP(C400,Stations!$E:$E,Stations!$C:$C))</f>
        <v>-76.483333000000002</v>
      </c>
      <c r="G400">
        <f>IF(B400&lt;&gt;0,LOOKUP(C400,Stations!$E:$E,Stations!$K:$K))-B400</f>
        <v>9.5441235861157807</v>
      </c>
      <c r="H400">
        <f t="shared" si="53"/>
        <v>33.326815767728199</v>
      </c>
      <c r="I400">
        <f t="shared" si="55"/>
        <v>0.66673184232271809</v>
      </c>
    </row>
    <row r="401" spans="1:9">
      <c r="A401">
        <v>1027</v>
      </c>
      <c r="B401">
        <v>2</v>
      </c>
      <c r="C401">
        <f t="shared" si="52"/>
        <v>102.7</v>
      </c>
      <c r="D401" t="str">
        <f>IF(B401&lt;&gt;0,LOOKUP(C401,Stations!$E:$E,Stations!$A:$A))</f>
        <v>WMHR</v>
      </c>
      <c r="E401">
        <f>IF(C401&lt;&gt;0,LOOKUP(C401,Stations!$E:$E,Stations!$B:$B))</f>
        <v>42.415556000000002</v>
      </c>
      <c r="F401">
        <f>IF(D401&lt;&gt;0,LOOKUP(C401,Stations!$E:$E,Stations!$C:$C))</f>
        <v>-76.483333000000002</v>
      </c>
      <c r="G401">
        <f>IF(B401&lt;&gt;0,LOOKUP(C401,Stations!$E:$E,Stations!$K:$K))-B401</f>
        <v>22.544123586115781</v>
      </c>
      <c r="H401">
        <f t="shared" si="53"/>
        <v>7.4609446940385746</v>
      </c>
      <c r="I401">
        <f t="shared" si="55"/>
        <v>0.92539055305961426</v>
      </c>
    </row>
    <row r="402" spans="1:9">
      <c r="A402">
        <v>1029</v>
      </c>
      <c r="B402">
        <v>8</v>
      </c>
      <c r="C402">
        <f t="shared" si="52"/>
        <v>102.9</v>
      </c>
      <c r="D402" t="str">
        <f>IF(B402&lt;&gt;0,LOOKUP(C402,Stations!$E:$E,Stations!$A:$A))</f>
        <v>WMHR</v>
      </c>
      <c r="E402">
        <f>IF(C402&lt;&gt;0,LOOKUP(C402,Stations!$E:$E,Stations!$B:$B))</f>
        <v>42.966943999999998</v>
      </c>
      <c r="F402">
        <f>IF(D402&lt;&gt;0,LOOKUP(C402,Stations!$E:$E,Stations!$C:$C))</f>
        <v>-76.2</v>
      </c>
      <c r="G402">
        <f>IF(B402&lt;&gt;0,LOOKUP(C402,Stations!$E:$E,Stations!$K:$K))-B402</f>
        <v>36.315117119272017</v>
      </c>
      <c r="H402">
        <f t="shared" si="53"/>
        <v>1.5284250398891606</v>
      </c>
      <c r="I402">
        <f t="shared" si="55"/>
        <v>0.98471574960110841</v>
      </c>
    </row>
    <row r="403" spans="1:9" hidden="1">
      <c r="A403">
        <v>1033</v>
      </c>
      <c r="B403">
        <v>22</v>
      </c>
      <c r="C403">
        <f t="shared" si="52"/>
        <v>103.3</v>
      </c>
      <c r="D403" t="str">
        <f>IF(B403&lt;&gt;0,LOOKUP(C403,Stations!$E:$E,Stations!$A:$A))</f>
        <v>WYXL</v>
      </c>
      <c r="E403">
        <f>IF(C403&lt;&gt;0,LOOKUP(C403,Stations!$E:$E,Stations!$B:$B))</f>
        <v>42.391666000000001</v>
      </c>
      <c r="F403">
        <f>IF(D403&lt;&gt;0,LOOKUP(C403,Stations!$E:$E,Stations!$C:$C))</f>
        <v>-76.474722</v>
      </c>
      <c r="G403">
        <f>IF(B403&lt;&gt;0,LOOKUP(C403,Stations!$E:$E,Stations!$K:$K))-B403</f>
        <v>16.114435836547031</v>
      </c>
      <c r="H403">
        <f t="shared" si="53"/>
        <v>15.641493126802589</v>
      </c>
      <c r="I403">
        <f t="shared" si="55"/>
        <v>0.84358506873197414</v>
      </c>
    </row>
    <row r="404" spans="1:9" hidden="1">
      <c r="A404">
        <v>1035</v>
      </c>
      <c r="B404">
        <v>16</v>
      </c>
      <c r="C404">
        <f t="shared" si="52"/>
        <v>103.5</v>
      </c>
      <c r="D404" t="str">
        <f>IF(B404&lt;&gt;0,LOOKUP(C404,Stations!$E:$E,Stations!$A:$A))</f>
        <v>WYXL</v>
      </c>
      <c r="E404">
        <f>IF(C404&lt;&gt;0,LOOKUP(C404,Stations!$E:$E,Stations!$B:$B))</f>
        <v>42.391666000000001</v>
      </c>
      <c r="F404">
        <f>IF(D404&lt;&gt;0,LOOKUP(C404,Stations!$E:$E,Stations!$C:$C))</f>
        <v>-76.474722</v>
      </c>
      <c r="G404">
        <f>IF(B404&lt;&gt;0,LOOKUP(C404,Stations!$E:$E,Stations!$K:$K))-B404</f>
        <v>22.114435836547031</v>
      </c>
      <c r="H404">
        <f t="shared" si="53"/>
        <v>7.839316670022181</v>
      </c>
      <c r="I404">
        <f t="shared" si="55"/>
        <v>0.92160683329977811</v>
      </c>
    </row>
    <row r="405" spans="1:9" hidden="1">
      <c r="A405">
        <v>1045</v>
      </c>
      <c r="B405">
        <v>16</v>
      </c>
      <c r="C405">
        <f t="shared" si="52"/>
        <v>104.5</v>
      </c>
      <c r="D405" t="str">
        <f>IF(B405&lt;&gt;0,LOOKUP(C405,Stations!$E:$E,Stations!$A:$A))</f>
        <v>WYXL</v>
      </c>
      <c r="E405">
        <f>IF(C405&lt;&gt;0,LOOKUP(C405,Stations!$E:$E,Stations!$B:$B))</f>
        <v>42.391666000000001</v>
      </c>
      <c r="F405">
        <f>IF(D405&lt;&gt;0,LOOKUP(C405,Stations!$E:$E,Stations!$C:$C))</f>
        <v>-76.474722</v>
      </c>
      <c r="G405">
        <f>IF(B405&lt;&gt;0,LOOKUP(C405,Stations!$E:$E,Stations!$K:$K))-B405</f>
        <v>22.114435836547031</v>
      </c>
      <c r="H405">
        <f t="shared" si="53"/>
        <v>7.839316670022181</v>
      </c>
      <c r="I405">
        <f t="shared" si="55"/>
        <v>0.92160683329977811</v>
      </c>
    </row>
    <row r="406" spans="1:9" hidden="1">
      <c r="A406">
        <v>1061</v>
      </c>
      <c r="B406">
        <v>8</v>
      </c>
      <c r="C406">
        <f t="shared" si="52"/>
        <v>106.1</v>
      </c>
      <c r="D406" t="str">
        <f>IF(B406&lt;&gt;0,LOOKUP(C406,Stations!$E:$E,Stations!$A:$A))</f>
        <v>WYXL</v>
      </c>
      <c r="E406">
        <f>IF(C406&lt;&gt;0,LOOKUP(C406,Stations!$E:$E,Stations!$B:$B))</f>
        <v>42.391666000000001</v>
      </c>
      <c r="F406">
        <f>IF(D406&lt;&gt;0,LOOKUP(C406,Stations!$E:$E,Stations!$C:$C))</f>
        <v>-76.474722</v>
      </c>
      <c r="G406">
        <f>IF(B406&lt;&gt;0,LOOKUP(C406,Stations!$E:$E,Stations!$K:$K))-B406</f>
        <v>30.114435836547031</v>
      </c>
      <c r="H406">
        <f t="shared" si="53"/>
        <v>3.1208881785753948</v>
      </c>
      <c r="I406">
        <f t="shared" si="55"/>
        <v>0.96879111821424602</v>
      </c>
    </row>
    <row r="407" spans="1:9" hidden="1">
      <c r="A407">
        <v>1069</v>
      </c>
      <c r="B407">
        <v>13</v>
      </c>
      <c r="C407">
        <f t="shared" si="52"/>
        <v>106.9</v>
      </c>
      <c r="D407" t="str">
        <f>IF(B407&lt;&gt;0,LOOKUP(C407,Stations!$E:$E,Stations!$A:$A))</f>
        <v>WYXL</v>
      </c>
      <c r="E407">
        <f>IF(C407&lt;&gt;0,LOOKUP(C407,Stations!$E:$E,Stations!$B:$B))</f>
        <v>42.391666000000001</v>
      </c>
      <c r="F407">
        <f>IF(D407&lt;&gt;0,LOOKUP(C407,Stations!$E:$E,Stations!$C:$C))</f>
        <v>-76.474722</v>
      </c>
      <c r="G407">
        <f>IF(B407&lt;&gt;0,LOOKUP(C407,Stations!$E:$E,Stations!$K:$K))-B407</f>
        <v>25.114435836547031</v>
      </c>
      <c r="H407">
        <f t="shared" si="53"/>
        <v>5.549811188994501</v>
      </c>
      <c r="I407">
        <f t="shared" si="55"/>
        <v>0.94450188811005509</v>
      </c>
    </row>
    <row r="408" spans="1:9" hidden="1">
      <c r="A408">
        <v>1071</v>
      </c>
      <c r="B408">
        <v>10</v>
      </c>
      <c r="C408">
        <f t="shared" si="52"/>
        <v>107.1</v>
      </c>
      <c r="D408" t="str">
        <f>IF(B408&lt;&gt;0,LOOKUP(C408,Stations!$E:$E,Stations!$A:$A))</f>
        <v>WYXL</v>
      </c>
      <c r="E408">
        <f>IF(C408&lt;&gt;0,LOOKUP(C408,Stations!$E:$E,Stations!$B:$B))</f>
        <v>42.391666000000001</v>
      </c>
      <c r="F408">
        <f>IF(D408&lt;&gt;0,LOOKUP(C408,Stations!$E:$E,Stations!$C:$C))</f>
        <v>-76.474722</v>
      </c>
      <c r="G408">
        <f>IF(B408&lt;&gt;0,LOOKUP(C408,Stations!$E:$E,Stations!$K:$K))-B408</f>
        <v>28.114435836547031</v>
      </c>
      <c r="H408">
        <f t="shared" si="53"/>
        <v>3.9289654353765777</v>
      </c>
      <c r="I408">
        <f t="shared" si="55"/>
        <v>0.96071034564623414</v>
      </c>
    </row>
    <row r="409" spans="1:9" hidden="1">
      <c r="A409">
        <v>1077</v>
      </c>
      <c r="B409">
        <v>12</v>
      </c>
      <c r="C409">
        <f t="shared" si="52"/>
        <v>107.7</v>
      </c>
      <c r="D409" t="str">
        <f>IF(B409&lt;&gt;0,LOOKUP(C409,Stations!$E:$E,Stations!$A:$A))</f>
        <v>WYXL</v>
      </c>
      <c r="E409">
        <f>IF(C409&lt;&gt;0,LOOKUP(C409,Stations!$E:$E,Stations!$B:$B))</f>
        <v>42.391666000000001</v>
      </c>
      <c r="F409">
        <f>IF(D409&lt;&gt;0,LOOKUP(C409,Stations!$E:$E,Stations!$C:$C))</f>
        <v>-76.474722</v>
      </c>
      <c r="G409">
        <f>IF(B409&lt;&gt;0,LOOKUP(C409,Stations!$E:$E,Stations!$K:$K))-B409</f>
        <v>26.114435836547031</v>
      </c>
      <c r="H409">
        <f t="shared" si="53"/>
        <v>4.9462744286565075</v>
      </c>
      <c r="I409">
        <f t="shared" si="55"/>
        <v>0.95053725571343495</v>
      </c>
    </row>
    <row r="410" spans="1:9">
      <c r="A410">
        <v>881</v>
      </c>
      <c r="B410">
        <v>7</v>
      </c>
      <c r="C410">
        <f t="shared" si="52"/>
        <v>88.1</v>
      </c>
      <c r="D410" t="str">
        <f>IF(B410&lt;&gt;0,LOOKUP(C410,Stations!$E:$E,Stations!$A:$A))</f>
        <v>WSKG</v>
      </c>
      <c r="E410">
        <f>IF(C410&lt;&gt;0,LOOKUP(C410,Stations!$E:$E,Stations!$B:$B))</f>
        <v>42.446944000000002</v>
      </c>
      <c r="F410">
        <f>IF(D410&lt;&gt;0,LOOKUP(C410,Stations!$E:$E,Stations!$C:$C))</f>
        <v>-76.537499999999994</v>
      </c>
      <c r="G410">
        <f>IF(B410&lt;&gt;0,LOOKUP(C410,Stations!$E:$E,Stations!$K:$K))-B410</f>
        <v>27.919694067239952</v>
      </c>
      <c r="H410">
        <f t="shared" si="53"/>
        <v>4.0180496289802416</v>
      </c>
      <c r="I410">
        <f t="shared" si="55"/>
        <v>0.95981950371019764</v>
      </c>
    </row>
    <row r="411" spans="1:9">
      <c r="A411">
        <v>885</v>
      </c>
      <c r="B411">
        <v>1</v>
      </c>
      <c r="C411">
        <f t="shared" si="52"/>
        <v>88.5</v>
      </c>
      <c r="D411" t="str">
        <f>IF(B411&lt;&gt;0,LOOKUP(C411,Stations!$E:$E,Stations!$A:$A))</f>
        <v>WCII</v>
      </c>
      <c r="E411">
        <f>IF(C411&lt;&gt;0,LOOKUP(C411,Stations!$E:$E,Stations!$B:$B))</f>
        <v>42.013888999999999</v>
      </c>
      <c r="F411">
        <f>IF(D411&lt;&gt;0,LOOKUP(C411,Stations!$E:$E,Stations!$C:$C))</f>
        <v>-76.264722000000006</v>
      </c>
      <c r="G411">
        <f>IF(B411&lt;&gt;0,LOOKUP(C411,Stations!$E:$E,Stations!$K:$K))-B411</f>
        <v>44.63352981456363</v>
      </c>
      <c r="H411">
        <f t="shared" si="53"/>
        <v>0.58657494596381476</v>
      </c>
      <c r="I411">
        <f t="shared" si="55"/>
        <v>0.99413425054036186</v>
      </c>
    </row>
    <row r="412" spans="1:9">
      <c r="A412">
        <v>889</v>
      </c>
      <c r="B412">
        <v>4</v>
      </c>
      <c r="C412">
        <f t="shared" si="52"/>
        <v>88.9</v>
      </c>
      <c r="D412" t="str">
        <f>IF(B412&lt;&gt;0,LOOKUP(C412,Stations!$E:$E,Stations!$A:$A))</f>
        <v>WCII</v>
      </c>
      <c r="E412">
        <f>IF(C412&lt;&gt;0,LOOKUP(C412,Stations!$E:$E,Stations!$B:$B))</f>
        <v>42.446666999999998</v>
      </c>
      <c r="F412">
        <f>IF(D412&lt;&gt;0,LOOKUP(C412,Stations!$E:$E,Stations!$C:$C))</f>
        <v>-76.538055</v>
      </c>
      <c r="G412">
        <f>IF(B412&lt;&gt;0,LOOKUP(C412,Stations!$E:$E,Stations!$K:$K))-B412</f>
        <v>29.526597921525152</v>
      </c>
      <c r="H412">
        <f t="shared" si="53"/>
        <v>3.3394127725907059</v>
      </c>
      <c r="I412">
        <f t="shared" si="55"/>
        <v>0.96660587227409289</v>
      </c>
    </row>
    <row r="413" spans="1:9" hidden="1">
      <c r="A413">
        <v>895</v>
      </c>
      <c r="B413">
        <v>0</v>
      </c>
      <c r="C413">
        <f t="shared" si="52"/>
        <v>89.5</v>
      </c>
      <c r="D413" t="b">
        <f>IF(B413&lt;&gt;0,LOOKUP(C413,Stations!$E:$E,Stations!$A:$A))</f>
        <v>0</v>
      </c>
      <c r="E413">
        <f>IF(C413&lt;&gt;0,LOOKUP(C413,Stations!$E:$E,Stations!$B:$B))</f>
        <v>42.061110999999997</v>
      </c>
      <c r="F413">
        <f>IF(D413&lt;&gt;0,LOOKUP(C413,Stations!$E:$E,Stations!$C:$C))</f>
        <v>-75.946111000000002</v>
      </c>
      <c r="G413">
        <f>IF(B413&lt;&gt;0,LOOKUP(C413,Stations!$E:$E,Stations!$K:$K))-B413</f>
        <v>0</v>
      </c>
      <c r="H413">
        <f t="shared" si="53"/>
        <v>100</v>
      </c>
    </row>
    <row r="414" spans="1:9" hidden="1">
      <c r="A414">
        <v>897</v>
      </c>
      <c r="B414">
        <v>0</v>
      </c>
      <c r="C414">
        <f t="shared" si="52"/>
        <v>89.7</v>
      </c>
      <c r="D414" t="b">
        <f>IF(B414&lt;&gt;0,LOOKUP(C414,Stations!$E:$E,Stations!$A:$A))</f>
        <v>0</v>
      </c>
      <c r="E414">
        <f>IF(C414&lt;&gt;0,LOOKUP(C414,Stations!$E:$E,Stations!$B:$B))</f>
        <v>42.061110999999997</v>
      </c>
      <c r="F414">
        <f>IF(D414&lt;&gt;0,LOOKUP(C414,Stations!$E:$E,Stations!$C:$C))</f>
        <v>-75.946111000000002</v>
      </c>
      <c r="G414">
        <f>IF(B414&lt;&gt;0,LOOKUP(C414,Stations!$E:$E,Stations!$K:$K))-B414</f>
        <v>0</v>
      </c>
      <c r="H414">
        <f t="shared" si="53"/>
        <v>100</v>
      </c>
    </row>
    <row r="415" spans="1:9">
      <c r="A415">
        <v>901</v>
      </c>
      <c r="B415">
        <v>2</v>
      </c>
      <c r="C415">
        <f t="shared" si="52"/>
        <v>90.1</v>
      </c>
      <c r="D415" t="str">
        <f>IF(B415&lt;&gt;0,LOOKUP(C415,Stations!$E:$E,Stations!$A:$A))</f>
        <v>WITH</v>
      </c>
      <c r="E415">
        <f>IF(C415&lt;&gt;0,LOOKUP(C415,Stations!$E:$E,Stations!$B:$B))</f>
        <v>42.581944</v>
      </c>
      <c r="F415">
        <f>IF(D415&lt;&gt;0,LOOKUP(C415,Stations!$E:$E,Stations!$C:$C))</f>
        <v>-76.556111000000001</v>
      </c>
      <c r="G415">
        <f>IF(B415&lt;&gt;0,LOOKUP(C415,Stations!$E:$E,Stations!$K:$K))-B415</f>
        <v>34.870367980715997</v>
      </c>
      <c r="H415">
        <f t="shared" si="53"/>
        <v>1.8050182652891533</v>
      </c>
      <c r="I415">
        <f>(100-H415)/100</f>
        <v>0.98194981734710851</v>
      </c>
    </row>
    <row r="416" spans="1:9" hidden="1">
      <c r="A416">
        <v>903</v>
      </c>
      <c r="B416">
        <v>0</v>
      </c>
      <c r="C416">
        <f t="shared" si="52"/>
        <v>90.3</v>
      </c>
      <c r="D416" t="b">
        <f>IF(B416&lt;&gt;0,LOOKUP(C416,Stations!$E:$E,Stations!$A:$A))</f>
        <v>0</v>
      </c>
      <c r="E416">
        <f>IF(C416&lt;&gt;0,LOOKUP(C416,Stations!$E:$E,Stations!$B:$B))</f>
        <v>42.581944</v>
      </c>
      <c r="F416">
        <f>IF(D416&lt;&gt;0,LOOKUP(C416,Stations!$E:$E,Stations!$C:$C))</f>
        <v>-76.556111000000001</v>
      </c>
      <c r="G416">
        <f>IF(B416&lt;&gt;0,LOOKUP(C416,Stations!$E:$E,Stations!$K:$K))-B416</f>
        <v>0</v>
      </c>
      <c r="H416">
        <f t="shared" si="53"/>
        <v>100</v>
      </c>
    </row>
    <row r="417" spans="1:9" hidden="1">
      <c r="A417">
        <v>905</v>
      </c>
      <c r="B417">
        <v>0</v>
      </c>
      <c r="C417">
        <f t="shared" si="52"/>
        <v>90.5</v>
      </c>
      <c r="D417" t="b">
        <f>IF(B417&lt;&gt;0,LOOKUP(C417,Stations!$E:$E,Stations!$A:$A))</f>
        <v>0</v>
      </c>
      <c r="E417">
        <f>IF(C417&lt;&gt;0,LOOKUP(C417,Stations!$E:$E,Stations!$B:$B))</f>
        <v>42.581944</v>
      </c>
      <c r="F417">
        <f>IF(D417&lt;&gt;0,LOOKUP(C417,Stations!$E:$E,Stations!$C:$C))</f>
        <v>-76.556111000000001</v>
      </c>
      <c r="G417">
        <f>IF(B417&lt;&gt;0,LOOKUP(C417,Stations!$E:$E,Stations!$K:$K))-B417</f>
        <v>0</v>
      </c>
      <c r="H417">
        <f t="shared" si="53"/>
        <v>100</v>
      </c>
    </row>
    <row r="418" spans="1:9">
      <c r="A418">
        <v>909</v>
      </c>
      <c r="B418">
        <v>11</v>
      </c>
      <c r="C418">
        <f t="shared" si="52"/>
        <v>90.9</v>
      </c>
      <c r="D418" t="str">
        <f>IF(B418&lt;&gt;0,LOOKUP(C418,Stations!$E:$E,Stations!$A:$A))</f>
        <v>WSKG</v>
      </c>
      <c r="E418">
        <f>IF(C418&lt;&gt;0,LOOKUP(C418,Stations!$E:$E,Stations!$B:$B))</f>
        <v>42.581944</v>
      </c>
      <c r="F418">
        <f>IF(D418&lt;&gt;0,LOOKUP(C418,Stations!$E:$E,Stations!$C:$C))</f>
        <v>-76.556111000000001</v>
      </c>
      <c r="G418">
        <f>IF(B418&lt;&gt;0,LOOKUP(C418,Stations!$E:$E,Stations!$K:$K))-B418</f>
        <v>32.821677101647147</v>
      </c>
      <c r="H418">
        <f t="shared" si="53"/>
        <v>2.2851575346465585</v>
      </c>
      <c r="I418">
        <f t="shared" ref="I418:I419" si="56">(100-H418)/100</f>
        <v>0.97714842465353446</v>
      </c>
    </row>
    <row r="419" spans="1:9">
      <c r="A419">
        <v>917</v>
      </c>
      <c r="B419">
        <v>38</v>
      </c>
      <c r="C419">
        <f t="shared" si="52"/>
        <v>91.7</v>
      </c>
      <c r="D419" t="str">
        <f>IF(B419&lt;&gt;0,LOOKUP(C419,Stations!$E:$E,Stations!$A:$A))</f>
        <v>WICB</v>
      </c>
      <c r="E419">
        <f>IF(C419&lt;&gt;0,LOOKUP(C419,Stations!$E:$E,Stations!$B:$B))</f>
        <v>42.418610999999999</v>
      </c>
      <c r="F419">
        <f>IF(D419&lt;&gt;0,LOOKUP(C419,Stations!$E:$E,Stations!$C:$C))</f>
        <v>-76.494167000000004</v>
      </c>
      <c r="G419">
        <f>IF(B419&lt;&gt;0,LOOKUP(C419,Stations!$E:$E,Stations!$K:$K))-B419</f>
        <v>12.356768329409782</v>
      </c>
      <c r="H419">
        <f t="shared" si="53"/>
        <v>24.108022245023545</v>
      </c>
      <c r="I419">
        <f t="shared" si="56"/>
        <v>0.75891977754976447</v>
      </c>
    </row>
    <row r="420" spans="1:9" hidden="1">
      <c r="A420">
        <v>931</v>
      </c>
      <c r="B420">
        <v>0</v>
      </c>
      <c r="C420">
        <f t="shared" si="52"/>
        <v>93.1</v>
      </c>
      <c r="D420" t="b">
        <f>IF(B420&lt;&gt;0,LOOKUP(C420,Stations!$E:$E,Stations!$A:$A))</f>
        <v>0</v>
      </c>
      <c r="E420">
        <f>IF(C420&lt;&gt;0,LOOKUP(C420,Stations!$E:$E,Stations!$B:$B))</f>
        <v>42.946666999999998</v>
      </c>
      <c r="F420">
        <f>IF(D420&lt;&gt;0,LOOKUP(C420,Stations!$E:$E,Stations!$C:$C))</f>
        <v>-76.024445</v>
      </c>
      <c r="G420">
        <f>IF(B420&lt;&gt;0,LOOKUP(C420,Stations!$E:$E,Stations!$K:$K))-B420</f>
        <v>0</v>
      </c>
      <c r="H420">
        <f t="shared" si="53"/>
        <v>100</v>
      </c>
    </row>
    <row r="421" spans="1:9">
      <c r="A421">
        <v>935</v>
      </c>
      <c r="B421">
        <v>23</v>
      </c>
      <c r="C421">
        <f t="shared" si="52"/>
        <v>93.5</v>
      </c>
      <c r="D421" t="str">
        <f>IF(B421&lt;&gt;0,LOOKUP(C421,Stations!$E:$E,Stations!$A:$A))</f>
        <v>WVBR</v>
      </c>
      <c r="E421">
        <f>IF(C421&lt;&gt;0,LOOKUP(C421,Stations!$E:$E,Stations!$B:$B))</f>
        <v>42.428333000000002</v>
      </c>
      <c r="F421">
        <f>IF(D421&lt;&gt;0,LOOKUP(C421,Stations!$E:$E,Stations!$C:$C))</f>
        <v>-76.449167000000003</v>
      </c>
      <c r="G421">
        <f>IF(B421&lt;&gt;0,LOOKUP(C421,Stations!$E:$E,Stations!$K:$K))-B421</f>
        <v>29.988514788880671</v>
      </c>
      <c r="H421">
        <f t="shared" si="53"/>
        <v>3.1664618544122791</v>
      </c>
      <c r="I421">
        <f>(100-H421)/100</f>
        <v>0.96833538145587728</v>
      </c>
    </row>
    <row r="422" spans="1:9" hidden="1">
      <c r="A422">
        <v>939</v>
      </c>
      <c r="B422">
        <v>0</v>
      </c>
      <c r="C422">
        <f t="shared" si="52"/>
        <v>93.9</v>
      </c>
      <c r="D422" t="b">
        <f>IF(B422&lt;&gt;0,LOOKUP(C422,Stations!$E:$E,Stations!$A:$A))</f>
        <v>0</v>
      </c>
      <c r="E422">
        <f>IF(C422&lt;&gt;0,LOOKUP(C422,Stations!$E:$E,Stations!$B:$B))</f>
        <v>42.428333000000002</v>
      </c>
      <c r="F422">
        <f>IF(D422&lt;&gt;0,LOOKUP(C422,Stations!$E:$E,Stations!$C:$C))</f>
        <v>-76.449167000000003</v>
      </c>
      <c r="G422">
        <f>IF(B422&lt;&gt;0,LOOKUP(C422,Stations!$E:$E,Stations!$K:$K))-B422</f>
        <v>0</v>
      </c>
      <c r="H422">
        <f t="shared" si="53"/>
        <v>100</v>
      </c>
    </row>
    <row r="423" spans="1:9" hidden="1">
      <c r="A423">
        <v>941</v>
      </c>
      <c r="B423">
        <v>0</v>
      </c>
      <c r="C423">
        <f t="shared" si="52"/>
        <v>94.1</v>
      </c>
      <c r="D423" t="b">
        <f>IF(B423&lt;&gt;0,LOOKUP(C423,Stations!$E:$E,Stations!$A:$A))</f>
        <v>0</v>
      </c>
      <c r="E423">
        <f>IF(C423&lt;&gt;0,LOOKUP(C423,Stations!$E:$E,Stations!$B:$B))</f>
        <v>42.428333000000002</v>
      </c>
      <c r="F423">
        <f>IF(D423&lt;&gt;0,LOOKUP(C423,Stations!$E:$E,Stations!$C:$C))</f>
        <v>-76.449167000000003</v>
      </c>
      <c r="G423">
        <f>IF(B423&lt;&gt;0,LOOKUP(C423,Stations!$E:$E,Stations!$K:$K))-B423</f>
        <v>0</v>
      </c>
      <c r="H423">
        <f t="shared" si="53"/>
        <v>100</v>
      </c>
    </row>
    <row r="424" spans="1:9" hidden="1">
      <c r="A424">
        <v>943</v>
      </c>
      <c r="B424">
        <v>0</v>
      </c>
      <c r="C424">
        <f t="shared" si="52"/>
        <v>94.3</v>
      </c>
      <c r="D424" t="b">
        <f>IF(B424&lt;&gt;0,LOOKUP(C424,Stations!$E:$E,Stations!$A:$A))</f>
        <v>0</v>
      </c>
      <c r="E424">
        <f>IF(C424&lt;&gt;0,LOOKUP(C424,Stations!$E:$E,Stations!$B:$B))</f>
        <v>42.428333000000002</v>
      </c>
      <c r="F424">
        <f>IF(D424&lt;&gt;0,LOOKUP(C424,Stations!$E:$E,Stations!$C:$C))</f>
        <v>-76.449167000000003</v>
      </c>
      <c r="G424">
        <f>IF(B424&lt;&gt;0,LOOKUP(C424,Stations!$E:$E,Stations!$K:$K))-B424</f>
        <v>0</v>
      </c>
      <c r="H424">
        <f t="shared" si="53"/>
        <v>100</v>
      </c>
    </row>
    <row r="425" spans="1:9">
      <c r="A425">
        <v>945</v>
      </c>
      <c r="B425">
        <v>7</v>
      </c>
      <c r="C425">
        <f t="shared" si="52"/>
        <v>94.5</v>
      </c>
      <c r="D425" t="str">
        <f>IF(B425&lt;&gt;0,LOOKUP(C425,Stations!$E:$E,Stations!$A:$A))</f>
        <v>WYYY</v>
      </c>
      <c r="E425">
        <f>IF(C425&lt;&gt;0,LOOKUP(C425,Stations!$E:$E,Stations!$B:$B))</f>
        <v>42.946111000000002</v>
      </c>
      <c r="F425">
        <f>IF(D425&lt;&gt;0,LOOKUP(C425,Stations!$E:$E,Stations!$C:$C))</f>
        <v>-76.118611000000001</v>
      </c>
      <c r="G425">
        <f>IF(B425&lt;&gt;0,LOOKUP(C425,Stations!$E:$E,Stations!$K:$K))-B425</f>
        <v>44.655625137498653</v>
      </c>
      <c r="H425">
        <f t="shared" si="53"/>
        <v>0.58508470228030018</v>
      </c>
      <c r="I425">
        <f t="shared" ref="I425:I434" si="57">(100-H425)/100</f>
        <v>0.99414915297719697</v>
      </c>
    </row>
    <row r="426" spans="1:9">
      <c r="A426">
        <v>955</v>
      </c>
      <c r="B426">
        <v>11</v>
      </c>
      <c r="C426">
        <f t="shared" si="52"/>
        <v>95.5</v>
      </c>
      <c r="D426" t="str">
        <f>IF(B426&lt;&gt;0,LOOKUP(C426,Stations!$E:$E,Stations!$A:$A))</f>
        <v>WFIZ</v>
      </c>
      <c r="E426">
        <f>IF(C426&lt;&gt;0,LOOKUP(C426,Stations!$E:$E,Stations!$B:$B))</f>
        <v>42.386944</v>
      </c>
      <c r="F426">
        <f>IF(D426&lt;&gt;0,LOOKUP(C426,Stations!$E:$E,Stations!$C:$C))</f>
        <v>-76.669721999999993</v>
      </c>
      <c r="G426">
        <f>IF(B426&lt;&gt;0,LOOKUP(C426,Stations!$E:$E,Stations!$K:$K))-B426</f>
        <v>25.38680731581816</v>
      </c>
      <c r="H426">
        <f t="shared" si="53"/>
        <v>5.3784809434296097</v>
      </c>
      <c r="I426">
        <f t="shared" si="57"/>
        <v>0.94621519056570391</v>
      </c>
    </row>
    <row r="427" spans="1:9">
      <c r="A427">
        <v>959</v>
      </c>
      <c r="B427">
        <v>24</v>
      </c>
      <c r="C427">
        <f t="shared" si="52"/>
        <v>95.9</v>
      </c>
      <c r="D427" t="str">
        <f>IF(B427&lt;&gt;0,LOOKUP(C427,Stations!$E:$E,Stations!$A:$A))</f>
        <v>WQNY</v>
      </c>
      <c r="E427">
        <f>IF(C427&lt;&gt;0,LOOKUP(C427,Stations!$E:$E,Stations!$B:$B))</f>
        <v>42.391666000000001</v>
      </c>
      <c r="F427">
        <f>IF(D427&lt;&gt;0,LOOKUP(C427,Stations!$E:$E,Stations!$C:$C))</f>
        <v>-76.474722</v>
      </c>
      <c r="G427">
        <f>IF(B427&lt;&gt;0,LOOKUP(C427,Stations!$E:$E,Stations!$K:$K))-B427</f>
        <v>14.437252980036604</v>
      </c>
      <c r="H427">
        <f t="shared" si="53"/>
        <v>18.973058727697566</v>
      </c>
      <c r="I427">
        <f t="shared" si="57"/>
        <v>0.81026941272302433</v>
      </c>
    </row>
    <row r="428" spans="1:9">
      <c r="A428">
        <v>963</v>
      </c>
      <c r="B428">
        <v>14</v>
      </c>
      <c r="C428">
        <f t="shared" si="52"/>
        <v>96.3</v>
      </c>
      <c r="D428" t="str">
        <f>IF(B428&lt;&gt;0,LOOKUP(C428,Stations!$E:$E,Stations!$A:$A))</f>
        <v>WLLW</v>
      </c>
      <c r="E428">
        <f>IF(C428&lt;&gt;0,LOOKUP(C428,Stations!$E:$E,Stations!$B:$B))</f>
        <v>42.446666999999998</v>
      </c>
      <c r="F428">
        <f>IF(D428&lt;&gt;0,LOOKUP(C428,Stations!$E:$E,Stations!$C:$C))</f>
        <v>-76.538055</v>
      </c>
      <c r="G428">
        <f>IF(B428&lt;&gt;0,LOOKUP(C428,Stations!$E:$E,Stations!$K:$K))-B428</f>
        <v>19.179352659981916</v>
      </c>
      <c r="H428">
        <f t="shared" si="53"/>
        <v>10.990877489433414</v>
      </c>
      <c r="I428">
        <f t="shared" si="57"/>
        <v>0.89009122510566585</v>
      </c>
    </row>
    <row r="429" spans="1:9">
      <c r="A429">
        <v>967</v>
      </c>
      <c r="B429">
        <v>26</v>
      </c>
      <c r="C429">
        <f t="shared" si="52"/>
        <v>96.7</v>
      </c>
      <c r="D429" t="str">
        <f>IF(B429&lt;&gt;0,LOOKUP(C429,Stations!$E:$E,Stations!$A:$A))</f>
        <v>WLLW</v>
      </c>
      <c r="E429">
        <f>IF(C429&lt;&gt;0,LOOKUP(C429,Stations!$E:$E,Stations!$B:$B))</f>
        <v>42.446666999999998</v>
      </c>
      <c r="F429">
        <f>IF(D429&lt;&gt;0,LOOKUP(C429,Stations!$E:$E,Stations!$C:$C))</f>
        <v>-76.538055</v>
      </c>
      <c r="G429">
        <f>IF(B429&lt;&gt;0,LOOKUP(C429,Stations!$E:$E,Stations!$K:$K))-B429</f>
        <v>7.179352659981916</v>
      </c>
      <c r="H429">
        <f t="shared" si="53"/>
        <v>43.755471392184624</v>
      </c>
      <c r="I429">
        <f t="shared" si="57"/>
        <v>0.56244528607815381</v>
      </c>
    </row>
    <row r="430" spans="1:9">
      <c r="A430">
        <v>969</v>
      </c>
      <c r="B430">
        <v>9</v>
      </c>
      <c r="C430">
        <f t="shared" si="52"/>
        <v>96.9</v>
      </c>
      <c r="D430" t="str">
        <f>IF(B430&lt;&gt;0,LOOKUP(C430,Stations!$E:$E,Stations!$A:$A))</f>
        <v>WLLW</v>
      </c>
      <c r="E430">
        <f>IF(C430&lt;&gt;0,LOOKUP(C430,Stations!$E:$E,Stations!$B:$B))</f>
        <v>42.446666999999998</v>
      </c>
      <c r="F430">
        <f>IF(D430&lt;&gt;0,LOOKUP(C430,Stations!$E:$E,Stations!$C:$C))</f>
        <v>-76.538055</v>
      </c>
      <c r="G430">
        <f>IF(B430&lt;&gt;0,LOOKUP(C430,Stations!$E:$E,Stations!$K:$K))-B430</f>
        <v>24.179352659981916</v>
      </c>
      <c r="H430">
        <f t="shared" si="53"/>
        <v>6.180624612412764</v>
      </c>
      <c r="I430">
        <f t="shared" si="57"/>
        <v>0.93819375387587234</v>
      </c>
    </row>
    <row r="431" spans="1:9">
      <c r="A431">
        <v>971</v>
      </c>
      <c r="B431">
        <v>1</v>
      </c>
      <c r="C431">
        <f t="shared" si="52"/>
        <v>97.1</v>
      </c>
      <c r="D431" t="str">
        <f>IF(B431&lt;&gt;0,LOOKUP(C431,Stations!$E:$E,Stations!$A:$A))</f>
        <v>WLLW</v>
      </c>
      <c r="E431">
        <f>IF(C431&lt;&gt;0,LOOKUP(C431,Stations!$E:$E,Stations!$B:$B))</f>
        <v>42.446666999999998</v>
      </c>
      <c r="F431">
        <f>IF(D431&lt;&gt;0,LOOKUP(C431,Stations!$E:$E,Stations!$C:$C))</f>
        <v>-76.538055</v>
      </c>
      <c r="G431">
        <f>IF(B431&lt;&gt;0,LOOKUP(C431,Stations!$E:$E,Stations!$K:$K))-B431</f>
        <v>32.179352659981916</v>
      </c>
      <c r="H431">
        <f t="shared" si="53"/>
        <v>2.4605509767009504</v>
      </c>
      <c r="I431">
        <f t="shared" si="57"/>
        <v>0.97539449023299052</v>
      </c>
    </row>
    <row r="432" spans="1:9" hidden="1">
      <c r="A432">
        <v>973</v>
      </c>
      <c r="B432">
        <v>19</v>
      </c>
      <c r="C432">
        <f t="shared" si="52"/>
        <v>97.3</v>
      </c>
      <c r="D432" t="str">
        <f>IF(B432&lt;&gt;0,LOOKUP(C432,Stations!$E:$E,Stations!$A:$A))</f>
        <v>WYXL</v>
      </c>
      <c r="E432">
        <f>IF(C432&lt;&gt;0,LOOKUP(C432,Stations!$E:$E,Stations!$B:$B))</f>
        <v>42.465000000000003</v>
      </c>
      <c r="F432">
        <f>IF(D432&lt;&gt;0,LOOKUP(C432,Stations!$E:$E,Stations!$C:$C))</f>
        <v>-76.373056000000005</v>
      </c>
      <c r="G432">
        <f>IF(B432&lt;&gt;0,LOOKUP(C432,Stations!$E:$E,Stations!$K:$K))-B432</f>
        <v>35.586042347470844</v>
      </c>
      <c r="H432">
        <f t="shared" si="53"/>
        <v>1.6622558981565205</v>
      </c>
      <c r="I432">
        <f t="shared" si="57"/>
        <v>0.98337744101843483</v>
      </c>
    </row>
    <row r="433" spans="1:9">
      <c r="A433">
        <v>985</v>
      </c>
      <c r="B433">
        <v>5</v>
      </c>
      <c r="C433">
        <f t="shared" ref="C433:C496" si="58">A433/10</f>
        <v>98.5</v>
      </c>
      <c r="D433" t="str">
        <f>IF(B433&lt;&gt;0,LOOKUP(C433,Stations!$E:$E,Stations!$A:$A))</f>
        <v>WHWK</v>
      </c>
      <c r="E433">
        <f>IF(C433&lt;&gt;0,LOOKUP(C433,Stations!$E:$E,Stations!$B:$B))</f>
        <v>42.061110999999997</v>
      </c>
      <c r="F433">
        <f>IF(D433&lt;&gt;0,LOOKUP(C433,Stations!$E:$E,Stations!$C:$C))</f>
        <v>-75.945832999999993</v>
      </c>
      <c r="G433">
        <f>IF(B433&lt;&gt;0,LOOKUP(C433,Stations!$E:$E,Stations!$K:$K))-B433</f>
        <v>35.305487187271893</v>
      </c>
      <c r="H433">
        <f t="shared" ref="H433:H434" si="59">100/10^(G433/20)</f>
        <v>1.7168234656893295</v>
      </c>
      <c r="I433">
        <f t="shared" si="57"/>
        <v>0.98283176534310668</v>
      </c>
    </row>
    <row r="434" spans="1:9">
      <c r="A434">
        <v>987</v>
      </c>
      <c r="B434">
        <v>10</v>
      </c>
      <c r="C434">
        <f t="shared" si="58"/>
        <v>98.7</v>
      </c>
      <c r="D434" t="str">
        <f>IF(B434&lt;&gt;0,LOOKUP(C434,Stations!$E:$E,Stations!$A:$A))</f>
        <v>WHWK</v>
      </c>
      <c r="E434">
        <f>IF(C434&lt;&gt;0,LOOKUP(C434,Stations!$E:$E,Stations!$B:$B))</f>
        <v>42.061110999999997</v>
      </c>
      <c r="F434">
        <f>IF(D434&lt;&gt;0,LOOKUP(C434,Stations!$E:$E,Stations!$C:$C))</f>
        <v>-75.945832999999993</v>
      </c>
      <c r="G434">
        <f>IF(B434&lt;&gt;0,LOOKUP(C434,Stations!$E:$E,Stations!$K:$K))-B434</f>
        <v>30.305487187271893</v>
      </c>
      <c r="H434">
        <f t="shared" si="59"/>
        <v>3.0529918197070005</v>
      </c>
      <c r="I434">
        <f t="shared" si="57"/>
        <v>0.96947008180292993</v>
      </c>
    </row>
    <row r="435" spans="1:9" hidden="1">
      <c r="A435">
        <v>991</v>
      </c>
      <c r="B435">
        <v>0</v>
      </c>
      <c r="C435">
        <f t="shared" si="58"/>
        <v>99.1</v>
      </c>
      <c r="D435" t="b">
        <f>IF(B435&lt;&gt;0,LOOKUP(C435,Stations!$E:$E,Stations!$A:$A))</f>
        <v>0</v>
      </c>
      <c r="E435">
        <f>IF(C435&lt;&gt;0,LOOKUP(C435,Stations!$E:$E,Stations!$B:$B))</f>
        <v>42.061110999999997</v>
      </c>
      <c r="F435">
        <f>IF(D435&lt;&gt;0,LOOKUP(C435,Stations!$E:$E,Stations!$C:$C))</f>
        <v>-75.945832999999993</v>
      </c>
      <c r="G435">
        <f>IF(B435&lt;&gt;0,LOOKUP(C435,Stations!$E:$E,Stations!$K:$K))-B435</f>
        <v>0</v>
      </c>
      <c r="H435">
        <f t="shared" ref="H433:H496" si="60">100/10^(G435/20)</f>
        <v>100</v>
      </c>
    </row>
    <row r="436" spans="1:9">
      <c r="A436">
        <v>999</v>
      </c>
      <c r="B436">
        <v>9</v>
      </c>
      <c r="C436">
        <f t="shared" si="58"/>
        <v>99.9</v>
      </c>
      <c r="D436" t="str">
        <f>IF(B436&lt;&gt;0,LOOKUP(C436,Stations!$E:$E,Stations!$A:$A))</f>
        <v>WIII</v>
      </c>
      <c r="E436">
        <f>IF(C436&lt;&gt;0,LOOKUP(C436,Stations!$E:$E,Stations!$B:$B))</f>
        <v>42.556389000000003</v>
      </c>
      <c r="F436">
        <f>IF(D436&lt;&gt;0,LOOKUP(C436,Stations!$E:$E,Stations!$C:$C))</f>
        <v>-76.155277999999996</v>
      </c>
      <c r="G436">
        <f>IF(B436&lt;&gt;0,LOOKUP(C436,Stations!$E:$E,Stations!$K:$K))-B436</f>
        <v>40.098945846062733</v>
      </c>
      <c r="H436">
        <f t="shared" si="60"/>
        <v>0.98867307665289039</v>
      </c>
      <c r="I436">
        <f t="shared" ref="I436:I438" si="61">(100-H436)/100</f>
        <v>0.99011326923347109</v>
      </c>
    </row>
    <row r="437" spans="1:9">
      <c r="A437">
        <v>1003</v>
      </c>
      <c r="B437">
        <v>10</v>
      </c>
      <c r="C437">
        <f t="shared" si="58"/>
        <v>100.3</v>
      </c>
      <c r="D437" t="str">
        <f>IF(B437&lt;&gt;0,LOOKUP(C437,Stations!$E:$E,Stations!$A:$A))</f>
        <v>WIII</v>
      </c>
      <c r="E437">
        <f>IF(C437&lt;&gt;0,LOOKUP(C437,Stations!$E:$E,Stations!$B:$B))</f>
        <v>42.429721999999998</v>
      </c>
      <c r="F437">
        <f>IF(D437&lt;&gt;0,LOOKUP(C437,Stations!$E:$E,Stations!$C:$C))</f>
        <v>-76.496943999999999</v>
      </c>
      <c r="G437">
        <f>IF(B437&lt;&gt;0,LOOKUP(C437,Stations!$E:$E,Stations!$K:$K))-B437</f>
        <v>27.242491130587666</v>
      </c>
      <c r="H437">
        <f t="shared" si="60"/>
        <v>4.3438562363556841</v>
      </c>
      <c r="I437">
        <f t="shared" si="61"/>
        <v>0.95656143763644308</v>
      </c>
    </row>
    <row r="438" spans="1:9">
      <c r="A438">
        <v>1017</v>
      </c>
      <c r="B438">
        <v>16</v>
      </c>
      <c r="C438">
        <f t="shared" si="58"/>
        <v>101.7</v>
      </c>
      <c r="D438" t="str">
        <f>IF(B438&lt;&gt;0,LOOKUP(C438,Stations!$E:$E,Stations!$A:$A))</f>
        <v>WMHR</v>
      </c>
      <c r="E438">
        <f>IF(C438&lt;&gt;0,LOOKUP(C438,Stations!$E:$E,Stations!$B:$B))</f>
        <v>42.415556000000002</v>
      </c>
      <c r="F438">
        <f>IF(D438&lt;&gt;0,LOOKUP(C438,Stations!$E:$E,Stations!$C:$C))</f>
        <v>-76.483333000000002</v>
      </c>
      <c r="G438">
        <f>IF(B438&lt;&gt;0,LOOKUP(C438,Stations!$E:$E,Stations!$K:$K))-B438</f>
        <v>8.5441235861157807</v>
      </c>
      <c r="H438">
        <f t="shared" si="60"/>
        <v>37.393302314512688</v>
      </c>
      <c r="I438">
        <f t="shared" si="61"/>
        <v>0.62606697685487311</v>
      </c>
    </row>
    <row r="439" spans="1:9" hidden="1">
      <c r="A439">
        <v>1019</v>
      </c>
      <c r="B439">
        <v>0</v>
      </c>
      <c r="C439">
        <f t="shared" si="58"/>
        <v>101.9</v>
      </c>
      <c r="D439" t="b">
        <f>IF(B439&lt;&gt;0,LOOKUP(C439,Stations!$E:$E,Stations!$A:$A))</f>
        <v>0</v>
      </c>
      <c r="E439">
        <f>IF(C439&lt;&gt;0,LOOKUP(C439,Stations!$E:$E,Stations!$B:$B))</f>
        <v>42.415556000000002</v>
      </c>
      <c r="F439">
        <f>IF(D439&lt;&gt;0,LOOKUP(C439,Stations!$E:$E,Stations!$C:$C))</f>
        <v>-76.483333000000002</v>
      </c>
      <c r="G439">
        <f>IF(B439&lt;&gt;0,LOOKUP(C439,Stations!$E:$E,Stations!$K:$K))-B439</f>
        <v>0</v>
      </c>
      <c r="H439">
        <f t="shared" si="60"/>
        <v>100</v>
      </c>
    </row>
    <row r="440" spans="1:9">
      <c r="A440">
        <v>1021</v>
      </c>
      <c r="B440">
        <v>1</v>
      </c>
      <c r="C440">
        <f t="shared" si="58"/>
        <v>102.1</v>
      </c>
      <c r="D440" t="str">
        <f>IF(B440&lt;&gt;0,LOOKUP(C440,Stations!$E:$E,Stations!$A:$A))</f>
        <v>WMHR</v>
      </c>
      <c r="E440">
        <f>IF(C440&lt;&gt;0,LOOKUP(C440,Stations!$E:$E,Stations!$B:$B))</f>
        <v>42.415556000000002</v>
      </c>
      <c r="F440">
        <f>IF(D440&lt;&gt;0,LOOKUP(C440,Stations!$E:$E,Stations!$C:$C))</f>
        <v>-76.483333000000002</v>
      </c>
      <c r="G440">
        <f>IF(B440&lt;&gt;0,LOOKUP(C440,Stations!$E:$E,Stations!$K:$K))-B440</f>
        <v>23.544123586115781</v>
      </c>
      <c r="H440">
        <f t="shared" si="60"/>
        <v>6.6495739579258712</v>
      </c>
      <c r="I440">
        <f>(100-H440)/100</f>
        <v>0.93350426042074131</v>
      </c>
    </row>
    <row r="441" spans="1:9" hidden="1">
      <c r="A441">
        <v>1025</v>
      </c>
      <c r="B441">
        <v>0</v>
      </c>
      <c r="C441">
        <f t="shared" si="58"/>
        <v>102.5</v>
      </c>
      <c r="D441" t="b">
        <f>IF(B441&lt;&gt;0,LOOKUP(C441,Stations!$E:$E,Stations!$A:$A))</f>
        <v>0</v>
      </c>
      <c r="E441">
        <f>IF(C441&lt;&gt;0,LOOKUP(C441,Stations!$E:$E,Stations!$B:$B))</f>
        <v>42.415556000000002</v>
      </c>
      <c r="F441">
        <f>IF(D441&lt;&gt;0,LOOKUP(C441,Stations!$E:$E,Stations!$C:$C))</f>
        <v>-76.483333000000002</v>
      </c>
      <c r="G441">
        <f>IF(B441&lt;&gt;0,LOOKUP(C441,Stations!$E:$E,Stations!$K:$K))-B441</f>
        <v>0</v>
      </c>
      <c r="H441">
        <f t="shared" si="60"/>
        <v>100</v>
      </c>
    </row>
    <row r="442" spans="1:9" hidden="1">
      <c r="A442">
        <v>1033</v>
      </c>
      <c r="B442">
        <v>21</v>
      </c>
      <c r="C442">
        <f t="shared" si="58"/>
        <v>103.3</v>
      </c>
      <c r="D442" t="str">
        <f>IF(B442&lt;&gt;0,LOOKUP(C442,Stations!$E:$E,Stations!$A:$A))</f>
        <v>WYXL</v>
      </c>
      <c r="E442">
        <f>IF(C442&lt;&gt;0,LOOKUP(C442,Stations!$E:$E,Stations!$B:$B))</f>
        <v>42.391666000000001</v>
      </c>
      <c r="F442">
        <f>IF(D442&lt;&gt;0,LOOKUP(C442,Stations!$E:$E,Stations!$C:$C))</f>
        <v>-76.474722</v>
      </c>
      <c r="G442">
        <f>IF(B442&lt;&gt;0,LOOKUP(C442,Stations!$E:$E,Stations!$K:$K))-B442</f>
        <v>17.114435836547031</v>
      </c>
      <c r="H442">
        <f t="shared" si="60"/>
        <v>13.94049542307534</v>
      </c>
      <c r="I442">
        <f t="shared" ref="I442:I450" si="62">(100-H442)/100</f>
        <v>0.86059504576924661</v>
      </c>
    </row>
    <row r="443" spans="1:9" hidden="1">
      <c r="A443">
        <v>1037</v>
      </c>
      <c r="B443">
        <v>26</v>
      </c>
      <c r="C443">
        <f t="shared" si="58"/>
        <v>103.7</v>
      </c>
      <c r="D443" t="str">
        <f>IF(B443&lt;&gt;0,LOOKUP(C443,Stations!$E:$E,Stations!$A:$A))</f>
        <v>WYXL</v>
      </c>
      <c r="E443">
        <f>IF(C443&lt;&gt;0,LOOKUP(C443,Stations!$E:$E,Stations!$B:$B))</f>
        <v>42.391666000000001</v>
      </c>
      <c r="F443">
        <f>IF(D443&lt;&gt;0,LOOKUP(C443,Stations!$E:$E,Stations!$C:$C))</f>
        <v>-76.474722</v>
      </c>
      <c r="G443">
        <f>IF(B443&lt;&gt;0,LOOKUP(C443,Stations!$E:$E,Stations!$K:$K))-B443</f>
        <v>12.114435836547031</v>
      </c>
      <c r="H443">
        <f t="shared" si="60"/>
        <v>24.790095976596717</v>
      </c>
      <c r="I443">
        <f t="shared" si="62"/>
        <v>0.75209904023403285</v>
      </c>
    </row>
    <row r="444" spans="1:9" hidden="1">
      <c r="A444">
        <v>1045</v>
      </c>
      <c r="B444">
        <v>17</v>
      </c>
      <c r="C444">
        <f t="shared" si="58"/>
        <v>104.5</v>
      </c>
      <c r="D444" t="str">
        <f>IF(B444&lt;&gt;0,LOOKUP(C444,Stations!$E:$E,Stations!$A:$A))</f>
        <v>WYXL</v>
      </c>
      <c r="E444">
        <f>IF(C444&lt;&gt;0,LOOKUP(C444,Stations!$E:$E,Stations!$B:$B))</f>
        <v>42.391666000000001</v>
      </c>
      <c r="F444">
        <f>IF(D444&lt;&gt;0,LOOKUP(C444,Stations!$E:$E,Stations!$C:$C))</f>
        <v>-76.474722</v>
      </c>
      <c r="G444">
        <f>IF(B444&lt;&gt;0,LOOKUP(C444,Stations!$E:$E,Stations!$K:$K))-B444</f>
        <v>21.114435836547031</v>
      </c>
      <c r="H444">
        <f t="shared" si="60"/>
        <v>8.7958579728819029</v>
      </c>
      <c r="I444">
        <f t="shared" si="62"/>
        <v>0.91204142027118096</v>
      </c>
    </row>
    <row r="445" spans="1:9" hidden="1">
      <c r="A445">
        <v>1061</v>
      </c>
      <c r="B445">
        <v>7</v>
      </c>
      <c r="C445">
        <f t="shared" si="58"/>
        <v>106.1</v>
      </c>
      <c r="D445" t="str">
        <f>IF(B445&lt;&gt;0,LOOKUP(C445,Stations!$E:$E,Stations!$A:$A))</f>
        <v>WYXL</v>
      </c>
      <c r="E445">
        <f>IF(C445&lt;&gt;0,LOOKUP(C445,Stations!$E:$E,Stations!$B:$B))</f>
        <v>42.391666000000001</v>
      </c>
      <c r="F445">
        <f>IF(D445&lt;&gt;0,LOOKUP(C445,Stations!$E:$E,Stations!$C:$C))</f>
        <v>-76.474722</v>
      </c>
      <c r="G445">
        <f>IF(B445&lt;&gt;0,LOOKUP(C445,Stations!$E:$E,Stations!$K:$K))-B445</f>
        <v>31.114435836547031</v>
      </c>
      <c r="H445">
        <f t="shared" si="60"/>
        <v>2.7814945169658363</v>
      </c>
      <c r="I445">
        <f t="shared" si="62"/>
        <v>0.97218505483034168</v>
      </c>
    </row>
    <row r="446" spans="1:9" hidden="1">
      <c r="A446">
        <v>1063</v>
      </c>
      <c r="B446">
        <v>6</v>
      </c>
      <c r="C446">
        <f t="shared" si="58"/>
        <v>106.3</v>
      </c>
      <c r="D446" t="str">
        <f>IF(B446&lt;&gt;0,LOOKUP(C446,Stations!$E:$E,Stations!$A:$A))</f>
        <v>WYXL</v>
      </c>
      <c r="E446">
        <f>IF(C446&lt;&gt;0,LOOKUP(C446,Stations!$E:$E,Stations!$B:$B))</f>
        <v>42.391666000000001</v>
      </c>
      <c r="F446">
        <f>IF(D446&lt;&gt;0,LOOKUP(C446,Stations!$E:$E,Stations!$C:$C))</f>
        <v>-76.474722</v>
      </c>
      <c r="G446">
        <f>IF(B446&lt;&gt;0,LOOKUP(C446,Stations!$E:$E,Stations!$K:$K))-B446</f>
        <v>32.114435836547031</v>
      </c>
      <c r="H446">
        <f t="shared" si="60"/>
        <v>2.4790095976596707</v>
      </c>
      <c r="I446">
        <f t="shared" si="62"/>
        <v>0.97520990402340335</v>
      </c>
    </row>
    <row r="447" spans="1:9" hidden="1">
      <c r="A447">
        <v>1071</v>
      </c>
      <c r="B447">
        <v>10</v>
      </c>
      <c r="C447">
        <f t="shared" si="58"/>
        <v>107.1</v>
      </c>
      <c r="D447" t="str">
        <f>IF(B447&lt;&gt;0,LOOKUP(C447,Stations!$E:$E,Stations!$A:$A))</f>
        <v>WYXL</v>
      </c>
      <c r="E447">
        <f>IF(C447&lt;&gt;0,LOOKUP(C447,Stations!$E:$E,Stations!$B:$B))</f>
        <v>42.391666000000001</v>
      </c>
      <c r="F447">
        <f>IF(D447&lt;&gt;0,LOOKUP(C447,Stations!$E:$E,Stations!$C:$C))</f>
        <v>-76.474722</v>
      </c>
      <c r="G447">
        <f>IF(B447&lt;&gt;0,LOOKUP(C447,Stations!$E:$E,Stations!$K:$K))-B447</f>
        <v>28.114435836547031</v>
      </c>
      <c r="H447">
        <f t="shared" si="60"/>
        <v>3.9289654353765777</v>
      </c>
      <c r="I447">
        <f t="shared" si="62"/>
        <v>0.96071034564623414</v>
      </c>
    </row>
    <row r="448" spans="1:9" hidden="1">
      <c r="A448">
        <v>1073</v>
      </c>
      <c r="B448">
        <v>12</v>
      </c>
      <c r="C448">
        <f t="shared" si="58"/>
        <v>107.3</v>
      </c>
      <c r="D448" t="str">
        <f>IF(B448&lt;&gt;0,LOOKUP(C448,Stations!$E:$E,Stations!$A:$A))</f>
        <v>WYXL</v>
      </c>
      <c r="E448">
        <f>IF(C448&lt;&gt;0,LOOKUP(C448,Stations!$E:$E,Stations!$B:$B))</f>
        <v>42.391666000000001</v>
      </c>
      <c r="F448">
        <f>IF(D448&lt;&gt;0,LOOKUP(C448,Stations!$E:$E,Stations!$C:$C))</f>
        <v>-76.474722</v>
      </c>
      <c r="G448">
        <f>IF(B448&lt;&gt;0,LOOKUP(C448,Stations!$E:$E,Stations!$K:$K))-B448</f>
        <v>26.114435836547031</v>
      </c>
      <c r="H448">
        <f t="shared" si="60"/>
        <v>4.9462744286565075</v>
      </c>
      <c r="I448">
        <f t="shared" si="62"/>
        <v>0.95053725571343495</v>
      </c>
    </row>
    <row r="449" spans="1:9" hidden="1">
      <c r="A449">
        <v>1075</v>
      </c>
      <c r="B449">
        <v>4</v>
      </c>
      <c r="C449">
        <f t="shared" si="58"/>
        <v>107.5</v>
      </c>
      <c r="D449" t="str">
        <f>IF(B449&lt;&gt;0,LOOKUP(C449,Stations!$E:$E,Stations!$A:$A))</f>
        <v>WYXL</v>
      </c>
      <c r="E449">
        <f>IF(C449&lt;&gt;0,LOOKUP(C449,Stations!$E:$E,Stations!$B:$B))</f>
        <v>42.391666000000001</v>
      </c>
      <c r="F449">
        <f>IF(D449&lt;&gt;0,LOOKUP(C449,Stations!$E:$E,Stations!$C:$C))</f>
        <v>-76.474722</v>
      </c>
      <c r="G449">
        <f>IF(B449&lt;&gt;0,LOOKUP(C449,Stations!$E:$E,Stations!$K:$K))-B449</f>
        <v>34.114435836547031</v>
      </c>
      <c r="H449">
        <f t="shared" si="60"/>
        <v>1.9691473175735588</v>
      </c>
      <c r="I449">
        <f t="shared" si="62"/>
        <v>0.98030852682426439</v>
      </c>
    </row>
    <row r="450" spans="1:9" hidden="1">
      <c r="A450">
        <v>1077</v>
      </c>
      <c r="B450">
        <v>14</v>
      </c>
      <c r="C450">
        <f t="shared" si="58"/>
        <v>107.7</v>
      </c>
      <c r="D450" t="str">
        <f>IF(B450&lt;&gt;0,LOOKUP(C450,Stations!$E:$E,Stations!$A:$A))</f>
        <v>WYXL</v>
      </c>
      <c r="E450">
        <f>IF(C450&lt;&gt;0,LOOKUP(C450,Stations!$E:$E,Stations!$B:$B))</f>
        <v>42.391666000000001</v>
      </c>
      <c r="F450">
        <f>IF(D450&lt;&gt;0,LOOKUP(C450,Stations!$E:$E,Stations!$C:$C))</f>
        <v>-76.474722</v>
      </c>
      <c r="G450">
        <f>IF(B450&lt;&gt;0,LOOKUP(C450,Stations!$E:$E,Stations!$K:$K))-B450</f>
        <v>24.114435836547031</v>
      </c>
      <c r="H450">
        <f t="shared" si="60"/>
        <v>6.2269905719433556</v>
      </c>
      <c r="I450">
        <f t="shared" si="62"/>
        <v>0.93773009428056642</v>
      </c>
    </row>
    <row r="451" spans="1:9" hidden="1">
      <c r="A451">
        <v>877</v>
      </c>
      <c r="B451">
        <v>0</v>
      </c>
      <c r="C451">
        <f t="shared" si="58"/>
        <v>87.7</v>
      </c>
      <c r="D451" t="b">
        <f>IF(B451&lt;&gt;0,LOOKUP(C451,Stations!$E:$E,Stations!$A:$A))</f>
        <v>0</v>
      </c>
      <c r="E451" t="e">
        <f>IF(C451&lt;&gt;0,LOOKUP(C451,Stations!$E:$E,Stations!$B:$B))</f>
        <v>#N/A</v>
      </c>
      <c r="F451" t="e">
        <f>IF(D451&lt;&gt;0,LOOKUP(C451,Stations!$E:$E,Stations!$C:$C))</f>
        <v>#N/A</v>
      </c>
      <c r="G451">
        <f>IF(B451&lt;&gt;0,LOOKUP(C451,Stations!$E:$E,Stations!$K:$K))-B451</f>
        <v>0</v>
      </c>
      <c r="H451">
        <f t="shared" si="60"/>
        <v>100</v>
      </c>
    </row>
    <row r="452" spans="1:9">
      <c r="A452">
        <v>881</v>
      </c>
      <c r="B452">
        <v>8</v>
      </c>
      <c r="C452">
        <f t="shared" si="58"/>
        <v>88.1</v>
      </c>
      <c r="D452" t="str">
        <f>IF(B452&lt;&gt;0,LOOKUP(C452,Stations!$E:$E,Stations!$A:$A))</f>
        <v>WSKG</v>
      </c>
      <c r="E452">
        <f>IF(C452&lt;&gt;0,LOOKUP(C452,Stations!$E:$E,Stations!$B:$B))</f>
        <v>42.446944000000002</v>
      </c>
      <c r="F452">
        <f>IF(D452&lt;&gt;0,LOOKUP(C452,Stations!$E:$E,Stations!$C:$C))</f>
        <v>-76.537499999999994</v>
      </c>
      <c r="G452">
        <f>IF(B452&lt;&gt;0,LOOKUP(C452,Stations!$E:$E,Stations!$K:$K))-B452</f>
        <v>26.919694067239952</v>
      </c>
      <c r="H452">
        <f t="shared" si="60"/>
        <v>4.5083258340169898</v>
      </c>
      <c r="I452">
        <f t="shared" ref="I452:I455" si="63">(100-H452)/100</f>
        <v>0.95491674165983009</v>
      </c>
    </row>
    <row r="453" spans="1:9">
      <c r="A453">
        <v>883</v>
      </c>
      <c r="B453">
        <v>5</v>
      </c>
      <c r="C453">
        <f t="shared" si="58"/>
        <v>88.3</v>
      </c>
      <c r="D453" t="str">
        <f>IF(B453&lt;&gt;0,LOOKUP(C453,Stations!$E:$E,Stations!$A:$A))</f>
        <v>WSKG</v>
      </c>
      <c r="E453">
        <f>IF(C453&lt;&gt;0,LOOKUP(C453,Stations!$E:$E,Stations!$B:$B))</f>
        <v>42.446944000000002</v>
      </c>
      <c r="F453">
        <f>IF(D453&lt;&gt;0,LOOKUP(C453,Stations!$E:$E,Stations!$C:$C))</f>
        <v>-76.537499999999994</v>
      </c>
      <c r="G453">
        <f>IF(B453&lt;&gt;0,LOOKUP(C453,Stations!$E:$E,Stations!$K:$K))-B453</f>
        <v>29.919694067239952</v>
      </c>
      <c r="H453">
        <f t="shared" si="60"/>
        <v>3.1916502688224315</v>
      </c>
      <c r="I453">
        <f t="shared" si="63"/>
        <v>0.96808349731177568</v>
      </c>
    </row>
    <row r="454" spans="1:9">
      <c r="A454">
        <v>885</v>
      </c>
      <c r="B454">
        <v>1</v>
      </c>
      <c r="C454">
        <f t="shared" si="58"/>
        <v>88.5</v>
      </c>
      <c r="D454" t="str">
        <f>IF(B454&lt;&gt;0,LOOKUP(C454,Stations!$E:$E,Stations!$A:$A))</f>
        <v>WCII</v>
      </c>
      <c r="E454">
        <f>IF(C454&lt;&gt;0,LOOKUP(C454,Stations!$E:$E,Stations!$B:$B))</f>
        <v>42.013888999999999</v>
      </c>
      <c r="F454">
        <f>IF(D454&lt;&gt;0,LOOKUP(C454,Stations!$E:$E,Stations!$C:$C))</f>
        <v>-76.264722000000006</v>
      </c>
      <c r="G454">
        <f>IF(B454&lt;&gt;0,LOOKUP(C454,Stations!$E:$E,Stations!$K:$K))-B454</f>
        <v>44.63352981456363</v>
      </c>
      <c r="H454">
        <f t="shared" si="60"/>
        <v>0.58657494596381476</v>
      </c>
      <c r="I454">
        <f t="shared" si="63"/>
        <v>0.99413425054036186</v>
      </c>
    </row>
    <row r="455" spans="1:9">
      <c r="A455">
        <v>889</v>
      </c>
      <c r="B455">
        <v>5</v>
      </c>
      <c r="C455">
        <f t="shared" si="58"/>
        <v>88.9</v>
      </c>
      <c r="D455" t="str">
        <f>IF(B455&lt;&gt;0,LOOKUP(C455,Stations!$E:$E,Stations!$A:$A))</f>
        <v>WCII</v>
      </c>
      <c r="E455">
        <f>IF(C455&lt;&gt;0,LOOKUP(C455,Stations!$E:$E,Stations!$B:$B))</f>
        <v>42.446666999999998</v>
      </c>
      <c r="F455">
        <f>IF(D455&lt;&gt;0,LOOKUP(C455,Stations!$E:$E,Stations!$C:$C))</f>
        <v>-76.538055</v>
      </c>
      <c r="G455">
        <f>IF(B455&lt;&gt;0,LOOKUP(C455,Stations!$E:$E,Stations!$K:$K))-B455</f>
        <v>28.526597921525152</v>
      </c>
      <c r="H455">
        <f t="shared" si="60"/>
        <v>3.746882757378458</v>
      </c>
      <c r="I455">
        <f t="shared" si="63"/>
        <v>0.96253117242621544</v>
      </c>
    </row>
    <row r="456" spans="1:9" hidden="1">
      <c r="A456">
        <v>899</v>
      </c>
      <c r="B456">
        <v>0</v>
      </c>
      <c r="C456">
        <f t="shared" si="58"/>
        <v>89.9</v>
      </c>
      <c r="D456" t="b">
        <f>IF(B456&lt;&gt;0,LOOKUP(C456,Stations!$E:$E,Stations!$A:$A))</f>
        <v>0</v>
      </c>
      <c r="E456">
        <f>IF(C456&lt;&gt;0,LOOKUP(C456,Stations!$E:$E,Stations!$B:$B))</f>
        <v>42.061110999999997</v>
      </c>
      <c r="F456">
        <f>IF(D456&lt;&gt;0,LOOKUP(C456,Stations!$E:$E,Stations!$C:$C))</f>
        <v>-75.946111000000002</v>
      </c>
      <c r="G456">
        <f>IF(B456&lt;&gt;0,LOOKUP(C456,Stations!$E:$E,Stations!$K:$K))-B456</f>
        <v>0</v>
      </c>
      <c r="H456">
        <f t="shared" si="60"/>
        <v>100</v>
      </c>
    </row>
    <row r="457" spans="1:9">
      <c r="A457">
        <v>901</v>
      </c>
      <c r="B457">
        <v>2</v>
      </c>
      <c r="C457">
        <f t="shared" si="58"/>
        <v>90.1</v>
      </c>
      <c r="D457" t="str">
        <f>IF(B457&lt;&gt;0,LOOKUP(C457,Stations!$E:$E,Stations!$A:$A))</f>
        <v>WITH</v>
      </c>
      <c r="E457">
        <f>IF(C457&lt;&gt;0,LOOKUP(C457,Stations!$E:$E,Stations!$B:$B))</f>
        <v>42.581944</v>
      </c>
      <c r="F457">
        <f>IF(D457&lt;&gt;0,LOOKUP(C457,Stations!$E:$E,Stations!$C:$C))</f>
        <v>-76.556111000000001</v>
      </c>
      <c r="G457">
        <f>IF(B457&lt;&gt;0,LOOKUP(C457,Stations!$E:$E,Stations!$K:$K))-B457</f>
        <v>34.870367980715997</v>
      </c>
      <c r="H457">
        <f t="shared" si="60"/>
        <v>1.8050182652891533</v>
      </c>
      <c r="I457">
        <f>(100-H457)/100</f>
        <v>0.98194981734710851</v>
      </c>
    </row>
    <row r="458" spans="1:9" hidden="1">
      <c r="A458">
        <v>905</v>
      </c>
      <c r="B458">
        <v>0</v>
      </c>
      <c r="C458">
        <f t="shared" si="58"/>
        <v>90.5</v>
      </c>
      <c r="D458" t="b">
        <f>IF(B458&lt;&gt;0,LOOKUP(C458,Stations!$E:$E,Stations!$A:$A))</f>
        <v>0</v>
      </c>
      <c r="E458">
        <f>IF(C458&lt;&gt;0,LOOKUP(C458,Stations!$E:$E,Stations!$B:$B))</f>
        <v>42.581944</v>
      </c>
      <c r="F458">
        <f>IF(D458&lt;&gt;0,LOOKUP(C458,Stations!$E:$E,Stations!$C:$C))</f>
        <v>-76.556111000000001</v>
      </c>
      <c r="G458">
        <f>IF(B458&lt;&gt;0,LOOKUP(C458,Stations!$E:$E,Stations!$K:$K))-B458</f>
        <v>0</v>
      </c>
      <c r="H458">
        <f t="shared" si="60"/>
        <v>100</v>
      </c>
    </row>
    <row r="459" spans="1:9" hidden="1">
      <c r="A459">
        <v>907</v>
      </c>
      <c r="B459">
        <v>0</v>
      </c>
      <c r="C459">
        <f t="shared" si="58"/>
        <v>90.7</v>
      </c>
      <c r="D459" t="b">
        <f>IF(B459&lt;&gt;0,LOOKUP(C459,Stations!$E:$E,Stations!$A:$A))</f>
        <v>0</v>
      </c>
      <c r="E459">
        <f>IF(C459&lt;&gt;0,LOOKUP(C459,Stations!$E:$E,Stations!$B:$B))</f>
        <v>42.581944</v>
      </c>
      <c r="F459">
        <f>IF(D459&lt;&gt;0,LOOKUP(C459,Stations!$E:$E,Stations!$C:$C))</f>
        <v>-76.556111000000001</v>
      </c>
      <c r="G459">
        <f>IF(B459&lt;&gt;0,LOOKUP(C459,Stations!$E:$E,Stations!$K:$K))-B459</f>
        <v>0</v>
      </c>
      <c r="H459">
        <f t="shared" si="60"/>
        <v>100</v>
      </c>
    </row>
    <row r="460" spans="1:9">
      <c r="A460">
        <v>909</v>
      </c>
      <c r="B460">
        <v>11</v>
      </c>
      <c r="C460">
        <f t="shared" si="58"/>
        <v>90.9</v>
      </c>
      <c r="D460" t="str">
        <f>IF(B460&lt;&gt;0,LOOKUP(C460,Stations!$E:$E,Stations!$A:$A))</f>
        <v>WSKG</v>
      </c>
      <c r="E460">
        <f>IF(C460&lt;&gt;0,LOOKUP(C460,Stations!$E:$E,Stations!$B:$B))</f>
        <v>42.581944</v>
      </c>
      <c r="F460">
        <f>IF(D460&lt;&gt;0,LOOKUP(C460,Stations!$E:$E,Stations!$C:$C))</f>
        <v>-76.556111000000001</v>
      </c>
      <c r="G460">
        <f>IF(B460&lt;&gt;0,LOOKUP(C460,Stations!$E:$E,Stations!$K:$K))-B460</f>
        <v>32.821677101647147</v>
      </c>
      <c r="H460">
        <f t="shared" si="60"/>
        <v>2.2851575346465585</v>
      </c>
      <c r="I460">
        <f t="shared" ref="I460:I462" si="64">(100-H460)/100</f>
        <v>0.97714842465353446</v>
      </c>
    </row>
    <row r="461" spans="1:9">
      <c r="A461">
        <v>921</v>
      </c>
      <c r="B461">
        <v>2</v>
      </c>
      <c r="C461">
        <f t="shared" si="58"/>
        <v>92.1</v>
      </c>
      <c r="D461" t="str">
        <f>IF(B461&lt;&gt;0,LOOKUP(C461,Stations!$E:$E,Stations!$A:$A))</f>
        <v>WICB</v>
      </c>
      <c r="E461">
        <f>IF(C461&lt;&gt;0,LOOKUP(C461,Stations!$E:$E,Stations!$B:$B))</f>
        <v>42.418610999999999</v>
      </c>
      <c r="F461">
        <f>IF(D461&lt;&gt;0,LOOKUP(C461,Stations!$E:$E,Stations!$C:$C))</f>
        <v>-76.494167000000004</v>
      </c>
      <c r="G461">
        <f>IF(B461&lt;&gt;0,LOOKUP(C461,Stations!$E:$E,Stations!$K:$K))-B461</f>
        <v>48.356768329409782</v>
      </c>
      <c r="H461">
        <f t="shared" si="60"/>
        <v>0.38208640339838912</v>
      </c>
      <c r="I461">
        <f t="shared" si="64"/>
        <v>0.99617913596601615</v>
      </c>
    </row>
    <row r="462" spans="1:9">
      <c r="A462">
        <v>935</v>
      </c>
      <c r="B462">
        <v>24</v>
      </c>
      <c r="C462">
        <f t="shared" si="58"/>
        <v>93.5</v>
      </c>
      <c r="D462" t="str">
        <f>IF(B462&lt;&gt;0,LOOKUP(C462,Stations!$E:$E,Stations!$A:$A))</f>
        <v>WVBR</v>
      </c>
      <c r="E462">
        <f>IF(C462&lt;&gt;0,LOOKUP(C462,Stations!$E:$E,Stations!$B:$B))</f>
        <v>42.428333000000002</v>
      </c>
      <c r="F462">
        <f>IF(D462&lt;&gt;0,LOOKUP(C462,Stations!$E:$E,Stations!$C:$C))</f>
        <v>-76.449167000000003</v>
      </c>
      <c r="G462">
        <f>IF(B462&lt;&gt;0,LOOKUP(C462,Stations!$E:$E,Stations!$K:$K))-B462</f>
        <v>28.988514788880671</v>
      </c>
      <c r="H462">
        <f t="shared" si="60"/>
        <v>3.5528286354937952</v>
      </c>
      <c r="I462">
        <f t="shared" si="64"/>
        <v>0.96447171364506201</v>
      </c>
    </row>
    <row r="463" spans="1:9" hidden="1">
      <c r="A463">
        <v>937</v>
      </c>
      <c r="B463">
        <v>0</v>
      </c>
      <c r="C463">
        <f t="shared" si="58"/>
        <v>93.7</v>
      </c>
      <c r="D463" t="b">
        <f>IF(B463&lt;&gt;0,LOOKUP(C463,Stations!$E:$E,Stations!$A:$A))</f>
        <v>0</v>
      </c>
      <c r="E463">
        <f>IF(C463&lt;&gt;0,LOOKUP(C463,Stations!$E:$E,Stations!$B:$B))</f>
        <v>42.428333000000002</v>
      </c>
      <c r="F463">
        <f>IF(D463&lt;&gt;0,LOOKUP(C463,Stations!$E:$E,Stations!$C:$C))</f>
        <v>-76.449167000000003</v>
      </c>
      <c r="G463">
        <f>IF(B463&lt;&gt;0,LOOKUP(C463,Stations!$E:$E,Stations!$K:$K))-B463</f>
        <v>0</v>
      </c>
      <c r="H463">
        <f t="shared" si="60"/>
        <v>100</v>
      </c>
    </row>
    <row r="464" spans="1:9" hidden="1">
      <c r="A464">
        <v>939</v>
      </c>
      <c r="B464">
        <v>0</v>
      </c>
      <c r="C464">
        <f t="shared" si="58"/>
        <v>93.9</v>
      </c>
      <c r="D464" t="b">
        <f>IF(B464&lt;&gt;0,LOOKUP(C464,Stations!$E:$E,Stations!$A:$A))</f>
        <v>0</v>
      </c>
      <c r="E464">
        <f>IF(C464&lt;&gt;0,LOOKUP(C464,Stations!$E:$E,Stations!$B:$B))</f>
        <v>42.428333000000002</v>
      </c>
      <c r="F464">
        <f>IF(D464&lt;&gt;0,LOOKUP(C464,Stations!$E:$E,Stations!$C:$C))</f>
        <v>-76.449167000000003</v>
      </c>
      <c r="G464">
        <f>IF(B464&lt;&gt;0,LOOKUP(C464,Stations!$E:$E,Stations!$K:$K))-B464</f>
        <v>0</v>
      </c>
      <c r="H464">
        <f t="shared" si="60"/>
        <v>100</v>
      </c>
    </row>
    <row r="465" spans="1:9" hidden="1">
      <c r="A465">
        <v>941</v>
      </c>
      <c r="B465">
        <v>0</v>
      </c>
      <c r="C465">
        <f t="shared" si="58"/>
        <v>94.1</v>
      </c>
      <c r="D465" t="b">
        <f>IF(B465&lt;&gt;0,LOOKUP(C465,Stations!$E:$E,Stations!$A:$A))</f>
        <v>0</v>
      </c>
      <c r="E465">
        <f>IF(C465&lt;&gt;0,LOOKUP(C465,Stations!$E:$E,Stations!$B:$B))</f>
        <v>42.428333000000002</v>
      </c>
      <c r="F465">
        <f>IF(D465&lt;&gt;0,LOOKUP(C465,Stations!$E:$E,Stations!$C:$C))</f>
        <v>-76.449167000000003</v>
      </c>
      <c r="G465">
        <f>IF(B465&lt;&gt;0,LOOKUP(C465,Stations!$E:$E,Stations!$K:$K))-B465</f>
        <v>0</v>
      </c>
      <c r="H465">
        <f t="shared" si="60"/>
        <v>100</v>
      </c>
    </row>
    <row r="466" spans="1:9" hidden="1">
      <c r="A466">
        <v>943</v>
      </c>
      <c r="B466">
        <v>0</v>
      </c>
      <c r="C466">
        <f t="shared" si="58"/>
        <v>94.3</v>
      </c>
      <c r="D466" t="b">
        <f>IF(B466&lt;&gt;0,LOOKUP(C466,Stations!$E:$E,Stations!$A:$A))</f>
        <v>0</v>
      </c>
      <c r="E466">
        <f>IF(C466&lt;&gt;0,LOOKUP(C466,Stations!$E:$E,Stations!$B:$B))</f>
        <v>42.428333000000002</v>
      </c>
      <c r="F466">
        <f>IF(D466&lt;&gt;0,LOOKUP(C466,Stations!$E:$E,Stations!$C:$C))</f>
        <v>-76.449167000000003</v>
      </c>
      <c r="G466">
        <f>IF(B466&lt;&gt;0,LOOKUP(C466,Stations!$E:$E,Stations!$K:$K))-B466</f>
        <v>0</v>
      </c>
      <c r="H466">
        <f t="shared" si="60"/>
        <v>100</v>
      </c>
    </row>
    <row r="467" spans="1:9">
      <c r="A467">
        <v>945</v>
      </c>
      <c r="B467">
        <v>7</v>
      </c>
      <c r="C467">
        <f t="shared" si="58"/>
        <v>94.5</v>
      </c>
      <c r="D467" t="str">
        <f>IF(B467&lt;&gt;0,LOOKUP(C467,Stations!$E:$E,Stations!$A:$A))</f>
        <v>WYYY</v>
      </c>
      <c r="E467">
        <f>IF(C467&lt;&gt;0,LOOKUP(C467,Stations!$E:$E,Stations!$B:$B))</f>
        <v>42.946111000000002</v>
      </c>
      <c r="F467">
        <f>IF(D467&lt;&gt;0,LOOKUP(C467,Stations!$E:$E,Stations!$C:$C))</f>
        <v>-76.118611000000001</v>
      </c>
      <c r="G467">
        <f>IF(B467&lt;&gt;0,LOOKUP(C467,Stations!$E:$E,Stations!$K:$K))-B467</f>
        <v>44.655625137498653</v>
      </c>
      <c r="H467">
        <f t="shared" si="60"/>
        <v>0.58508470228030018</v>
      </c>
      <c r="I467">
        <f>(100-H467)/100</f>
        <v>0.99414915297719697</v>
      </c>
    </row>
    <row r="468" spans="1:9" hidden="1">
      <c r="A468">
        <v>947</v>
      </c>
      <c r="B468">
        <v>0</v>
      </c>
      <c r="C468">
        <f t="shared" si="58"/>
        <v>94.7</v>
      </c>
      <c r="D468" t="b">
        <f>IF(B468&lt;&gt;0,LOOKUP(C468,Stations!$E:$E,Stations!$A:$A))</f>
        <v>0</v>
      </c>
      <c r="E468">
        <f>IF(C468&lt;&gt;0,LOOKUP(C468,Stations!$E:$E,Stations!$B:$B))</f>
        <v>42.946111000000002</v>
      </c>
      <c r="F468">
        <f>IF(D468&lt;&gt;0,LOOKUP(C468,Stations!$E:$E,Stations!$C:$C))</f>
        <v>-76.118611000000001</v>
      </c>
      <c r="G468">
        <f>IF(B468&lt;&gt;0,LOOKUP(C468,Stations!$E:$E,Stations!$K:$K))-B468</f>
        <v>0</v>
      </c>
      <c r="H468">
        <f t="shared" si="60"/>
        <v>100</v>
      </c>
    </row>
    <row r="469" spans="1:9" hidden="1">
      <c r="A469">
        <v>949</v>
      </c>
      <c r="B469">
        <v>0</v>
      </c>
      <c r="C469">
        <f t="shared" si="58"/>
        <v>94.9</v>
      </c>
      <c r="D469" t="b">
        <f>IF(B469&lt;&gt;0,LOOKUP(C469,Stations!$E:$E,Stations!$A:$A))</f>
        <v>0</v>
      </c>
      <c r="E469">
        <f>IF(C469&lt;&gt;0,LOOKUP(C469,Stations!$E:$E,Stations!$B:$B))</f>
        <v>42.946111000000002</v>
      </c>
      <c r="F469">
        <f>IF(D469&lt;&gt;0,LOOKUP(C469,Stations!$E:$E,Stations!$C:$C))</f>
        <v>-76.118611000000001</v>
      </c>
      <c r="G469">
        <f>IF(B469&lt;&gt;0,LOOKUP(C469,Stations!$E:$E,Stations!$K:$K))-B469</f>
        <v>0</v>
      </c>
      <c r="H469">
        <f t="shared" si="60"/>
        <v>100</v>
      </c>
    </row>
    <row r="470" spans="1:9">
      <c r="A470">
        <v>955</v>
      </c>
      <c r="B470">
        <v>10</v>
      </c>
      <c r="C470">
        <f t="shared" si="58"/>
        <v>95.5</v>
      </c>
      <c r="D470" t="str">
        <f>IF(B470&lt;&gt;0,LOOKUP(C470,Stations!$E:$E,Stations!$A:$A))</f>
        <v>WFIZ</v>
      </c>
      <c r="E470">
        <f>IF(C470&lt;&gt;0,LOOKUP(C470,Stations!$E:$E,Stations!$B:$B))</f>
        <v>42.386944</v>
      </c>
      <c r="F470">
        <f>IF(D470&lt;&gt;0,LOOKUP(C470,Stations!$E:$E,Stations!$C:$C))</f>
        <v>-76.669721999999993</v>
      </c>
      <c r="G470">
        <f>IF(B470&lt;&gt;0,LOOKUP(C470,Stations!$E:$E,Stations!$K:$K))-B470</f>
        <v>26.38680731581816</v>
      </c>
      <c r="H470">
        <f t="shared" si="60"/>
        <v>4.7935761865661126</v>
      </c>
      <c r="I470">
        <f t="shared" ref="I470:I473" si="65">(100-H470)/100</f>
        <v>0.95206423813433882</v>
      </c>
    </row>
    <row r="471" spans="1:9">
      <c r="A471">
        <v>959</v>
      </c>
      <c r="B471">
        <v>24</v>
      </c>
      <c r="C471">
        <f t="shared" si="58"/>
        <v>95.9</v>
      </c>
      <c r="D471" t="str">
        <f>IF(B471&lt;&gt;0,LOOKUP(C471,Stations!$E:$E,Stations!$A:$A))</f>
        <v>WQNY</v>
      </c>
      <c r="E471">
        <f>IF(C471&lt;&gt;0,LOOKUP(C471,Stations!$E:$E,Stations!$B:$B))</f>
        <v>42.391666000000001</v>
      </c>
      <c r="F471">
        <f>IF(D471&lt;&gt;0,LOOKUP(C471,Stations!$E:$E,Stations!$C:$C))</f>
        <v>-76.474722</v>
      </c>
      <c r="G471">
        <f>IF(B471&lt;&gt;0,LOOKUP(C471,Stations!$E:$E,Stations!$K:$K))-B471</f>
        <v>14.437252980036604</v>
      </c>
      <c r="H471">
        <f t="shared" si="60"/>
        <v>18.973058727697566</v>
      </c>
      <c r="I471">
        <f t="shared" si="65"/>
        <v>0.81026941272302433</v>
      </c>
    </row>
    <row r="472" spans="1:9">
      <c r="A472">
        <v>963</v>
      </c>
      <c r="B472">
        <v>14</v>
      </c>
      <c r="C472">
        <f t="shared" si="58"/>
        <v>96.3</v>
      </c>
      <c r="D472" t="str">
        <f>IF(B472&lt;&gt;0,LOOKUP(C472,Stations!$E:$E,Stations!$A:$A))</f>
        <v>WLLW</v>
      </c>
      <c r="E472">
        <f>IF(C472&lt;&gt;0,LOOKUP(C472,Stations!$E:$E,Stations!$B:$B))</f>
        <v>42.446666999999998</v>
      </c>
      <c r="F472">
        <f>IF(D472&lt;&gt;0,LOOKUP(C472,Stations!$E:$E,Stations!$C:$C))</f>
        <v>-76.538055</v>
      </c>
      <c r="G472">
        <f>IF(B472&lt;&gt;0,LOOKUP(C472,Stations!$E:$E,Stations!$K:$K))-B472</f>
        <v>19.179352659981916</v>
      </c>
      <c r="H472">
        <f t="shared" si="60"/>
        <v>10.990877489433414</v>
      </c>
      <c r="I472">
        <f t="shared" si="65"/>
        <v>0.89009122510566585</v>
      </c>
    </row>
    <row r="473" spans="1:9">
      <c r="A473">
        <v>969</v>
      </c>
      <c r="B473">
        <v>9</v>
      </c>
      <c r="C473">
        <f t="shared" si="58"/>
        <v>96.9</v>
      </c>
      <c r="D473" t="str">
        <f>IF(B473&lt;&gt;0,LOOKUP(C473,Stations!$E:$E,Stations!$A:$A))</f>
        <v>WLLW</v>
      </c>
      <c r="E473">
        <f>IF(C473&lt;&gt;0,LOOKUP(C473,Stations!$E:$E,Stations!$B:$B))</f>
        <v>42.446666999999998</v>
      </c>
      <c r="F473">
        <f>IF(D473&lt;&gt;0,LOOKUP(C473,Stations!$E:$E,Stations!$C:$C))</f>
        <v>-76.538055</v>
      </c>
      <c r="G473">
        <f>IF(B473&lt;&gt;0,LOOKUP(C473,Stations!$E:$E,Stations!$K:$K))-B473</f>
        <v>24.179352659981916</v>
      </c>
      <c r="H473">
        <f t="shared" si="60"/>
        <v>6.180624612412764</v>
      </c>
      <c r="I473">
        <f t="shared" si="65"/>
        <v>0.93819375387587234</v>
      </c>
    </row>
    <row r="474" spans="1:9" hidden="1">
      <c r="A474">
        <v>971</v>
      </c>
      <c r="B474">
        <v>0</v>
      </c>
      <c r="C474">
        <f t="shared" si="58"/>
        <v>97.1</v>
      </c>
      <c r="D474" t="b">
        <f>IF(B474&lt;&gt;0,LOOKUP(C474,Stations!$E:$E,Stations!$A:$A))</f>
        <v>0</v>
      </c>
      <c r="E474">
        <f>IF(C474&lt;&gt;0,LOOKUP(C474,Stations!$E:$E,Stations!$B:$B))</f>
        <v>42.446666999999998</v>
      </c>
      <c r="F474">
        <f>IF(D474&lt;&gt;0,LOOKUP(C474,Stations!$E:$E,Stations!$C:$C))</f>
        <v>-76.538055</v>
      </c>
      <c r="G474">
        <f>IF(B474&lt;&gt;0,LOOKUP(C474,Stations!$E:$E,Stations!$K:$K))-B474</f>
        <v>0</v>
      </c>
      <c r="H474">
        <f t="shared" si="60"/>
        <v>100</v>
      </c>
    </row>
    <row r="475" spans="1:9" hidden="1">
      <c r="A475">
        <v>977</v>
      </c>
      <c r="B475">
        <v>21</v>
      </c>
      <c r="C475">
        <f t="shared" si="58"/>
        <v>97.7</v>
      </c>
      <c r="D475" t="str">
        <f>IF(B475&lt;&gt;0,LOOKUP(C475,Stations!$E:$E,Stations!$A:$A))</f>
        <v>WYXL</v>
      </c>
      <c r="E475">
        <f>IF(C475&lt;&gt;0,LOOKUP(C475,Stations!$E:$E,Stations!$B:$B))</f>
        <v>42.465000000000003</v>
      </c>
      <c r="F475">
        <f>IF(D475&lt;&gt;0,LOOKUP(C475,Stations!$E:$E,Stations!$C:$C))</f>
        <v>-76.373056000000005</v>
      </c>
      <c r="G475">
        <f>IF(B475&lt;&gt;0,LOOKUP(C475,Stations!$E:$E,Stations!$K:$K))-B475</f>
        <v>33.586042347470844</v>
      </c>
      <c r="H475">
        <f t="shared" si="60"/>
        <v>2.0926561910939796</v>
      </c>
      <c r="I475">
        <f t="shared" ref="I475:I489" si="66">(100-H475)/100</f>
        <v>0.97907343808906022</v>
      </c>
    </row>
    <row r="476" spans="1:9">
      <c r="A476">
        <v>985</v>
      </c>
      <c r="B476">
        <v>6</v>
      </c>
      <c r="C476">
        <f t="shared" si="58"/>
        <v>98.5</v>
      </c>
      <c r="D476" t="str">
        <f>IF(B476&lt;&gt;0,LOOKUP(C476,Stations!$E:$E,Stations!$A:$A))</f>
        <v>WHWK</v>
      </c>
      <c r="E476">
        <f>IF(C476&lt;&gt;0,LOOKUP(C476,Stations!$E:$E,Stations!$B:$B))</f>
        <v>42.061110999999997</v>
      </c>
      <c r="F476">
        <f>IF(D476&lt;&gt;0,LOOKUP(C476,Stations!$E:$E,Stations!$C:$C))</f>
        <v>-75.945832999999993</v>
      </c>
      <c r="G476">
        <f>IF(B476&lt;&gt;0,LOOKUP(C476,Stations!$E:$E,Stations!$K:$K))-B476</f>
        <v>34.305487187271893</v>
      </c>
      <c r="H476">
        <f t="shared" si="60"/>
        <v>1.9263076112820823</v>
      </c>
      <c r="I476">
        <f t="shared" si="66"/>
        <v>0.98073692388717915</v>
      </c>
    </row>
    <row r="477" spans="1:9">
      <c r="A477">
        <v>987</v>
      </c>
      <c r="B477">
        <v>9</v>
      </c>
      <c r="C477">
        <f t="shared" si="58"/>
        <v>98.7</v>
      </c>
      <c r="D477" t="str">
        <f>IF(B477&lt;&gt;0,LOOKUP(C477,Stations!$E:$E,Stations!$A:$A))</f>
        <v>WHWK</v>
      </c>
      <c r="E477">
        <f>IF(C477&lt;&gt;0,LOOKUP(C477,Stations!$E:$E,Stations!$B:$B))</f>
        <v>42.061110999999997</v>
      </c>
      <c r="F477">
        <f>IF(D477&lt;&gt;0,LOOKUP(C477,Stations!$E:$E,Stations!$C:$C))</f>
        <v>-75.945832999999993</v>
      </c>
      <c r="G477">
        <f>IF(B477&lt;&gt;0,LOOKUP(C477,Stations!$E:$E,Stations!$K:$K))-B477</f>
        <v>31.305487187271893</v>
      </c>
      <c r="H477">
        <f t="shared" si="60"/>
        <v>2.7209818234285152</v>
      </c>
      <c r="I477">
        <f t="shared" si="66"/>
        <v>0.97279018176571486</v>
      </c>
    </row>
    <row r="478" spans="1:9">
      <c r="A478">
        <v>1003</v>
      </c>
      <c r="B478">
        <v>10</v>
      </c>
      <c r="C478">
        <f t="shared" si="58"/>
        <v>100.3</v>
      </c>
      <c r="D478" t="str">
        <f>IF(B478&lt;&gt;0,LOOKUP(C478,Stations!$E:$E,Stations!$A:$A))</f>
        <v>WIII</v>
      </c>
      <c r="E478">
        <f>IF(C478&lt;&gt;0,LOOKUP(C478,Stations!$E:$E,Stations!$B:$B))</f>
        <v>42.429721999999998</v>
      </c>
      <c r="F478">
        <f>IF(D478&lt;&gt;0,LOOKUP(C478,Stations!$E:$E,Stations!$C:$C))</f>
        <v>-76.496943999999999</v>
      </c>
      <c r="G478">
        <f>IF(B478&lt;&gt;0,LOOKUP(C478,Stations!$E:$E,Stations!$K:$K))-B478</f>
        <v>27.242491130587666</v>
      </c>
      <c r="H478">
        <f t="shared" si="60"/>
        <v>4.3438562363556841</v>
      </c>
      <c r="I478">
        <f t="shared" si="66"/>
        <v>0.95656143763644308</v>
      </c>
    </row>
    <row r="479" spans="1:9">
      <c r="A479">
        <v>1017</v>
      </c>
      <c r="B479">
        <v>14</v>
      </c>
      <c r="C479">
        <f t="shared" si="58"/>
        <v>101.7</v>
      </c>
      <c r="D479" t="str">
        <f>IF(B479&lt;&gt;0,LOOKUP(C479,Stations!$E:$E,Stations!$A:$A))</f>
        <v>WMHR</v>
      </c>
      <c r="E479">
        <f>IF(C479&lt;&gt;0,LOOKUP(C479,Stations!$E:$E,Stations!$B:$B))</f>
        <v>42.415556000000002</v>
      </c>
      <c r="F479">
        <f>IF(D479&lt;&gt;0,LOOKUP(C479,Stations!$E:$E,Stations!$C:$C))</f>
        <v>-76.483333000000002</v>
      </c>
      <c r="G479">
        <f>IF(B479&lt;&gt;0,LOOKUP(C479,Stations!$E:$E,Stations!$K:$K))-B479</f>
        <v>10.544123586115781</v>
      </c>
      <c r="H479">
        <f t="shared" si="60"/>
        <v>29.702555817998256</v>
      </c>
      <c r="I479">
        <f t="shared" si="66"/>
        <v>0.70297444182001745</v>
      </c>
    </row>
    <row r="480" spans="1:9" hidden="1">
      <c r="A480">
        <v>1033</v>
      </c>
      <c r="B480">
        <v>22</v>
      </c>
      <c r="C480">
        <f t="shared" si="58"/>
        <v>103.3</v>
      </c>
      <c r="D480" t="str">
        <f>IF(B480&lt;&gt;0,LOOKUP(C480,Stations!$E:$E,Stations!$A:$A))</f>
        <v>WYXL</v>
      </c>
      <c r="E480">
        <f>IF(C480&lt;&gt;0,LOOKUP(C480,Stations!$E:$E,Stations!$B:$B))</f>
        <v>42.391666000000001</v>
      </c>
      <c r="F480">
        <f>IF(D480&lt;&gt;0,LOOKUP(C480,Stations!$E:$E,Stations!$C:$C))</f>
        <v>-76.474722</v>
      </c>
      <c r="G480">
        <f>IF(B480&lt;&gt;0,LOOKUP(C480,Stations!$E:$E,Stations!$K:$K))-B480</f>
        <v>16.114435836547031</v>
      </c>
      <c r="H480">
        <f t="shared" si="60"/>
        <v>15.641493126802589</v>
      </c>
      <c r="I480">
        <f t="shared" si="66"/>
        <v>0.84358506873197414</v>
      </c>
    </row>
    <row r="481" spans="1:9" hidden="1">
      <c r="A481">
        <v>1037</v>
      </c>
      <c r="B481">
        <v>26</v>
      </c>
      <c r="C481">
        <f t="shared" si="58"/>
        <v>103.7</v>
      </c>
      <c r="D481" t="str">
        <f>IF(B481&lt;&gt;0,LOOKUP(C481,Stations!$E:$E,Stations!$A:$A))</f>
        <v>WYXL</v>
      </c>
      <c r="E481">
        <f>IF(C481&lt;&gt;0,LOOKUP(C481,Stations!$E:$E,Stations!$B:$B))</f>
        <v>42.391666000000001</v>
      </c>
      <c r="F481">
        <f>IF(D481&lt;&gt;0,LOOKUP(C481,Stations!$E:$E,Stations!$C:$C))</f>
        <v>-76.474722</v>
      </c>
      <c r="G481">
        <f>IF(B481&lt;&gt;0,LOOKUP(C481,Stations!$E:$E,Stations!$K:$K))-B481</f>
        <v>12.114435836547031</v>
      </c>
      <c r="H481">
        <f t="shared" si="60"/>
        <v>24.790095976596717</v>
      </c>
      <c r="I481">
        <f t="shared" si="66"/>
        <v>0.75209904023403285</v>
      </c>
    </row>
    <row r="482" spans="1:9" hidden="1">
      <c r="A482">
        <v>1039</v>
      </c>
      <c r="B482">
        <v>19</v>
      </c>
      <c r="C482">
        <f t="shared" si="58"/>
        <v>103.9</v>
      </c>
      <c r="D482" t="str">
        <f>IF(B482&lt;&gt;0,LOOKUP(C482,Stations!$E:$E,Stations!$A:$A))</f>
        <v>WYXL</v>
      </c>
      <c r="E482">
        <f>IF(C482&lt;&gt;0,LOOKUP(C482,Stations!$E:$E,Stations!$B:$B))</f>
        <v>42.391666000000001</v>
      </c>
      <c r="F482">
        <f>IF(D482&lt;&gt;0,LOOKUP(C482,Stations!$E:$E,Stations!$C:$C))</f>
        <v>-76.474722</v>
      </c>
      <c r="G482">
        <f>IF(B482&lt;&gt;0,LOOKUP(C482,Stations!$E:$E,Stations!$K:$K))-B482</f>
        <v>19.114435836547031</v>
      </c>
      <c r="H482">
        <f t="shared" si="60"/>
        <v>11.07332912059336</v>
      </c>
      <c r="I482">
        <f t="shared" si="66"/>
        <v>0.88926670879406644</v>
      </c>
    </row>
    <row r="483" spans="1:9" hidden="1">
      <c r="A483">
        <v>1061</v>
      </c>
      <c r="B483">
        <v>9</v>
      </c>
      <c r="C483">
        <f t="shared" si="58"/>
        <v>106.1</v>
      </c>
      <c r="D483" t="str">
        <f>IF(B483&lt;&gt;0,LOOKUP(C483,Stations!$E:$E,Stations!$A:$A))</f>
        <v>WYXL</v>
      </c>
      <c r="E483">
        <f>IF(C483&lt;&gt;0,LOOKUP(C483,Stations!$E:$E,Stations!$B:$B))</f>
        <v>42.391666000000001</v>
      </c>
      <c r="F483">
        <f>IF(D483&lt;&gt;0,LOOKUP(C483,Stations!$E:$E,Stations!$C:$C))</f>
        <v>-76.474722</v>
      </c>
      <c r="G483">
        <f>IF(B483&lt;&gt;0,LOOKUP(C483,Stations!$E:$E,Stations!$K:$K))-B483</f>
        <v>29.114435836547031</v>
      </c>
      <c r="H483">
        <f t="shared" si="60"/>
        <v>3.5016941301744349</v>
      </c>
      <c r="I483">
        <f t="shared" si="66"/>
        <v>0.96498305869825574</v>
      </c>
    </row>
    <row r="484" spans="1:9" hidden="1">
      <c r="A484">
        <v>1063</v>
      </c>
      <c r="B484">
        <v>13</v>
      </c>
      <c r="C484">
        <f t="shared" si="58"/>
        <v>106.3</v>
      </c>
      <c r="D484" t="str">
        <f>IF(B484&lt;&gt;0,LOOKUP(C484,Stations!$E:$E,Stations!$A:$A))</f>
        <v>WYXL</v>
      </c>
      <c r="E484">
        <f>IF(C484&lt;&gt;0,LOOKUP(C484,Stations!$E:$E,Stations!$B:$B))</f>
        <v>42.391666000000001</v>
      </c>
      <c r="F484">
        <f>IF(D484&lt;&gt;0,LOOKUP(C484,Stations!$E:$E,Stations!$C:$C))</f>
        <v>-76.474722</v>
      </c>
      <c r="G484">
        <f>IF(B484&lt;&gt;0,LOOKUP(C484,Stations!$E:$E,Stations!$K:$K))-B484</f>
        <v>25.114435836547031</v>
      </c>
      <c r="H484">
        <f t="shared" si="60"/>
        <v>5.549811188994501</v>
      </c>
      <c r="I484">
        <f t="shared" si="66"/>
        <v>0.94450188811005509</v>
      </c>
    </row>
    <row r="485" spans="1:9" hidden="1">
      <c r="A485">
        <v>1069</v>
      </c>
      <c r="B485">
        <v>11</v>
      </c>
      <c r="C485">
        <f t="shared" si="58"/>
        <v>106.9</v>
      </c>
      <c r="D485" t="str">
        <f>IF(B485&lt;&gt;0,LOOKUP(C485,Stations!$E:$E,Stations!$A:$A))</f>
        <v>WYXL</v>
      </c>
      <c r="E485">
        <f>IF(C485&lt;&gt;0,LOOKUP(C485,Stations!$E:$E,Stations!$B:$B))</f>
        <v>42.391666000000001</v>
      </c>
      <c r="F485">
        <f>IF(D485&lt;&gt;0,LOOKUP(C485,Stations!$E:$E,Stations!$C:$C))</f>
        <v>-76.474722</v>
      </c>
      <c r="G485">
        <f>IF(B485&lt;&gt;0,LOOKUP(C485,Stations!$E:$E,Stations!$K:$K))-B485</f>
        <v>27.114435836547031</v>
      </c>
      <c r="H485">
        <f t="shared" si="60"/>
        <v>4.4083717248070684</v>
      </c>
      <c r="I485">
        <f t="shared" si="66"/>
        <v>0.9559162827519293</v>
      </c>
    </row>
    <row r="486" spans="1:9" hidden="1">
      <c r="A486">
        <v>1073</v>
      </c>
      <c r="B486">
        <v>13</v>
      </c>
      <c r="C486">
        <f t="shared" si="58"/>
        <v>107.3</v>
      </c>
      <c r="D486" t="str">
        <f>IF(B486&lt;&gt;0,LOOKUP(C486,Stations!$E:$E,Stations!$A:$A))</f>
        <v>WYXL</v>
      </c>
      <c r="E486">
        <f>IF(C486&lt;&gt;0,LOOKUP(C486,Stations!$E:$E,Stations!$B:$B))</f>
        <v>42.391666000000001</v>
      </c>
      <c r="F486">
        <f>IF(D486&lt;&gt;0,LOOKUP(C486,Stations!$E:$E,Stations!$C:$C))</f>
        <v>-76.474722</v>
      </c>
      <c r="G486">
        <f>IF(B486&lt;&gt;0,LOOKUP(C486,Stations!$E:$E,Stations!$K:$K))-B486</f>
        <v>25.114435836547031</v>
      </c>
      <c r="H486">
        <f t="shared" si="60"/>
        <v>5.549811188994501</v>
      </c>
      <c r="I486">
        <f t="shared" si="66"/>
        <v>0.94450188811005509</v>
      </c>
    </row>
    <row r="487" spans="1:9" hidden="1">
      <c r="A487">
        <v>1075</v>
      </c>
      <c r="B487">
        <v>4</v>
      </c>
      <c r="C487">
        <f t="shared" si="58"/>
        <v>107.5</v>
      </c>
      <c r="D487" t="str">
        <f>IF(B487&lt;&gt;0,LOOKUP(C487,Stations!$E:$E,Stations!$A:$A))</f>
        <v>WYXL</v>
      </c>
      <c r="E487">
        <f>IF(C487&lt;&gt;0,LOOKUP(C487,Stations!$E:$E,Stations!$B:$B))</f>
        <v>42.391666000000001</v>
      </c>
      <c r="F487">
        <f>IF(D487&lt;&gt;0,LOOKUP(C487,Stations!$E:$E,Stations!$C:$C))</f>
        <v>-76.474722</v>
      </c>
      <c r="G487">
        <f>IF(B487&lt;&gt;0,LOOKUP(C487,Stations!$E:$E,Stations!$K:$K))-B487</f>
        <v>34.114435836547031</v>
      </c>
      <c r="H487">
        <f t="shared" si="60"/>
        <v>1.9691473175735588</v>
      </c>
      <c r="I487">
        <f t="shared" si="66"/>
        <v>0.98030852682426439</v>
      </c>
    </row>
    <row r="488" spans="1:9">
      <c r="A488">
        <v>881</v>
      </c>
      <c r="B488">
        <v>7</v>
      </c>
      <c r="C488">
        <f t="shared" si="58"/>
        <v>88.1</v>
      </c>
      <c r="D488" t="str">
        <f>IF(B488&lt;&gt;0,LOOKUP(C488,Stations!$E:$E,Stations!$A:$A))</f>
        <v>WSKG</v>
      </c>
      <c r="E488">
        <f>IF(C488&lt;&gt;0,LOOKUP(C488,Stations!$E:$E,Stations!$B:$B))</f>
        <v>42.446944000000002</v>
      </c>
      <c r="F488">
        <f>IF(D488&lt;&gt;0,LOOKUP(C488,Stations!$E:$E,Stations!$C:$C))</f>
        <v>-76.537499999999994</v>
      </c>
      <c r="G488">
        <f>IF(B488&lt;&gt;0,LOOKUP(C488,Stations!$E:$E,Stations!$K:$K))-B488</f>
        <v>27.919694067239952</v>
      </c>
      <c r="H488">
        <f t="shared" si="60"/>
        <v>4.0180496289802416</v>
      </c>
      <c r="I488">
        <f t="shared" si="66"/>
        <v>0.95981950371019764</v>
      </c>
    </row>
    <row r="489" spans="1:9">
      <c r="A489">
        <v>883</v>
      </c>
      <c r="B489">
        <v>5</v>
      </c>
      <c r="C489">
        <f t="shared" si="58"/>
        <v>88.3</v>
      </c>
      <c r="D489" t="str">
        <f>IF(B489&lt;&gt;0,LOOKUP(C489,Stations!$E:$E,Stations!$A:$A))</f>
        <v>WSKG</v>
      </c>
      <c r="E489">
        <f>IF(C489&lt;&gt;0,LOOKUP(C489,Stations!$E:$E,Stations!$B:$B))</f>
        <v>42.446944000000002</v>
      </c>
      <c r="F489">
        <f>IF(D489&lt;&gt;0,LOOKUP(C489,Stations!$E:$E,Stations!$C:$C))</f>
        <v>-76.537499999999994</v>
      </c>
      <c r="G489">
        <f>IF(B489&lt;&gt;0,LOOKUP(C489,Stations!$E:$E,Stations!$K:$K))-B489</f>
        <v>29.919694067239952</v>
      </c>
      <c r="H489">
        <f t="shared" si="60"/>
        <v>3.1916502688224315</v>
      </c>
      <c r="I489">
        <f t="shared" si="66"/>
        <v>0.96808349731177568</v>
      </c>
    </row>
    <row r="490" spans="1:9" hidden="1">
      <c r="A490">
        <v>887</v>
      </c>
      <c r="B490">
        <v>0</v>
      </c>
      <c r="C490">
        <f t="shared" si="58"/>
        <v>88.7</v>
      </c>
      <c r="D490" t="b">
        <f>IF(B490&lt;&gt;0,LOOKUP(C490,Stations!$E:$E,Stations!$A:$A))</f>
        <v>0</v>
      </c>
      <c r="E490">
        <f>IF(C490&lt;&gt;0,LOOKUP(C490,Stations!$E:$E,Stations!$B:$B))</f>
        <v>42.013888999999999</v>
      </c>
      <c r="F490">
        <f>IF(D490&lt;&gt;0,LOOKUP(C490,Stations!$E:$E,Stations!$C:$C))</f>
        <v>-76.264722000000006</v>
      </c>
      <c r="G490">
        <f>IF(B490&lt;&gt;0,LOOKUP(C490,Stations!$E:$E,Stations!$K:$K))-B490</f>
        <v>0</v>
      </c>
      <c r="H490">
        <f t="shared" si="60"/>
        <v>100</v>
      </c>
    </row>
    <row r="491" spans="1:9">
      <c r="A491">
        <v>889</v>
      </c>
      <c r="B491">
        <v>4</v>
      </c>
      <c r="C491">
        <f t="shared" si="58"/>
        <v>88.9</v>
      </c>
      <c r="D491" t="str">
        <f>IF(B491&lt;&gt;0,LOOKUP(C491,Stations!$E:$E,Stations!$A:$A))</f>
        <v>WCII</v>
      </c>
      <c r="E491">
        <f>IF(C491&lt;&gt;0,LOOKUP(C491,Stations!$E:$E,Stations!$B:$B))</f>
        <v>42.446666999999998</v>
      </c>
      <c r="F491">
        <f>IF(D491&lt;&gt;0,LOOKUP(C491,Stations!$E:$E,Stations!$C:$C))</f>
        <v>-76.538055</v>
      </c>
      <c r="G491">
        <f>IF(B491&lt;&gt;0,LOOKUP(C491,Stations!$E:$E,Stations!$K:$K))-B491</f>
        <v>29.526597921525152</v>
      </c>
      <c r="H491">
        <f t="shared" si="60"/>
        <v>3.3394127725907059</v>
      </c>
      <c r="I491">
        <f t="shared" ref="I491:I492" si="67">(100-H491)/100</f>
        <v>0.96660587227409289</v>
      </c>
    </row>
    <row r="492" spans="1:9">
      <c r="A492">
        <v>901</v>
      </c>
      <c r="B492">
        <v>3</v>
      </c>
      <c r="C492">
        <f t="shared" si="58"/>
        <v>90.1</v>
      </c>
      <c r="D492" t="str">
        <f>IF(B492&lt;&gt;0,LOOKUP(C492,Stations!$E:$E,Stations!$A:$A))</f>
        <v>WITH</v>
      </c>
      <c r="E492">
        <f>IF(C492&lt;&gt;0,LOOKUP(C492,Stations!$E:$E,Stations!$B:$B))</f>
        <v>42.581944</v>
      </c>
      <c r="F492">
        <f>IF(D492&lt;&gt;0,LOOKUP(C492,Stations!$E:$E,Stations!$C:$C))</f>
        <v>-76.556111000000001</v>
      </c>
      <c r="G492">
        <f>IF(B492&lt;&gt;0,LOOKUP(C492,Stations!$E:$E,Stations!$K:$K))-B492</f>
        <v>33.870367980715997</v>
      </c>
      <c r="H492">
        <f t="shared" si="60"/>
        <v>2.0252638040065478</v>
      </c>
      <c r="I492">
        <f t="shared" si="67"/>
        <v>0.97974736195993462</v>
      </c>
    </row>
    <row r="493" spans="1:9" hidden="1">
      <c r="A493">
        <v>903</v>
      </c>
      <c r="B493">
        <v>0</v>
      </c>
      <c r="C493">
        <f t="shared" si="58"/>
        <v>90.3</v>
      </c>
      <c r="D493" t="b">
        <f>IF(B493&lt;&gt;0,LOOKUP(C493,Stations!$E:$E,Stations!$A:$A))</f>
        <v>0</v>
      </c>
      <c r="E493">
        <f>IF(C493&lt;&gt;0,LOOKUP(C493,Stations!$E:$E,Stations!$B:$B))</f>
        <v>42.581944</v>
      </c>
      <c r="F493">
        <f>IF(D493&lt;&gt;0,LOOKUP(C493,Stations!$E:$E,Stations!$C:$C))</f>
        <v>-76.556111000000001</v>
      </c>
      <c r="G493">
        <f>IF(B493&lt;&gt;0,LOOKUP(C493,Stations!$E:$E,Stations!$K:$K))-B493</f>
        <v>0</v>
      </c>
      <c r="H493">
        <f t="shared" si="60"/>
        <v>100</v>
      </c>
    </row>
    <row r="494" spans="1:9" hidden="1">
      <c r="A494">
        <v>905</v>
      </c>
      <c r="B494">
        <v>0</v>
      </c>
      <c r="C494">
        <f t="shared" si="58"/>
        <v>90.5</v>
      </c>
      <c r="D494" t="b">
        <f>IF(B494&lt;&gt;0,LOOKUP(C494,Stations!$E:$E,Stations!$A:$A))</f>
        <v>0</v>
      </c>
      <c r="E494">
        <f>IF(C494&lt;&gt;0,LOOKUP(C494,Stations!$E:$E,Stations!$B:$B))</f>
        <v>42.581944</v>
      </c>
      <c r="F494">
        <f>IF(D494&lt;&gt;0,LOOKUP(C494,Stations!$E:$E,Stations!$C:$C))</f>
        <v>-76.556111000000001</v>
      </c>
      <c r="G494">
        <f>IF(B494&lt;&gt;0,LOOKUP(C494,Stations!$E:$E,Stations!$K:$K))-B494</f>
        <v>0</v>
      </c>
      <c r="H494">
        <f t="shared" si="60"/>
        <v>100</v>
      </c>
    </row>
    <row r="495" spans="1:9">
      <c r="A495">
        <v>917</v>
      </c>
      <c r="B495">
        <v>38</v>
      </c>
      <c r="C495">
        <f t="shared" si="58"/>
        <v>91.7</v>
      </c>
      <c r="D495" t="str">
        <f>IF(B495&lt;&gt;0,LOOKUP(C495,Stations!$E:$E,Stations!$A:$A))</f>
        <v>WICB</v>
      </c>
      <c r="E495">
        <f>IF(C495&lt;&gt;0,LOOKUP(C495,Stations!$E:$E,Stations!$B:$B))</f>
        <v>42.418610999999999</v>
      </c>
      <c r="F495">
        <f>IF(D495&lt;&gt;0,LOOKUP(C495,Stations!$E:$E,Stations!$C:$C))</f>
        <v>-76.494167000000004</v>
      </c>
      <c r="G495">
        <f>IF(B495&lt;&gt;0,LOOKUP(C495,Stations!$E:$E,Stations!$K:$K))-B495</f>
        <v>12.356768329409782</v>
      </c>
      <c r="H495">
        <f t="shared" si="60"/>
        <v>24.108022245023545</v>
      </c>
      <c r="I495">
        <f t="shared" ref="I495:I496" si="68">(100-H495)/100</f>
        <v>0.75891977754976447</v>
      </c>
    </row>
    <row r="496" spans="1:9">
      <c r="A496">
        <v>935</v>
      </c>
      <c r="B496">
        <v>24</v>
      </c>
      <c r="C496">
        <f t="shared" si="58"/>
        <v>93.5</v>
      </c>
      <c r="D496" t="str">
        <f>IF(B496&lt;&gt;0,LOOKUP(C496,Stations!$E:$E,Stations!$A:$A))</f>
        <v>WVBR</v>
      </c>
      <c r="E496">
        <f>IF(C496&lt;&gt;0,LOOKUP(C496,Stations!$E:$E,Stations!$B:$B))</f>
        <v>42.428333000000002</v>
      </c>
      <c r="F496">
        <f>IF(D496&lt;&gt;0,LOOKUP(C496,Stations!$E:$E,Stations!$C:$C))</f>
        <v>-76.449167000000003</v>
      </c>
      <c r="G496">
        <f>IF(B496&lt;&gt;0,LOOKUP(C496,Stations!$E:$E,Stations!$K:$K))-B496</f>
        <v>28.988514788880671</v>
      </c>
      <c r="H496">
        <f t="shared" si="60"/>
        <v>3.5528286354937952</v>
      </c>
      <c r="I496">
        <f t="shared" si="68"/>
        <v>0.96447171364506201</v>
      </c>
    </row>
    <row r="497" spans="1:9" hidden="1">
      <c r="A497">
        <v>941</v>
      </c>
      <c r="B497">
        <v>0</v>
      </c>
      <c r="C497">
        <f t="shared" ref="C497:C524" si="69">A497/10</f>
        <v>94.1</v>
      </c>
      <c r="D497" t="b">
        <f>IF(B497&lt;&gt;0,LOOKUP(C497,Stations!$E:$E,Stations!$A:$A))</f>
        <v>0</v>
      </c>
      <c r="E497">
        <f>IF(C497&lt;&gt;0,LOOKUP(C497,Stations!$E:$E,Stations!$B:$B))</f>
        <v>42.428333000000002</v>
      </c>
      <c r="F497">
        <f>IF(D497&lt;&gt;0,LOOKUP(C497,Stations!$E:$E,Stations!$C:$C))</f>
        <v>-76.449167000000003</v>
      </c>
      <c r="G497">
        <f>IF(B497&lt;&gt;0,LOOKUP(C497,Stations!$E:$E,Stations!$K:$K))-B497</f>
        <v>0</v>
      </c>
      <c r="H497">
        <f t="shared" ref="H497:H524" si="70">100/10^(G497/20)</f>
        <v>100</v>
      </c>
    </row>
    <row r="498" spans="1:9" hidden="1">
      <c r="A498">
        <v>943</v>
      </c>
      <c r="B498">
        <v>0</v>
      </c>
      <c r="C498">
        <f t="shared" si="69"/>
        <v>94.3</v>
      </c>
      <c r="D498" t="b">
        <f>IF(B498&lt;&gt;0,LOOKUP(C498,Stations!$E:$E,Stations!$A:$A))</f>
        <v>0</v>
      </c>
      <c r="E498">
        <f>IF(C498&lt;&gt;0,LOOKUP(C498,Stations!$E:$E,Stations!$B:$B))</f>
        <v>42.428333000000002</v>
      </c>
      <c r="F498">
        <f>IF(D498&lt;&gt;0,LOOKUP(C498,Stations!$E:$E,Stations!$C:$C))</f>
        <v>-76.449167000000003</v>
      </c>
      <c r="G498">
        <f>IF(B498&lt;&gt;0,LOOKUP(C498,Stations!$E:$E,Stations!$K:$K))-B498</f>
        <v>0</v>
      </c>
      <c r="H498">
        <f t="shared" si="70"/>
        <v>100</v>
      </c>
    </row>
    <row r="499" spans="1:9">
      <c r="A499">
        <v>945</v>
      </c>
      <c r="B499">
        <v>8</v>
      </c>
      <c r="C499">
        <f t="shared" si="69"/>
        <v>94.5</v>
      </c>
      <c r="D499" t="str">
        <f>IF(B499&lt;&gt;0,LOOKUP(C499,Stations!$E:$E,Stations!$A:$A))</f>
        <v>WYYY</v>
      </c>
      <c r="E499">
        <f>IF(C499&lt;&gt;0,LOOKUP(C499,Stations!$E:$E,Stations!$B:$B))</f>
        <v>42.946111000000002</v>
      </c>
      <c r="F499">
        <f>IF(D499&lt;&gt;0,LOOKUP(C499,Stations!$E:$E,Stations!$C:$C))</f>
        <v>-76.118611000000001</v>
      </c>
      <c r="G499">
        <f>IF(B499&lt;&gt;0,LOOKUP(C499,Stations!$E:$E,Stations!$K:$K))-B499</f>
        <v>43.655625137498653</v>
      </c>
      <c r="H499">
        <f t="shared" si="70"/>
        <v>0.65647583328826653</v>
      </c>
      <c r="I499">
        <f>(100-H499)/100</f>
        <v>0.99343524166711727</v>
      </c>
    </row>
    <row r="500" spans="1:9" hidden="1">
      <c r="A500">
        <v>947</v>
      </c>
      <c r="B500">
        <v>0</v>
      </c>
      <c r="C500">
        <f t="shared" si="69"/>
        <v>94.7</v>
      </c>
      <c r="D500" t="b">
        <f>IF(B500&lt;&gt;0,LOOKUP(C500,Stations!$E:$E,Stations!$A:$A))</f>
        <v>0</v>
      </c>
      <c r="E500">
        <f>IF(C500&lt;&gt;0,LOOKUP(C500,Stations!$E:$E,Stations!$B:$B))</f>
        <v>42.946111000000002</v>
      </c>
      <c r="F500">
        <f>IF(D500&lt;&gt;0,LOOKUP(C500,Stations!$E:$E,Stations!$C:$C))</f>
        <v>-76.118611000000001</v>
      </c>
      <c r="G500">
        <f>IF(B500&lt;&gt;0,LOOKUP(C500,Stations!$E:$E,Stations!$K:$K))-B500</f>
        <v>0</v>
      </c>
      <c r="H500">
        <f t="shared" si="70"/>
        <v>100</v>
      </c>
    </row>
    <row r="501" spans="1:9">
      <c r="A501">
        <v>951</v>
      </c>
      <c r="B501">
        <v>1</v>
      </c>
      <c r="C501">
        <f t="shared" si="69"/>
        <v>95.1</v>
      </c>
      <c r="D501" t="str">
        <f>IF(B501&lt;&gt;0,LOOKUP(C501,Stations!$E:$E,Stations!$A:$A))</f>
        <v>WYYY</v>
      </c>
      <c r="E501">
        <f>IF(C501&lt;&gt;0,LOOKUP(C501,Stations!$E:$E,Stations!$B:$B))</f>
        <v>42.946111000000002</v>
      </c>
      <c r="F501">
        <f>IF(D501&lt;&gt;0,LOOKUP(C501,Stations!$E:$E,Stations!$C:$C))</f>
        <v>-76.118611000000001</v>
      </c>
      <c r="G501">
        <f>IF(B501&lt;&gt;0,LOOKUP(C501,Stations!$E:$E,Stations!$K:$K))-B501</f>
        <v>50.655625137498653</v>
      </c>
      <c r="H501">
        <f t="shared" si="70"/>
        <v>0.29323698337349963</v>
      </c>
      <c r="I501">
        <f t="shared" ref="I501:I507" si="71">(100-H501)/100</f>
        <v>0.99706763016626498</v>
      </c>
    </row>
    <row r="502" spans="1:9">
      <c r="A502">
        <v>955</v>
      </c>
      <c r="B502">
        <v>11</v>
      </c>
      <c r="C502">
        <f t="shared" si="69"/>
        <v>95.5</v>
      </c>
      <c r="D502" t="str">
        <f>IF(B502&lt;&gt;0,LOOKUP(C502,Stations!$E:$E,Stations!$A:$A))</f>
        <v>WFIZ</v>
      </c>
      <c r="E502">
        <f>IF(C502&lt;&gt;0,LOOKUP(C502,Stations!$E:$E,Stations!$B:$B))</f>
        <v>42.386944</v>
      </c>
      <c r="F502">
        <f>IF(D502&lt;&gt;0,LOOKUP(C502,Stations!$E:$E,Stations!$C:$C))</f>
        <v>-76.669721999999993</v>
      </c>
      <c r="G502">
        <f>IF(B502&lt;&gt;0,LOOKUP(C502,Stations!$E:$E,Stations!$K:$K))-B502</f>
        <v>25.38680731581816</v>
      </c>
      <c r="H502">
        <f t="shared" si="70"/>
        <v>5.3784809434296097</v>
      </c>
      <c r="I502">
        <f t="shared" si="71"/>
        <v>0.94621519056570391</v>
      </c>
    </row>
    <row r="503" spans="1:9" hidden="1">
      <c r="A503">
        <v>973</v>
      </c>
      <c r="B503">
        <v>17</v>
      </c>
      <c r="C503">
        <f t="shared" si="69"/>
        <v>97.3</v>
      </c>
      <c r="D503" t="str">
        <f>IF(B503&lt;&gt;0,LOOKUP(C503,Stations!$E:$E,Stations!$A:$A))</f>
        <v>WYXL</v>
      </c>
      <c r="E503">
        <f>IF(C503&lt;&gt;0,LOOKUP(C503,Stations!$E:$E,Stations!$B:$B))</f>
        <v>42.465000000000003</v>
      </c>
      <c r="F503">
        <f>IF(D503&lt;&gt;0,LOOKUP(C503,Stations!$E:$E,Stations!$C:$C))</f>
        <v>-76.373056000000005</v>
      </c>
      <c r="G503">
        <f>IF(B503&lt;&gt;0,LOOKUP(C503,Stations!$E:$E,Stations!$K:$K))-B503</f>
        <v>37.586042347470844</v>
      </c>
      <c r="H503">
        <f t="shared" si="70"/>
        <v>1.3203767932426931</v>
      </c>
      <c r="I503">
        <f t="shared" si="71"/>
        <v>0.98679623206757316</v>
      </c>
    </row>
    <row r="504" spans="1:9" hidden="1">
      <c r="A504">
        <v>977</v>
      </c>
      <c r="B504">
        <v>21</v>
      </c>
      <c r="C504">
        <f t="shared" si="69"/>
        <v>97.7</v>
      </c>
      <c r="D504" t="str">
        <f>IF(B504&lt;&gt;0,LOOKUP(C504,Stations!$E:$E,Stations!$A:$A))</f>
        <v>WYXL</v>
      </c>
      <c r="E504">
        <f>IF(C504&lt;&gt;0,LOOKUP(C504,Stations!$E:$E,Stations!$B:$B))</f>
        <v>42.465000000000003</v>
      </c>
      <c r="F504">
        <f>IF(D504&lt;&gt;0,LOOKUP(C504,Stations!$E:$E,Stations!$C:$C))</f>
        <v>-76.373056000000005</v>
      </c>
      <c r="G504">
        <f>IF(B504&lt;&gt;0,LOOKUP(C504,Stations!$E:$E,Stations!$K:$K))-B504</f>
        <v>33.586042347470844</v>
      </c>
      <c r="H504">
        <f t="shared" si="70"/>
        <v>2.0926561910939796</v>
      </c>
      <c r="I504">
        <f t="shared" si="71"/>
        <v>0.97907343808906022</v>
      </c>
    </row>
    <row r="505" spans="1:9">
      <c r="A505">
        <v>989</v>
      </c>
      <c r="B505">
        <v>7</v>
      </c>
      <c r="C505">
        <f t="shared" si="69"/>
        <v>98.9</v>
      </c>
      <c r="D505" t="str">
        <f>IF(B505&lt;&gt;0,LOOKUP(C505,Stations!$E:$E,Stations!$A:$A))</f>
        <v>WHWK</v>
      </c>
      <c r="E505">
        <f>IF(C505&lt;&gt;0,LOOKUP(C505,Stations!$E:$E,Stations!$B:$B))</f>
        <v>42.061110999999997</v>
      </c>
      <c r="F505">
        <f>IF(D505&lt;&gt;0,LOOKUP(C505,Stations!$E:$E,Stations!$C:$C))</f>
        <v>-75.945832999999993</v>
      </c>
      <c r="G505">
        <f>IF(B505&lt;&gt;0,LOOKUP(C505,Stations!$E:$E,Stations!$K:$K))-B505</f>
        <v>33.305487187271893</v>
      </c>
      <c r="H505">
        <f t="shared" si="70"/>
        <v>2.1613526885208296</v>
      </c>
      <c r="I505">
        <f t="shared" si="71"/>
        <v>0.97838647311479165</v>
      </c>
    </row>
    <row r="506" spans="1:9">
      <c r="A506">
        <v>995</v>
      </c>
      <c r="B506">
        <v>6</v>
      </c>
      <c r="C506">
        <f t="shared" si="69"/>
        <v>99.5</v>
      </c>
      <c r="D506" t="str">
        <f>IF(B506&lt;&gt;0,LOOKUP(C506,Stations!$E:$E,Stations!$A:$A))</f>
        <v>WHWK</v>
      </c>
      <c r="E506">
        <f>IF(C506&lt;&gt;0,LOOKUP(C506,Stations!$E:$E,Stations!$B:$B))</f>
        <v>42.061110999999997</v>
      </c>
      <c r="F506">
        <f>IF(D506&lt;&gt;0,LOOKUP(C506,Stations!$E:$E,Stations!$C:$C))</f>
        <v>-75.945832999999993</v>
      </c>
      <c r="G506">
        <f>IF(B506&lt;&gt;0,LOOKUP(C506,Stations!$E:$E,Stations!$K:$K))-B506</f>
        <v>34.305487187271893</v>
      </c>
      <c r="H506">
        <f t="shared" si="70"/>
        <v>1.9263076112820823</v>
      </c>
      <c r="I506">
        <f t="shared" si="71"/>
        <v>0.98073692388717915</v>
      </c>
    </row>
    <row r="507" spans="1:9">
      <c r="A507">
        <v>1003</v>
      </c>
      <c r="B507">
        <v>11</v>
      </c>
      <c r="C507">
        <f t="shared" si="69"/>
        <v>100.3</v>
      </c>
      <c r="D507" t="str">
        <f>IF(B507&lt;&gt;0,LOOKUP(C507,Stations!$E:$E,Stations!$A:$A))</f>
        <v>WIII</v>
      </c>
      <c r="E507">
        <f>IF(C507&lt;&gt;0,LOOKUP(C507,Stations!$E:$E,Stations!$B:$B))</f>
        <v>42.429721999999998</v>
      </c>
      <c r="F507">
        <f>IF(D507&lt;&gt;0,LOOKUP(C507,Stations!$E:$E,Stations!$C:$C))</f>
        <v>-76.496943999999999</v>
      </c>
      <c r="G507">
        <f>IF(B507&lt;&gt;0,LOOKUP(C507,Stations!$E:$E,Stations!$K:$K))-B507</f>
        <v>26.242491130587666</v>
      </c>
      <c r="H507">
        <f t="shared" si="70"/>
        <v>4.8738868600257481</v>
      </c>
      <c r="I507">
        <f t="shared" si="71"/>
        <v>0.95126113139974255</v>
      </c>
    </row>
    <row r="508" spans="1:9" hidden="1">
      <c r="A508">
        <v>1011</v>
      </c>
      <c r="B508">
        <v>0</v>
      </c>
      <c r="C508">
        <f t="shared" si="69"/>
        <v>101.1</v>
      </c>
      <c r="D508" t="b">
        <f>IF(B508&lt;&gt;0,LOOKUP(C508,Stations!$E:$E,Stations!$A:$A))</f>
        <v>0</v>
      </c>
      <c r="E508">
        <f>IF(C508&lt;&gt;0,LOOKUP(C508,Stations!$E:$E,Stations!$B:$B))</f>
        <v>42.429721999999998</v>
      </c>
      <c r="F508">
        <f>IF(D508&lt;&gt;0,LOOKUP(C508,Stations!$E:$E,Stations!$C:$C))</f>
        <v>-76.496943999999999</v>
      </c>
      <c r="G508">
        <f>IF(B508&lt;&gt;0,LOOKUP(C508,Stations!$E:$E,Stations!$K:$K))-B508</f>
        <v>0</v>
      </c>
      <c r="H508">
        <f t="shared" si="70"/>
        <v>100</v>
      </c>
    </row>
    <row r="509" spans="1:9">
      <c r="A509">
        <v>1017</v>
      </c>
      <c r="B509">
        <v>15</v>
      </c>
      <c r="C509">
        <f t="shared" si="69"/>
        <v>101.7</v>
      </c>
      <c r="D509" t="str">
        <f>IF(B509&lt;&gt;0,LOOKUP(C509,Stations!$E:$E,Stations!$A:$A))</f>
        <v>WMHR</v>
      </c>
      <c r="E509">
        <f>IF(C509&lt;&gt;0,LOOKUP(C509,Stations!$E:$E,Stations!$B:$B))</f>
        <v>42.415556000000002</v>
      </c>
      <c r="F509">
        <f>IF(D509&lt;&gt;0,LOOKUP(C509,Stations!$E:$E,Stations!$C:$C))</f>
        <v>-76.483333000000002</v>
      </c>
      <c r="G509">
        <f>IF(B509&lt;&gt;0,LOOKUP(C509,Stations!$E:$E,Stations!$K:$K))-B509</f>
        <v>9.5441235861157807</v>
      </c>
      <c r="H509">
        <f t="shared" si="70"/>
        <v>33.326815767728199</v>
      </c>
      <c r="I509">
        <f t="shared" ref="I509:I517" si="72">(100-H509)/100</f>
        <v>0.66673184232271809</v>
      </c>
    </row>
    <row r="510" spans="1:9">
      <c r="A510">
        <v>1027</v>
      </c>
      <c r="B510">
        <v>4</v>
      </c>
      <c r="C510">
        <f t="shared" si="69"/>
        <v>102.7</v>
      </c>
      <c r="D510" t="str">
        <f>IF(B510&lt;&gt;0,LOOKUP(C510,Stations!$E:$E,Stations!$A:$A))</f>
        <v>WMHR</v>
      </c>
      <c r="E510">
        <f>IF(C510&lt;&gt;0,LOOKUP(C510,Stations!$E:$E,Stations!$B:$B))</f>
        <v>42.415556000000002</v>
      </c>
      <c r="F510">
        <f>IF(D510&lt;&gt;0,LOOKUP(C510,Stations!$E:$E,Stations!$C:$C))</f>
        <v>-76.483333000000002</v>
      </c>
      <c r="G510">
        <f>IF(B510&lt;&gt;0,LOOKUP(C510,Stations!$E:$E,Stations!$K:$K))-B510</f>
        <v>20.544123586115781</v>
      </c>
      <c r="H510">
        <f t="shared" si="70"/>
        <v>9.3927728713160228</v>
      </c>
      <c r="I510">
        <f t="shared" si="72"/>
        <v>0.90607227128683976</v>
      </c>
    </row>
    <row r="511" spans="1:9" hidden="1">
      <c r="A511">
        <v>1043</v>
      </c>
      <c r="B511">
        <v>15</v>
      </c>
      <c r="C511">
        <f t="shared" si="69"/>
        <v>104.3</v>
      </c>
      <c r="D511" t="str">
        <f>IF(B511&lt;&gt;0,LOOKUP(C511,Stations!$E:$E,Stations!$A:$A))</f>
        <v>WYXL</v>
      </c>
      <c r="E511">
        <f>IF(C511&lt;&gt;0,LOOKUP(C511,Stations!$E:$E,Stations!$B:$B))</f>
        <v>42.391666000000001</v>
      </c>
      <c r="F511">
        <f>IF(D511&lt;&gt;0,LOOKUP(C511,Stations!$E:$E,Stations!$C:$C))</f>
        <v>-76.474722</v>
      </c>
      <c r="G511">
        <f>IF(B511&lt;&gt;0,LOOKUP(C511,Stations!$E:$E,Stations!$K:$K))-B511</f>
        <v>23.114435836547031</v>
      </c>
      <c r="H511">
        <f t="shared" si="70"/>
        <v>6.9867983364847817</v>
      </c>
      <c r="I511">
        <f t="shared" si="72"/>
        <v>0.93013201663515221</v>
      </c>
    </row>
    <row r="512" spans="1:9" hidden="1">
      <c r="A512">
        <v>1061</v>
      </c>
      <c r="B512">
        <v>7</v>
      </c>
      <c r="C512">
        <f t="shared" si="69"/>
        <v>106.1</v>
      </c>
      <c r="D512" t="str">
        <f>IF(B512&lt;&gt;0,LOOKUP(C512,Stations!$E:$E,Stations!$A:$A))</f>
        <v>WYXL</v>
      </c>
      <c r="E512">
        <f>IF(C512&lt;&gt;0,LOOKUP(C512,Stations!$E:$E,Stations!$B:$B))</f>
        <v>42.391666000000001</v>
      </c>
      <c r="F512">
        <f>IF(D512&lt;&gt;0,LOOKUP(C512,Stations!$E:$E,Stations!$C:$C))</f>
        <v>-76.474722</v>
      </c>
      <c r="G512">
        <f>IF(B512&lt;&gt;0,LOOKUP(C512,Stations!$E:$E,Stations!$K:$K))-B512</f>
        <v>31.114435836547031</v>
      </c>
      <c r="H512">
        <f t="shared" si="70"/>
        <v>2.7814945169658363</v>
      </c>
      <c r="I512">
        <f t="shared" si="72"/>
        <v>0.97218505483034168</v>
      </c>
    </row>
    <row r="513" spans="1:9" hidden="1">
      <c r="A513">
        <v>1065</v>
      </c>
      <c r="B513">
        <v>4</v>
      </c>
      <c r="C513">
        <f t="shared" si="69"/>
        <v>106.5</v>
      </c>
      <c r="D513" t="str">
        <f>IF(B513&lt;&gt;0,LOOKUP(C513,Stations!$E:$E,Stations!$A:$A))</f>
        <v>WYXL</v>
      </c>
      <c r="E513">
        <f>IF(C513&lt;&gt;0,LOOKUP(C513,Stations!$E:$E,Stations!$B:$B))</f>
        <v>42.391666000000001</v>
      </c>
      <c r="F513">
        <f>IF(D513&lt;&gt;0,LOOKUP(C513,Stations!$E:$E,Stations!$C:$C))</f>
        <v>-76.474722</v>
      </c>
      <c r="G513">
        <f>IF(B513&lt;&gt;0,LOOKUP(C513,Stations!$E:$E,Stations!$K:$K))-B513</f>
        <v>34.114435836547031</v>
      </c>
      <c r="H513">
        <f t="shared" si="70"/>
        <v>1.9691473175735588</v>
      </c>
      <c r="I513">
        <f t="shared" si="72"/>
        <v>0.98030852682426439</v>
      </c>
    </row>
    <row r="514" spans="1:9" hidden="1">
      <c r="A514">
        <v>1069</v>
      </c>
      <c r="B514">
        <v>4</v>
      </c>
      <c r="C514">
        <f t="shared" si="69"/>
        <v>106.9</v>
      </c>
      <c r="D514" t="str">
        <f>IF(B514&lt;&gt;0,LOOKUP(C514,Stations!$E:$E,Stations!$A:$A))</f>
        <v>WYXL</v>
      </c>
      <c r="E514">
        <f>IF(C514&lt;&gt;0,LOOKUP(C514,Stations!$E:$E,Stations!$B:$B))</f>
        <v>42.391666000000001</v>
      </c>
      <c r="F514">
        <f>IF(D514&lt;&gt;0,LOOKUP(C514,Stations!$E:$E,Stations!$C:$C))</f>
        <v>-76.474722</v>
      </c>
      <c r="G514">
        <f>IF(B514&lt;&gt;0,LOOKUP(C514,Stations!$E:$E,Stations!$K:$K))-B514</f>
        <v>34.114435836547031</v>
      </c>
      <c r="H514">
        <f t="shared" si="70"/>
        <v>1.9691473175735588</v>
      </c>
      <c r="I514">
        <f t="shared" si="72"/>
        <v>0.98030852682426439</v>
      </c>
    </row>
    <row r="515" spans="1:9" hidden="1">
      <c r="A515">
        <v>1071</v>
      </c>
      <c r="B515">
        <v>10</v>
      </c>
      <c r="C515">
        <f t="shared" si="69"/>
        <v>107.1</v>
      </c>
      <c r="D515" t="str">
        <f>IF(B515&lt;&gt;0,LOOKUP(C515,Stations!$E:$E,Stations!$A:$A))</f>
        <v>WYXL</v>
      </c>
      <c r="E515">
        <f>IF(C515&lt;&gt;0,LOOKUP(C515,Stations!$E:$E,Stations!$B:$B))</f>
        <v>42.391666000000001</v>
      </c>
      <c r="F515">
        <f>IF(D515&lt;&gt;0,LOOKUP(C515,Stations!$E:$E,Stations!$C:$C))</f>
        <v>-76.474722</v>
      </c>
      <c r="G515">
        <f>IF(B515&lt;&gt;0,LOOKUP(C515,Stations!$E:$E,Stations!$K:$K))-B515</f>
        <v>28.114435836547031</v>
      </c>
      <c r="H515">
        <f t="shared" si="70"/>
        <v>3.9289654353765777</v>
      </c>
      <c r="I515">
        <f t="shared" si="72"/>
        <v>0.96071034564623414</v>
      </c>
    </row>
    <row r="516" spans="1:9" hidden="1">
      <c r="A516">
        <v>1073</v>
      </c>
      <c r="B516">
        <v>13</v>
      </c>
      <c r="C516">
        <f t="shared" si="69"/>
        <v>107.3</v>
      </c>
      <c r="D516" t="str">
        <f>IF(B516&lt;&gt;0,LOOKUP(C516,Stations!$E:$E,Stations!$A:$A))</f>
        <v>WYXL</v>
      </c>
      <c r="E516">
        <f>IF(C516&lt;&gt;0,LOOKUP(C516,Stations!$E:$E,Stations!$B:$B))</f>
        <v>42.391666000000001</v>
      </c>
      <c r="F516">
        <f>IF(D516&lt;&gt;0,LOOKUP(C516,Stations!$E:$E,Stations!$C:$C))</f>
        <v>-76.474722</v>
      </c>
      <c r="G516">
        <f>IF(B516&lt;&gt;0,LOOKUP(C516,Stations!$E:$E,Stations!$K:$K))-B516</f>
        <v>25.114435836547031</v>
      </c>
      <c r="H516">
        <f t="shared" si="70"/>
        <v>5.549811188994501</v>
      </c>
      <c r="I516">
        <f t="shared" si="72"/>
        <v>0.94450188811005509</v>
      </c>
    </row>
    <row r="517" spans="1:9" hidden="1">
      <c r="A517">
        <v>1075</v>
      </c>
      <c r="B517">
        <v>4</v>
      </c>
      <c r="C517">
        <f t="shared" si="69"/>
        <v>107.5</v>
      </c>
      <c r="D517" t="str">
        <f>IF(B517&lt;&gt;0,LOOKUP(C517,Stations!$E:$E,Stations!$A:$A))</f>
        <v>WYXL</v>
      </c>
      <c r="E517">
        <f>IF(C517&lt;&gt;0,LOOKUP(C517,Stations!$E:$E,Stations!$B:$B))</f>
        <v>42.391666000000001</v>
      </c>
      <c r="F517">
        <f>IF(D517&lt;&gt;0,LOOKUP(C517,Stations!$E:$E,Stations!$C:$C))</f>
        <v>-76.474722</v>
      </c>
      <c r="G517">
        <f>IF(B517&lt;&gt;0,LOOKUP(C517,Stations!$E:$E,Stations!$K:$K))-B517</f>
        <v>34.114435836547031</v>
      </c>
      <c r="H517">
        <f t="shared" si="70"/>
        <v>1.9691473175735588</v>
      </c>
      <c r="I517">
        <f t="shared" si="72"/>
        <v>0.98030852682426439</v>
      </c>
    </row>
    <row r="518" spans="1:9" hidden="1">
      <c r="A518">
        <v>887</v>
      </c>
      <c r="B518">
        <v>0</v>
      </c>
      <c r="C518">
        <f t="shared" si="69"/>
        <v>88.7</v>
      </c>
      <c r="D518" t="b">
        <f>IF(B518&lt;&gt;0,LOOKUP(C518,Stations!$E:$E,Stations!$A:$A))</f>
        <v>0</v>
      </c>
      <c r="E518">
        <f>IF(C518&lt;&gt;0,LOOKUP(C518,Stations!$E:$E,Stations!$B:$B))</f>
        <v>42.013888999999999</v>
      </c>
      <c r="F518">
        <f>IF(D518&lt;&gt;0,LOOKUP(C518,Stations!$E:$E,Stations!$C:$C))</f>
        <v>-76.264722000000006</v>
      </c>
      <c r="G518">
        <f>IF(B518&lt;&gt;0,LOOKUP(C518,Stations!$E:$E,Stations!$K:$K))-B518</f>
        <v>0</v>
      </c>
      <c r="H518">
        <f t="shared" si="70"/>
        <v>100</v>
      </c>
    </row>
    <row r="519" spans="1:9" hidden="1">
      <c r="A519">
        <v>905</v>
      </c>
      <c r="B519">
        <v>0</v>
      </c>
      <c r="C519">
        <f t="shared" si="69"/>
        <v>90.5</v>
      </c>
      <c r="D519" t="b">
        <f>IF(B519&lt;&gt;0,LOOKUP(C519,Stations!$E:$E,Stations!$A:$A))</f>
        <v>0</v>
      </c>
      <c r="E519">
        <f>IF(C519&lt;&gt;0,LOOKUP(C519,Stations!$E:$E,Stations!$B:$B))</f>
        <v>42.581944</v>
      </c>
      <c r="F519">
        <f>IF(D519&lt;&gt;0,LOOKUP(C519,Stations!$E:$E,Stations!$C:$C))</f>
        <v>-76.556111000000001</v>
      </c>
      <c r="G519">
        <f>IF(B519&lt;&gt;0,LOOKUP(C519,Stations!$E:$E,Stations!$K:$K))-B519</f>
        <v>0</v>
      </c>
      <c r="H519">
        <f t="shared" si="70"/>
        <v>100</v>
      </c>
    </row>
    <row r="520" spans="1:9" hidden="1">
      <c r="A520">
        <v>943</v>
      </c>
      <c r="B520">
        <v>0</v>
      </c>
      <c r="C520">
        <f t="shared" si="69"/>
        <v>94.3</v>
      </c>
      <c r="D520" t="b">
        <f>IF(B520&lt;&gt;0,LOOKUP(C520,Stations!$E:$E,Stations!$A:$A))</f>
        <v>0</v>
      </c>
      <c r="E520">
        <f>IF(C520&lt;&gt;0,LOOKUP(C520,Stations!$E:$E,Stations!$B:$B))</f>
        <v>42.428333000000002</v>
      </c>
      <c r="F520">
        <f>IF(D520&lt;&gt;0,LOOKUP(C520,Stations!$E:$E,Stations!$C:$C))</f>
        <v>-76.449167000000003</v>
      </c>
      <c r="G520">
        <f>IF(B520&lt;&gt;0,LOOKUP(C520,Stations!$E:$E,Stations!$K:$K))-B520</f>
        <v>0</v>
      </c>
      <c r="H520">
        <f t="shared" si="70"/>
        <v>100</v>
      </c>
    </row>
    <row r="521" spans="1:9" hidden="1">
      <c r="A521">
        <v>947</v>
      </c>
      <c r="B521">
        <v>0</v>
      </c>
      <c r="C521">
        <f t="shared" si="69"/>
        <v>94.7</v>
      </c>
      <c r="D521" t="b">
        <f>IF(B521&lt;&gt;0,LOOKUP(C521,Stations!$E:$E,Stations!$A:$A))</f>
        <v>0</v>
      </c>
      <c r="E521">
        <f>IF(C521&lt;&gt;0,LOOKUP(C521,Stations!$E:$E,Stations!$B:$B))</f>
        <v>42.946111000000002</v>
      </c>
      <c r="F521">
        <f>IF(D521&lt;&gt;0,LOOKUP(C521,Stations!$E:$E,Stations!$C:$C))</f>
        <v>-76.118611000000001</v>
      </c>
      <c r="G521">
        <f>IF(B521&lt;&gt;0,LOOKUP(C521,Stations!$E:$E,Stations!$K:$K))-B521</f>
        <v>0</v>
      </c>
      <c r="H521">
        <f t="shared" si="70"/>
        <v>100</v>
      </c>
    </row>
    <row r="522" spans="1:9" hidden="1">
      <c r="A522">
        <v>969</v>
      </c>
      <c r="B522">
        <v>0</v>
      </c>
      <c r="C522">
        <f t="shared" si="69"/>
        <v>96.9</v>
      </c>
      <c r="D522" t="b">
        <f>IF(B522&lt;&gt;0,LOOKUP(C522,Stations!$E:$E,Stations!$A:$A))</f>
        <v>0</v>
      </c>
      <c r="E522">
        <f>IF(C522&lt;&gt;0,LOOKUP(C522,Stations!$E:$E,Stations!$B:$B))</f>
        <v>42.446666999999998</v>
      </c>
      <c r="F522">
        <f>IF(D522&lt;&gt;0,LOOKUP(C522,Stations!$E:$E,Stations!$C:$C))</f>
        <v>-76.538055</v>
      </c>
      <c r="G522">
        <f>IF(B522&lt;&gt;0,LOOKUP(C522,Stations!$E:$E,Stations!$K:$K))-B522</f>
        <v>0</v>
      </c>
      <c r="H522">
        <f t="shared" si="70"/>
        <v>100</v>
      </c>
    </row>
    <row r="523" spans="1:9" hidden="1">
      <c r="A523">
        <v>1013</v>
      </c>
      <c r="B523">
        <v>0</v>
      </c>
      <c r="C523">
        <f t="shared" si="69"/>
        <v>101.3</v>
      </c>
      <c r="D523" t="b">
        <f>IF(B523&lt;&gt;0,LOOKUP(C523,Stations!$E:$E,Stations!$A:$A))</f>
        <v>0</v>
      </c>
      <c r="E523">
        <f>IF(C523&lt;&gt;0,LOOKUP(C523,Stations!$E:$E,Stations!$B:$B))</f>
        <v>42.429721999999998</v>
      </c>
      <c r="F523">
        <f>IF(D523&lt;&gt;0,LOOKUP(C523,Stations!$E:$E,Stations!$C:$C))</f>
        <v>-76.496943999999999</v>
      </c>
      <c r="G523">
        <f>IF(B523&lt;&gt;0,LOOKUP(C523,Stations!$E:$E,Stations!$K:$K))-B523</f>
        <v>0</v>
      </c>
      <c r="H523">
        <f t="shared" si="70"/>
        <v>100</v>
      </c>
    </row>
    <row r="524" spans="1:9" hidden="1">
      <c r="A524">
        <v>1025</v>
      </c>
      <c r="B524">
        <v>0</v>
      </c>
      <c r="C524">
        <f t="shared" si="69"/>
        <v>102.5</v>
      </c>
      <c r="D524" t="b">
        <f>IF(B524&lt;&gt;0,LOOKUP(C524,Stations!$E:$E,Stations!$A:$A))</f>
        <v>0</v>
      </c>
      <c r="E524">
        <f>IF(C524&lt;&gt;0,LOOKUP(C524,Stations!$E:$E,Stations!$B:$B))</f>
        <v>42.415556000000002</v>
      </c>
      <c r="F524">
        <f>IF(D524&lt;&gt;0,LOOKUP(C524,Stations!$E:$E,Stations!$C:$C))</f>
        <v>-76.483333000000002</v>
      </c>
      <c r="G524">
        <f>IF(B524&lt;&gt;0,LOOKUP(C524,Stations!$E:$E,Stations!$K:$K))-B524</f>
        <v>0</v>
      </c>
      <c r="H524">
        <f t="shared" si="70"/>
        <v>100</v>
      </c>
    </row>
  </sheetData>
  <autoFilter ref="D1:D524">
    <filterColumn colId="0">
      <filters>
        <filter val="WCII"/>
        <filter val="WCNY"/>
        <filter val="WFIZ"/>
        <filter val="WHWK"/>
        <filter val="WICB"/>
        <filter val="WIII"/>
        <filter val="WITH"/>
        <filter val="WLLW"/>
        <filter val="WMHR"/>
        <filter val="WNTQ"/>
        <filter val="WQNY"/>
        <filter val="WRVO"/>
        <filter val="WSKG"/>
        <filter val="WVBR"/>
        <filter val="WYYY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abSelected="1" workbookViewId="0">
      <selection activeCell="A2" sqref="A2:C368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32</v>
      </c>
    </row>
    <row r="2" spans="1:3">
      <c r="A2">
        <v>42.446666999999998</v>
      </c>
      <c r="B2">
        <v>-76.538055</v>
      </c>
      <c r="C2">
        <v>0.96660587227409289</v>
      </c>
    </row>
    <row r="3" spans="1:3">
      <c r="A3">
        <v>42.581944</v>
      </c>
      <c r="B3">
        <v>-76.556111000000001</v>
      </c>
      <c r="C3">
        <v>0.98194981734710851</v>
      </c>
    </row>
    <row r="4" spans="1:3">
      <c r="A4">
        <v>42.418610999999999</v>
      </c>
      <c r="B4">
        <v>-76.494167000000004</v>
      </c>
      <c r="C4">
        <v>0.69649798167640797</v>
      </c>
    </row>
    <row r="5" spans="1:3">
      <c r="A5">
        <v>42.428333000000002</v>
      </c>
      <c r="B5">
        <v>-76.449167000000003</v>
      </c>
      <c r="C5">
        <v>0.97177887901690341</v>
      </c>
    </row>
    <row r="6" spans="1:3">
      <c r="A6">
        <v>42.391666000000001</v>
      </c>
      <c r="B6">
        <v>-76.474722</v>
      </c>
      <c r="C6">
        <v>0.15250459734208677</v>
      </c>
    </row>
    <row r="7" spans="1:3">
      <c r="A7">
        <v>42.556389000000003</v>
      </c>
      <c r="B7">
        <v>-76.155277999999996</v>
      </c>
      <c r="C7">
        <v>0.99214669060302885</v>
      </c>
    </row>
    <row r="8" spans="1:3">
      <c r="A8">
        <v>42.429721999999998</v>
      </c>
      <c r="B8">
        <v>-76.496943999999999</v>
      </c>
      <c r="C8">
        <v>0.95656143763644308</v>
      </c>
    </row>
    <row r="9" spans="1:3">
      <c r="A9">
        <v>42.415556000000002</v>
      </c>
      <c r="B9">
        <v>-76.483333000000002</v>
      </c>
      <c r="C9">
        <v>0.70297444182001745</v>
      </c>
    </row>
    <row r="10" spans="1:3">
      <c r="A10">
        <v>42.966943999999998</v>
      </c>
      <c r="B10">
        <v>-76.2</v>
      </c>
      <c r="C10">
        <v>0.98285078899227141</v>
      </c>
    </row>
    <row r="11" spans="1:3">
      <c r="A11">
        <v>42.391666000000001</v>
      </c>
      <c r="B11">
        <v>-76.474722</v>
      </c>
      <c r="C11">
        <v>0.88926670879406644</v>
      </c>
    </row>
    <row r="12" spans="1:3">
      <c r="A12">
        <v>42.391666000000001</v>
      </c>
      <c r="B12">
        <v>-76.474722</v>
      </c>
      <c r="C12">
        <v>0.96879111821424602</v>
      </c>
    </row>
    <row r="13" spans="1:3">
      <c r="A13">
        <v>42.391666000000001</v>
      </c>
      <c r="B13">
        <v>-76.474722</v>
      </c>
      <c r="C13">
        <v>0.96879111821424602</v>
      </c>
    </row>
    <row r="14" spans="1:3">
      <c r="A14">
        <v>42.391666000000001</v>
      </c>
      <c r="B14">
        <v>-76.474722</v>
      </c>
      <c r="C14">
        <v>0.95053725571343495</v>
      </c>
    </row>
    <row r="15" spans="1:3">
      <c r="A15">
        <v>42.391666000000001</v>
      </c>
      <c r="B15">
        <v>-76.474722</v>
      </c>
      <c r="C15">
        <v>0.93013201663515221</v>
      </c>
    </row>
    <row r="16" spans="1:3">
      <c r="A16">
        <v>42.391666000000001</v>
      </c>
      <c r="B16">
        <v>-76.474722</v>
      </c>
      <c r="C16">
        <v>0.95053725571343495</v>
      </c>
    </row>
    <row r="17" spans="1:3">
      <c r="A17">
        <v>42.581944</v>
      </c>
      <c r="B17">
        <v>-76.556111000000001</v>
      </c>
      <c r="C17">
        <v>0.98391275777712495</v>
      </c>
    </row>
    <row r="18" spans="1:3">
      <c r="A18">
        <v>42.581944</v>
      </c>
      <c r="B18">
        <v>-76.556111000000001</v>
      </c>
      <c r="C18">
        <v>0.97963351203462845</v>
      </c>
    </row>
    <row r="19" spans="1:3">
      <c r="A19">
        <v>42.418610999999999</v>
      </c>
      <c r="B19">
        <v>-76.494167000000004</v>
      </c>
      <c r="C19">
        <v>0.99659465134523029</v>
      </c>
    </row>
    <row r="20" spans="1:3">
      <c r="A20">
        <v>42.386944</v>
      </c>
      <c r="B20">
        <v>-76.669721999999993</v>
      </c>
      <c r="C20">
        <v>0.78200914355655693</v>
      </c>
    </row>
    <row r="21" spans="1:3">
      <c r="A21">
        <v>42.428333000000002</v>
      </c>
      <c r="B21">
        <v>-76.449167000000003</v>
      </c>
      <c r="C21">
        <v>0.96833538145587728</v>
      </c>
    </row>
    <row r="22" spans="1:3">
      <c r="A22">
        <v>42.946111000000002</v>
      </c>
      <c r="B22">
        <v>-76.118611000000001</v>
      </c>
      <c r="C22">
        <v>0.99414915297719697</v>
      </c>
    </row>
    <row r="23" spans="1:3">
      <c r="A23">
        <v>42.386944</v>
      </c>
      <c r="B23">
        <v>-76.669721999999993</v>
      </c>
      <c r="C23">
        <v>0.94621519056570391</v>
      </c>
    </row>
    <row r="24" spans="1:3">
      <c r="A24">
        <v>42.386944</v>
      </c>
      <c r="B24">
        <v>-76.669721999999993</v>
      </c>
      <c r="C24">
        <v>0.95206423813433882</v>
      </c>
    </row>
    <row r="25" spans="1:3">
      <c r="A25">
        <v>42.446666999999998</v>
      </c>
      <c r="B25">
        <v>-76.538055</v>
      </c>
      <c r="C25">
        <v>0.90204370126629396</v>
      </c>
    </row>
    <row r="26" spans="1:3">
      <c r="A26">
        <v>42.446666999999998</v>
      </c>
      <c r="B26">
        <v>-76.538055</v>
      </c>
      <c r="C26">
        <v>0.56244528607815381</v>
      </c>
    </row>
    <row r="27" spans="1:3">
      <c r="A27">
        <v>42.446666999999998</v>
      </c>
      <c r="B27">
        <v>-76.538055</v>
      </c>
      <c r="C27">
        <v>0.94491512515934606</v>
      </c>
    </row>
    <row r="28" spans="1:3">
      <c r="A28">
        <v>42.446666999999998</v>
      </c>
      <c r="B28">
        <v>-76.538055</v>
      </c>
      <c r="C28">
        <v>0.97539449023299052</v>
      </c>
    </row>
    <row r="29" spans="1:3">
      <c r="A29">
        <v>42.465000000000003</v>
      </c>
      <c r="B29">
        <v>-76.373056000000005</v>
      </c>
      <c r="C29">
        <v>0.97907343808906022</v>
      </c>
    </row>
    <row r="30" spans="1:3">
      <c r="A30">
        <v>42.061110999999997</v>
      </c>
      <c r="B30">
        <v>-75.945832999999993</v>
      </c>
      <c r="C30">
        <v>0.98784582064933479</v>
      </c>
    </row>
    <row r="31" spans="1:3">
      <c r="A31">
        <v>42.061110999999997</v>
      </c>
      <c r="B31">
        <v>-75.945832999999993</v>
      </c>
      <c r="C31">
        <v>0.98073692388717915</v>
      </c>
    </row>
    <row r="32" spans="1:3">
      <c r="A32">
        <v>42.556389000000003</v>
      </c>
      <c r="B32">
        <v>-76.155277999999996</v>
      </c>
      <c r="C32">
        <v>0.99118844192925537</v>
      </c>
    </row>
    <row r="33" spans="1:3">
      <c r="A33">
        <v>42.429721999999998</v>
      </c>
      <c r="B33">
        <v>-76.496943999999999</v>
      </c>
      <c r="C33">
        <v>0.95656143763644308</v>
      </c>
    </row>
    <row r="34" spans="1:3">
      <c r="A34">
        <v>42.429721999999998</v>
      </c>
      <c r="B34">
        <v>-76.496943999999999</v>
      </c>
      <c r="C34">
        <v>0.98059670692557277</v>
      </c>
    </row>
    <row r="35" spans="1:3">
      <c r="A35">
        <v>42.415556000000002</v>
      </c>
      <c r="B35">
        <v>-76.483333000000002</v>
      </c>
      <c r="C35">
        <v>0.62606697685487311</v>
      </c>
    </row>
    <row r="36" spans="1:3">
      <c r="A36">
        <v>42.966943999999998</v>
      </c>
      <c r="B36">
        <v>-76.2</v>
      </c>
      <c r="C36">
        <v>0.98285078899227141</v>
      </c>
    </row>
    <row r="37" spans="1:3">
      <c r="A37">
        <v>42.391666000000001</v>
      </c>
      <c r="B37">
        <v>-76.474722</v>
      </c>
      <c r="C37">
        <v>0.86059504576924661</v>
      </c>
    </row>
    <row r="38" spans="1:3">
      <c r="A38">
        <v>42.391666000000001</v>
      </c>
      <c r="B38">
        <v>-76.474722</v>
      </c>
      <c r="C38">
        <v>0.93773009428056642</v>
      </c>
    </row>
    <row r="39" spans="1:3">
      <c r="A39">
        <v>42.391666000000001</v>
      </c>
      <c r="B39">
        <v>-76.474722</v>
      </c>
      <c r="C39">
        <v>0.98244995605889018</v>
      </c>
    </row>
    <row r="40" spans="1:3">
      <c r="A40">
        <v>42.391666000000001</v>
      </c>
      <c r="B40">
        <v>-76.474722</v>
      </c>
      <c r="C40">
        <v>0.97218505483034168</v>
      </c>
    </row>
    <row r="41" spans="1:3">
      <c r="A41">
        <v>42.391666000000001</v>
      </c>
      <c r="B41">
        <v>-76.474722</v>
      </c>
      <c r="C41">
        <v>0.97520990402340335</v>
      </c>
    </row>
    <row r="42" spans="1:3">
      <c r="A42">
        <v>42.391666000000001</v>
      </c>
      <c r="B42">
        <v>-76.474722</v>
      </c>
      <c r="C42">
        <v>0.98030852682426439</v>
      </c>
    </row>
    <row r="43" spans="1:3">
      <c r="A43">
        <v>42.391666000000001</v>
      </c>
      <c r="B43">
        <v>-76.474722</v>
      </c>
      <c r="C43">
        <v>0.94450188811005509</v>
      </c>
    </row>
    <row r="44" spans="1:3">
      <c r="A44">
        <v>42.391666000000001</v>
      </c>
      <c r="B44">
        <v>-76.474722</v>
      </c>
      <c r="C44">
        <v>0.95053725571343495</v>
      </c>
    </row>
    <row r="45" spans="1:3">
      <c r="A45">
        <v>42.391666000000001</v>
      </c>
      <c r="B45">
        <v>-76.474722</v>
      </c>
      <c r="C45">
        <v>0.98244995605889018</v>
      </c>
    </row>
    <row r="46" spans="1:3">
      <c r="A46">
        <v>42.446666999999998</v>
      </c>
      <c r="B46">
        <v>-76.538055</v>
      </c>
      <c r="C46">
        <v>0.96660587227409289</v>
      </c>
    </row>
    <row r="47" spans="1:3">
      <c r="A47">
        <v>42.581944</v>
      </c>
      <c r="B47">
        <v>-76.556111000000001</v>
      </c>
      <c r="C47">
        <v>0.98194981734710851</v>
      </c>
    </row>
    <row r="48" spans="1:3">
      <c r="A48">
        <v>42.581944</v>
      </c>
      <c r="B48">
        <v>-76.556111000000001</v>
      </c>
      <c r="C48">
        <v>0.97963351203462845</v>
      </c>
    </row>
    <row r="49" spans="1:3">
      <c r="A49">
        <v>42.418610999999999</v>
      </c>
      <c r="B49">
        <v>-76.494167000000004</v>
      </c>
      <c r="C49">
        <v>0.75891977754976447</v>
      </c>
    </row>
    <row r="50" spans="1:3">
      <c r="A50">
        <v>42.428333000000002</v>
      </c>
      <c r="B50">
        <v>-76.449167000000003</v>
      </c>
      <c r="C50">
        <v>0.97484789944862926</v>
      </c>
    </row>
    <row r="51" spans="1:3">
      <c r="A51">
        <v>42.946111000000002</v>
      </c>
      <c r="B51">
        <v>-76.118611000000001</v>
      </c>
      <c r="C51">
        <v>0.99478542710204976</v>
      </c>
    </row>
    <row r="52" spans="1:3">
      <c r="A52">
        <v>42.946111000000002</v>
      </c>
      <c r="B52">
        <v>-76.118611000000001</v>
      </c>
      <c r="C52">
        <v>0.99706763016626498</v>
      </c>
    </row>
    <row r="53" spans="1:3">
      <c r="A53">
        <v>42.386944</v>
      </c>
      <c r="B53">
        <v>-76.669721999999993</v>
      </c>
      <c r="C53">
        <v>0.95727720726707377</v>
      </c>
    </row>
    <row r="54" spans="1:3">
      <c r="A54">
        <v>42.446666999999998</v>
      </c>
      <c r="B54">
        <v>-76.538055</v>
      </c>
      <c r="C54">
        <v>0.89009122510566585</v>
      </c>
    </row>
    <row r="55" spans="1:3">
      <c r="A55">
        <v>42.446666999999998</v>
      </c>
      <c r="B55">
        <v>-76.538055</v>
      </c>
      <c r="C55">
        <v>0.97239216396390815</v>
      </c>
    </row>
    <row r="56" spans="1:3">
      <c r="A56">
        <v>42.446666999999998</v>
      </c>
      <c r="B56">
        <v>-76.538055</v>
      </c>
      <c r="C56">
        <v>0.97539449023299052</v>
      </c>
    </row>
    <row r="57" spans="1:3">
      <c r="A57">
        <v>42.465000000000003</v>
      </c>
      <c r="B57">
        <v>-76.373056000000005</v>
      </c>
      <c r="C57">
        <v>0.98518512871349662</v>
      </c>
    </row>
    <row r="58" spans="1:3">
      <c r="A58">
        <v>42.465000000000003</v>
      </c>
      <c r="B58">
        <v>-76.373056000000005</v>
      </c>
      <c r="C58">
        <v>0.99338244007649057</v>
      </c>
    </row>
    <row r="59" spans="1:3">
      <c r="A59">
        <v>42.465000000000003</v>
      </c>
      <c r="B59">
        <v>-76.373056000000005</v>
      </c>
      <c r="C59">
        <v>0.97907343808906022</v>
      </c>
    </row>
    <row r="60" spans="1:3">
      <c r="A60">
        <v>42.061110999999997</v>
      </c>
      <c r="B60">
        <v>-75.945832999999993</v>
      </c>
      <c r="C60">
        <v>0.97279018176571486</v>
      </c>
    </row>
    <row r="61" spans="1:3">
      <c r="A61">
        <v>42.556389000000003</v>
      </c>
      <c r="B61">
        <v>-76.155277999999996</v>
      </c>
      <c r="C61">
        <v>0.99118844192925537</v>
      </c>
    </row>
    <row r="62" spans="1:3">
      <c r="A62">
        <v>42.429721999999998</v>
      </c>
      <c r="B62">
        <v>-76.496943999999999</v>
      </c>
      <c r="C62">
        <v>0.95656143763644308</v>
      </c>
    </row>
    <row r="63" spans="1:3">
      <c r="A63">
        <v>42.415556000000002</v>
      </c>
      <c r="B63">
        <v>-76.483333000000002</v>
      </c>
      <c r="C63">
        <v>0.73527569262239112</v>
      </c>
    </row>
    <row r="64" spans="1:3">
      <c r="A64">
        <v>42.415556000000002</v>
      </c>
      <c r="B64">
        <v>-76.483333000000002</v>
      </c>
      <c r="C64">
        <v>0.91628682366762404</v>
      </c>
    </row>
    <row r="65" spans="1:3">
      <c r="A65">
        <v>42.391666000000001</v>
      </c>
      <c r="B65">
        <v>-76.474722</v>
      </c>
      <c r="C65">
        <v>0.86059504576924661</v>
      </c>
    </row>
    <row r="66" spans="1:3">
      <c r="A66">
        <v>42.391666000000001</v>
      </c>
      <c r="B66">
        <v>-76.474722</v>
      </c>
      <c r="C66">
        <v>0.82449956058890161</v>
      </c>
    </row>
    <row r="67" spans="1:3">
      <c r="A67">
        <v>42.391666000000001</v>
      </c>
      <c r="B67">
        <v>-76.474722</v>
      </c>
      <c r="C67">
        <v>0.98030852682426439</v>
      </c>
    </row>
    <row r="68" spans="1:3">
      <c r="A68">
        <v>42.391666000000001</v>
      </c>
      <c r="B68">
        <v>-76.474722</v>
      </c>
      <c r="C68">
        <v>0.94450188811005509</v>
      </c>
    </row>
    <row r="69" spans="1:3">
      <c r="A69">
        <v>42.391666000000001</v>
      </c>
      <c r="B69">
        <v>-76.474722</v>
      </c>
      <c r="C69">
        <v>0.93773009428056642</v>
      </c>
    </row>
    <row r="70" spans="1:3">
      <c r="A70">
        <v>42.391666000000001</v>
      </c>
      <c r="B70">
        <v>-76.474722</v>
      </c>
      <c r="C70">
        <v>0.98030852682426439</v>
      </c>
    </row>
    <row r="71" spans="1:3">
      <c r="A71">
        <v>42.446944000000002</v>
      </c>
      <c r="B71">
        <v>-76.537499999999994</v>
      </c>
      <c r="C71">
        <v>0.95981950371019764</v>
      </c>
    </row>
    <row r="72" spans="1:3">
      <c r="A72">
        <v>42.446944000000002</v>
      </c>
      <c r="B72">
        <v>-76.537499999999994</v>
      </c>
      <c r="C72">
        <v>0.96808349731177568</v>
      </c>
    </row>
    <row r="73" spans="1:3">
      <c r="A73">
        <v>42.013888999999999</v>
      </c>
      <c r="B73">
        <v>-76.264722000000006</v>
      </c>
      <c r="C73">
        <v>0.99413425054036186</v>
      </c>
    </row>
    <row r="74" spans="1:3">
      <c r="A74">
        <v>42.581944</v>
      </c>
      <c r="B74">
        <v>-76.556111000000001</v>
      </c>
      <c r="C74">
        <v>0.98391275777712495</v>
      </c>
    </row>
    <row r="75" spans="1:3">
      <c r="A75">
        <v>42.418610999999999</v>
      </c>
      <c r="B75">
        <v>-76.494167000000004</v>
      </c>
      <c r="C75">
        <v>0.75891977754976447</v>
      </c>
    </row>
    <row r="76" spans="1:3">
      <c r="A76">
        <v>42.428333000000002</v>
      </c>
      <c r="B76">
        <v>-76.449167000000003</v>
      </c>
      <c r="C76">
        <v>0.96833538145587728</v>
      </c>
    </row>
    <row r="77" spans="1:3">
      <c r="A77">
        <v>42.946111000000002</v>
      </c>
      <c r="B77">
        <v>-76.118611000000001</v>
      </c>
      <c r="C77">
        <v>0.99414915297719697</v>
      </c>
    </row>
    <row r="78" spans="1:3">
      <c r="A78">
        <v>42.386944</v>
      </c>
      <c r="B78">
        <v>-76.669721999999993</v>
      </c>
      <c r="C78">
        <v>0.95206423813433882</v>
      </c>
    </row>
    <row r="79" spans="1:3">
      <c r="A79">
        <v>42.446666999999998</v>
      </c>
      <c r="B79">
        <v>-76.538055</v>
      </c>
      <c r="C79">
        <v>0.89009122510566585</v>
      </c>
    </row>
    <row r="80" spans="1:3">
      <c r="A80">
        <v>42.465000000000003</v>
      </c>
      <c r="B80">
        <v>-76.373056000000005</v>
      </c>
      <c r="C80">
        <v>0.98679623206757316</v>
      </c>
    </row>
    <row r="81" spans="1:3">
      <c r="A81">
        <v>42.465000000000003</v>
      </c>
      <c r="B81">
        <v>-76.373056000000005</v>
      </c>
      <c r="C81">
        <v>0.97907343808906022</v>
      </c>
    </row>
    <row r="82" spans="1:3">
      <c r="A82">
        <v>42.061110999999997</v>
      </c>
      <c r="B82">
        <v>-75.945832999999993</v>
      </c>
      <c r="C82">
        <v>0.98283176534310668</v>
      </c>
    </row>
    <row r="83" spans="1:3">
      <c r="A83">
        <v>42.061110999999997</v>
      </c>
      <c r="B83">
        <v>-75.945832999999993</v>
      </c>
      <c r="C83">
        <v>0.97279018176571486</v>
      </c>
    </row>
    <row r="84" spans="1:3">
      <c r="A84">
        <v>42.429721999999998</v>
      </c>
      <c r="B84">
        <v>-76.496943999999999</v>
      </c>
      <c r="C84">
        <v>0.95126113139974255</v>
      </c>
    </row>
    <row r="85" spans="1:3">
      <c r="A85">
        <v>42.429721999999998</v>
      </c>
      <c r="B85">
        <v>-76.496943999999999</v>
      </c>
      <c r="C85">
        <v>0.97259212004305295</v>
      </c>
    </row>
    <row r="86" spans="1:3">
      <c r="A86">
        <v>42.415556000000002</v>
      </c>
      <c r="B86">
        <v>-76.483333000000002</v>
      </c>
      <c r="C86">
        <v>0.92539055305961426</v>
      </c>
    </row>
    <row r="87" spans="1:3">
      <c r="A87">
        <v>42.966943999999998</v>
      </c>
      <c r="B87">
        <v>-76.2</v>
      </c>
      <c r="C87">
        <v>0.98285078899227141</v>
      </c>
    </row>
    <row r="88" spans="1:3">
      <c r="A88">
        <v>42.391666000000001</v>
      </c>
      <c r="B88">
        <v>-76.474722</v>
      </c>
      <c r="C88">
        <v>0.86059504576924661</v>
      </c>
    </row>
    <row r="89" spans="1:3">
      <c r="A89">
        <v>42.391666000000001</v>
      </c>
      <c r="B89">
        <v>-76.474722</v>
      </c>
      <c r="C89">
        <v>0.77905803704432575</v>
      </c>
    </row>
    <row r="90" spans="1:3">
      <c r="A90">
        <v>42.391666000000001</v>
      </c>
      <c r="B90">
        <v>-76.474722</v>
      </c>
      <c r="C90">
        <v>0.93013201663515221</v>
      </c>
    </row>
    <row r="91" spans="1:3">
      <c r="A91">
        <v>42.391666000000001</v>
      </c>
      <c r="B91">
        <v>-76.474722</v>
      </c>
      <c r="C91">
        <v>0.98244995605889018</v>
      </c>
    </row>
    <row r="92" spans="1:3">
      <c r="A92">
        <v>42.391666000000001</v>
      </c>
      <c r="B92">
        <v>-76.474722</v>
      </c>
      <c r="C92">
        <v>0.97218505483034168</v>
      </c>
    </row>
    <row r="93" spans="1:3">
      <c r="A93">
        <v>42.391666000000001</v>
      </c>
      <c r="B93">
        <v>-76.474722</v>
      </c>
      <c r="C93">
        <v>0.93773009428056642</v>
      </c>
    </row>
    <row r="94" spans="1:3">
      <c r="A94">
        <v>42.391666000000001</v>
      </c>
      <c r="B94">
        <v>-76.474722</v>
      </c>
      <c r="C94">
        <v>0.94450188811005509</v>
      </c>
    </row>
    <row r="95" spans="1:3">
      <c r="A95">
        <v>42.391666000000001</v>
      </c>
      <c r="B95">
        <v>-76.474722</v>
      </c>
      <c r="C95">
        <v>0.98030852682426439</v>
      </c>
    </row>
    <row r="96" spans="1:3">
      <c r="A96">
        <v>42.446944000000002</v>
      </c>
      <c r="B96">
        <v>-76.537499999999994</v>
      </c>
      <c r="C96">
        <v>0.95981950371019764</v>
      </c>
    </row>
    <row r="97" spans="1:3">
      <c r="A97">
        <v>42.446666999999998</v>
      </c>
      <c r="B97">
        <v>-76.538055</v>
      </c>
      <c r="C97">
        <v>0.96660587227409289</v>
      </c>
    </row>
    <row r="98" spans="1:3">
      <c r="A98">
        <v>42.061110999999997</v>
      </c>
      <c r="B98">
        <v>-75.946111000000002</v>
      </c>
      <c r="C98">
        <v>0.99211244611573579</v>
      </c>
    </row>
    <row r="99" spans="1:3">
      <c r="A99">
        <v>42.581944</v>
      </c>
      <c r="B99">
        <v>-76.556111000000001</v>
      </c>
      <c r="C99">
        <v>0.98194981734710851</v>
      </c>
    </row>
    <row r="100" spans="1:3">
      <c r="A100">
        <v>42.581944</v>
      </c>
      <c r="B100">
        <v>-76.556111000000001</v>
      </c>
      <c r="C100">
        <v>0.97436011075139373</v>
      </c>
    </row>
    <row r="101" spans="1:3">
      <c r="A101">
        <v>42.418610999999999</v>
      </c>
      <c r="B101">
        <v>-76.494167000000004</v>
      </c>
      <c r="C101">
        <v>0.78513702557573561</v>
      </c>
    </row>
    <row r="102" spans="1:3">
      <c r="A102">
        <v>42.428333000000002</v>
      </c>
      <c r="B102">
        <v>-76.449167000000003</v>
      </c>
      <c r="C102">
        <v>0.96833538145587728</v>
      </c>
    </row>
    <row r="103" spans="1:3">
      <c r="A103">
        <v>42.946111000000002</v>
      </c>
      <c r="B103">
        <v>-76.118611000000001</v>
      </c>
      <c r="C103">
        <v>0.99343524166711727</v>
      </c>
    </row>
    <row r="104" spans="1:3">
      <c r="A104">
        <v>42.386944</v>
      </c>
      <c r="B104">
        <v>-76.669721999999993</v>
      </c>
      <c r="C104">
        <v>0.94621519056570391</v>
      </c>
    </row>
    <row r="105" spans="1:3">
      <c r="A105">
        <v>42.446666999999998</v>
      </c>
      <c r="B105">
        <v>-76.538055</v>
      </c>
      <c r="C105">
        <v>0.90204370126629396</v>
      </c>
    </row>
    <row r="106" spans="1:3">
      <c r="A106">
        <v>42.446666999999998</v>
      </c>
      <c r="B106">
        <v>-76.538055</v>
      </c>
      <c r="C106">
        <v>0.56244528607815381</v>
      </c>
    </row>
    <row r="107" spans="1:3">
      <c r="A107">
        <v>42.465000000000003</v>
      </c>
      <c r="B107">
        <v>-76.373056000000005</v>
      </c>
      <c r="C107">
        <v>0.97907343808906022</v>
      </c>
    </row>
    <row r="108" spans="1:3">
      <c r="A108">
        <v>42.061110999999997</v>
      </c>
      <c r="B108">
        <v>-75.945832999999993</v>
      </c>
      <c r="C108">
        <v>0.98073692388717915</v>
      </c>
    </row>
    <row r="109" spans="1:3">
      <c r="A109">
        <v>42.429721999999998</v>
      </c>
      <c r="B109">
        <v>-76.496943999999999</v>
      </c>
      <c r="C109">
        <v>0.95656143763644308</v>
      </c>
    </row>
    <row r="110" spans="1:3">
      <c r="A110">
        <v>42.429721999999998</v>
      </c>
      <c r="B110">
        <v>-76.496943999999999</v>
      </c>
      <c r="C110">
        <v>0.96924785289501247</v>
      </c>
    </row>
    <row r="111" spans="1:3">
      <c r="A111">
        <v>42.429721999999998</v>
      </c>
      <c r="B111">
        <v>-76.496943999999999</v>
      </c>
      <c r="C111">
        <v>0.97822914709626319</v>
      </c>
    </row>
    <row r="112" spans="1:3">
      <c r="A112">
        <v>42.415556000000002</v>
      </c>
      <c r="B112">
        <v>-76.483333000000002</v>
      </c>
      <c r="C112">
        <v>0.93350426042074131</v>
      </c>
    </row>
    <row r="113" spans="1:3">
      <c r="A113">
        <v>42.415556000000002</v>
      </c>
      <c r="B113">
        <v>-76.483333000000002</v>
      </c>
      <c r="C113">
        <v>0.91628682366762404</v>
      </c>
    </row>
    <row r="114" spans="1:3">
      <c r="A114">
        <v>42.966943999999998</v>
      </c>
      <c r="B114">
        <v>-76.2</v>
      </c>
      <c r="C114">
        <v>0.98637789749331672</v>
      </c>
    </row>
    <row r="115" spans="1:3">
      <c r="A115">
        <v>42.391666000000001</v>
      </c>
      <c r="B115">
        <v>-76.474722</v>
      </c>
      <c r="C115">
        <v>0.84358506873197414</v>
      </c>
    </row>
    <row r="116" spans="1:3">
      <c r="A116">
        <v>42.391666000000001</v>
      </c>
      <c r="B116">
        <v>-76.474722</v>
      </c>
      <c r="C116">
        <v>0.77905803704432575</v>
      </c>
    </row>
    <row r="117" spans="1:3">
      <c r="A117">
        <v>42.391666000000001</v>
      </c>
      <c r="B117">
        <v>-76.474722</v>
      </c>
      <c r="C117">
        <v>0.93773009428056642</v>
      </c>
    </row>
    <row r="118" spans="1:3">
      <c r="A118">
        <v>42.391666000000001</v>
      </c>
      <c r="B118">
        <v>-76.474722</v>
      </c>
      <c r="C118">
        <v>0.91204142027118096</v>
      </c>
    </row>
    <row r="119" spans="1:3">
      <c r="A119">
        <v>42.391666000000001</v>
      </c>
      <c r="B119">
        <v>-76.474722</v>
      </c>
      <c r="C119">
        <v>0.96071034564623414</v>
      </c>
    </row>
    <row r="120" spans="1:3">
      <c r="A120">
        <v>42.391666000000001</v>
      </c>
      <c r="B120">
        <v>-76.474722</v>
      </c>
      <c r="C120">
        <v>0.96498305869825574</v>
      </c>
    </row>
    <row r="121" spans="1:3">
      <c r="A121">
        <v>42.391666000000001</v>
      </c>
      <c r="B121">
        <v>-76.474722</v>
      </c>
      <c r="C121">
        <v>0.96071034564623414</v>
      </c>
    </row>
    <row r="122" spans="1:3">
      <c r="A122">
        <v>42.391666000000001</v>
      </c>
      <c r="B122">
        <v>-76.474722</v>
      </c>
      <c r="C122">
        <v>0.95053725571343495</v>
      </c>
    </row>
    <row r="123" spans="1:3">
      <c r="A123">
        <v>42.391666000000001</v>
      </c>
      <c r="B123">
        <v>-76.474722</v>
      </c>
      <c r="C123">
        <v>0.98244995605889018</v>
      </c>
    </row>
    <row r="124" spans="1:3">
      <c r="A124">
        <v>42.446944000000002</v>
      </c>
      <c r="B124">
        <v>-76.537499999999994</v>
      </c>
      <c r="C124">
        <v>0.96418909498703409</v>
      </c>
    </row>
    <row r="125" spans="1:3">
      <c r="A125">
        <v>42.013888999999999</v>
      </c>
      <c r="B125">
        <v>-76.264722000000006</v>
      </c>
      <c r="C125">
        <v>0.99413425054036186</v>
      </c>
    </row>
    <row r="126" spans="1:3">
      <c r="A126">
        <v>42.446666999999998</v>
      </c>
      <c r="B126">
        <v>-76.538055</v>
      </c>
      <c r="C126">
        <v>0.96660587227409289</v>
      </c>
    </row>
    <row r="127" spans="1:3">
      <c r="A127">
        <v>42.581944</v>
      </c>
      <c r="B127">
        <v>-76.556111000000001</v>
      </c>
      <c r="C127">
        <v>0.97974736195993462</v>
      </c>
    </row>
    <row r="128" spans="1:3">
      <c r="A128">
        <v>42.581944</v>
      </c>
      <c r="B128">
        <v>-76.556111000000001</v>
      </c>
      <c r="C128">
        <v>0.97436011075139373</v>
      </c>
    </row>
    <row r="129" spans="1:3">
      <c r="A129">
        <v>42.946111000000002</v>
      </c>
      <c r="B129">
        <v>-76.118611000000001</v>
      </c>
      <c r="C129">
        <v>0.99414915297719697</v>
      </c>
    </row>
    <row r="130" spans="1:3">
      <c r="A130">
        <v>42.946111000000002</v>
      </c>
      <c r="B130">
        <v>-76.118611000000001</v>
      </c>
      <c r="C130">
        <v>0.99670982693171095</v>
      </c>
    </row>
    <row r="131" spans="1:3">
      <c r="A131">
        <v>42.386944</v>
      </c>
      <c r="B131">
        <v>-76.669721999999993</v>
      </c>
      <c r="C131">
        <v>0.95206423813433882</v>
      </c>
    </row>
    <row r="132" spans="1:3">
      <c r="A132">
        <v>42.446666999999998</v>
      </c>
      <c r="B132">
        <v>-76.538055</v>
      </c>
      <c r="C132">
        <v>0.90204370126629396</v>
      </c>
    </row>
    <row r="133" spans="1:3">
      <c r="A133">
        <v>42.446666999999998</v>
      </c>
      <c r="B133">
        <v>-76.538055</v>
      </c>
      <c r="C133">
        <v>0.61002895073231189</v>
      </c>
    </row>
    <row r="134" spans="1:3">
      <c r="A134">
        <v>42.446666999999998</v>
      </c>
      <c r="B134">
        <v>-76.538055</v>
      </c>
      <c r="C134">
        <v>0.97539449023299052</v>
      </c>
    </row>
    <row r="135" spans="1:3">
      <c r="A135">
        <v>42.465000000000003</v>
      </c>
      <c r="B135">
        <v>-76.373056000000005</v>
      </c>
      <c r="C135">
        <v>0.98518512871349662</v>
      </c>
    </row>
    <row r="136" spans="1:3">
      <c r="A136">
        <v>42.465000000000003</v>
      </c>
      <c r="B136">
        <v>-76.373056000000005</v>
      </c>
      <c r="C136">
        <v>0.97907343808906022</v>
      </c>
    </row>
    <row r="137" spans="1:3">
      <c r="A137">
        <v>42.061110999999997</v>
      </c>
      <c r="B137">
        <v>-75.945832999999993</v>
      </c>
      <c r="C137">
        <v>0.98283176534310668</v>
      </c>
    </row>
    <row r="138" spans="1:3">
      <c r="A138">
        <v>42.556389000000003</v>
      </c>
      <c r="B138">
        <v>-76.155277999999996</v>
      </c>
      <c r="C138">
        <v>0.99011326923347109</v>
      </c>
    </row>
    <row r="139" spans="1:3">
      <c r="A139">
        <v>42.429721999999998</v>
      </c>
      <c r="B139">
        <v>-76.496943999999999</v>
      </c>
      <c r="C139">
        <v>0.95126113139974255</v>
      </c>
    </row>
    <row r="140" spans="1:3">
      <c r="A140">
        <v>42.429721999999998</v>
      </c>
      <c r="B140">
        <v>-76.496943999999999</v>
      </c>
      <c r="C140">
        <v>0.97259212004305295</v>
      </c>
    </row>
    <row r="141" spans="1:3">
      <c r="A141">
        <v>42.415556000000002</v>
      </c>
      <c r="B141">
        <v>-76.483333000000002</v>
      </c>
      <c r="C141">
        <v>0.66673184232271809</v>
      </c>
    </row>
    <row r="142" spans="1:3">
      <c r="A142">
        <v>42.415556000000002</v>
      </c>
      <c r="B142">
        <v>-76.483333000000002</v>
      </c>
      <c r="C142">
        <v>0.93350426042074131</v>
      </c>
    </row>
    <row r="143" spans="1:3">
      <c r="A143">
        <v>42.415556000000002</v>
      </c>
      <c r="B143">
        <v>-76.483333000000002</v>
      </c>
      <c r="C143">
        <v>0.92539055305961426</v>
      </c>
    </row>
    <row r="144" spans="1:3">
      <c r="A144">
        <v>42.966943999999998</v>
      </c>
      <c r="B144">
        <v>-76.2</v>
      </c>
      <c r="C144">
        <v>0.98285078899227141</v>
      </c>
    </row>
    <row r="145" spans="1:3">
      <c r="A145">
        <v>42.966943999999998</v>
      </c>
      <c r="B145">
        <v>-76.2</v>
      </c>
      <c r="C145">
        <v>0.98075826877261019</v>
      </c>
    </row>
    <row r="146" spans="1:3">
      <c r="A146">
        <v>42.391666000000001</v>
      </c>
      <c r="B146">
        <v>-76.474722</v>
      </c>
      <c r="C146">
        <v>0.84358506873197414</v>
      </c>
    </row>
    <row r="147" spans="1:3">
      <c r="A147">
        <v>42.391666000000001</v>
      </c>
      <c r="B147">
        <v>-76.474722</v>
      </c>
      <c r="C147">
        <v>0.77905803704432575</v>
      </c>
    </row>
    <row r="148" spans="1:3">
      <c r="A148">
        <v>42.391666000000001</v>
      </c>
      <c r="B148">
        <v>-76.474722</v>
      </c>
      <c r="C148">
        <v>0.9559162827519293</v>
      </c>
    </row>
    <row r="149" spans="1:3">
      <c r="A149">
        <v>42.391666000000001</v>
      </c>
      <c r="B149">
        <v>-76.474722</v>
      </c>
      <c r="C149">
        <v>0.98244995605889018</v>
      </c>
    </row>
    <row r="150" spans="1:3">
      <c r="A150">
        <v>42.391666000000001</v>
      </c>
      <c r="B150">
        <v>-76.474722</v>
      </c>
      <c r="C150">
        <v>0.96879111821424602</v>
      </c>
    </row>
    <row r="151" spans="1:3">
      <c r="A151">
        <v>42.391666000000001</v>
      </c>
      <c r="B151">
        <v>-76.474722</v>
      </c>
      <c r="C151">
        <v>0.94450188811005509</v>
      </c>
    </row>
    <row r="152" spans="1:3">
      <c r="A152">
        <v>42.391666000000001</v>
      </c>
      <c r="B152">
        <v>-76.474722</v>
      </c>
      <c r="C152">
        <v>0.9559162827519293</v>
      </c>
    </row>
    <row r="153" spans="1:3">
      <c r="A153">
        <v>42.391666000000001</v>
      </c>
      <c r="B153">
        <v>-76.474722</v>
      </c>
      <c r="C153">
        <v>0.94450188811005509</v>
      </c>
    </row>
    <row r="154" spans="1:3">
      <c r="A154">
        <v>42.391666000000001</v>
      </c>
      <c r="B154">
        <v>-76.474722</v>
      </c>
      <c r="C154">
        <v>0.94450188811005509</v>
      </c>
    </row>
    <row r="155" spans="1:3">
      <c r="A155">
        <v>42.391666000000001</v>
      </c>
      <c r="B155">
        <v>-76.474722</v>
      </c>
      <c r="C155">
        <v>0.98030852682426439</v>
      </c>
    </row>
    <row r="156" spans="1:3">
      <c r="A156">
        <v>42.391666000000001</v>
      </c>
      <c r="B156">
        <v>-76.474722</v>
      </c>
      <c r="C156">
        <v>0.93773009428056642</v>
      </c>
    </row>
    <row r="157" spans="1:3">
      <c r="A157">
        <v>42.446944000000002</v>
      </c>
      <c r="B157">
        <v>-76.537499999999994</v>
      </c>
      <c r="C157">
        <v>0.95981950371019764</v>
      </c>
    </row>
    <row r="158" spans="1:3">
      <c r="A158">
        <v>42.013888999999999</v>
      </c>
      <c r="B158">
        <v>-76.264722000000006</v>
      </c>
      <c r="C158">
        <v>0.99413425054036186</v>
      </c>
    </row>
    <row r="159" spans="1:3">
      <c r="A159">
        <v>42.446666999999998</v>
      </c>
      <c r="B159">
        <v>-76.538055</v>
      </c>
      <c r="C159">
        <v>0.96660587227409289</v>
      </c>
    </row>
    <row r="160" spans="1:3">
      <c r="A160">
        <v>42.581944</v>
      </c>
      <c r="B160">
        <v>-76.556111000000001</v>
      </c>
      <c r="C160">
        <v>0.97974736195993462</v>
      </c>
    </row>
    <row r="161" spans="1:3">
      <c r="A161">
        <v>42.581944</v>
      </c>
      <c r="B161">
        <v>-76.556111000000001</v>
      </c>
      <c r="C161">
        <v>0.97714842465353446</v>
      </c>
    </row>
    <row r="162" spans="1:3">
      <c r="A162">
        <v>42.418610999999999</v>
      </c>
      <c r="B162">
        <v>-76.494167000000004</v>
      </c>
      <c r="C162">
        <v>0.75891977754976447</v>
      </c>
    </row>
    <row r="163" spans="1:3">
      <c r="A163">
        <v>42.946666999999998</v>
      </c>
      <c r="B163">
        <v>-76.024445</v>
      </c>
      <c r="C163">
        <v>0.99460034990655199</v>
      </c>
    </row>
    <row r="164" spans="1:3">
      <c r="A164">
        <v>42.428333000000002</v>
      </c>
      <c r="B164">
        <v>-76.449167000000003</v>
      </c>
      <c r="C164">
        <v>0.97484789944862926</v>
      </c>
    </row>
    <row r="165" spans="1:3">
      <c r="A165">
        <v>42.946111000000002</v>
      </c>
      <c r="B165">
        <v>-76.118611000000001</v>
      </c>
      <c r="C165">
        <v>0.99343524166711727</v>
      </c>
    </row>
    <row r="166" spans="1:3">
      <c r="A166">
        <v>42.946111000000002</v>
      </c>
      <c r="B166">
        <v>-76.118611000000001</v>
      </c>
      <c r="C166">
        <v>0.99630836509953236</v>
      </c>
    </row>
    <row r="167" spans="1:3">
      <c r="A167">
        <v>42.946111000000002</v>
      </c>
      <c r="B167">
        <v>-76.118611000000001</v>
      </c>
      <c r="C167">
        <v>0.99670982693171095</v>
      </c>
    </row>
    <row r="168" spans="1:3">
      <c r="A168">
        <v>42.386944</v>
      </c>
      <c r="B168">
        <v>-76.669721999999993</v>
      </c>
      <c r="C168">
        <v>0.94621519056570391</v>
      </c>
    </row>
    <row r="169" spans="1:3">
      <c r="A169">
        <v>42.391666000000001</v>
      </c>
      <c r="B169">
        <v>-76.474722</v>
      </c>
      <c r="C169">
        <v>0.83090243609672898</v>
      </c>
    </row>
    <row r="170" spans="1:3">
      <c r="A170">
        <v>42.446666999999998</v>
      </c>
      <c r="B170">
        <v>-76.538055</v>
      </c>
      <c r="C170">
        <v>0.89009122510566585</v>
      </c>
    </row>
    <row r="171" spans="1:3">
      <c r="A171">
        <v>42.446666999999998</v>
      </c>
      <c r="B171">
        <v>-76.538055</v>
      </c>
      <c r="C171">
        <v>0.56244528607815381</v>
      </c>
    </row>
    <row r="172" spans="1:3">
      <c r="A172">
        <v>42.446666999999998</v>
      </c>
      <c r="B172">
        <v>-76.538055</v>
      </c>
      <c r="C172">
        <v>0.97239216396390815</v>
      </c>
    </row>
    <row r="173" spans="1:3">
      <c r="A173">
        <v>42.465000000000003</v>
      </c>
      <c r="B173">
        <v>-76.373056000000005</v>
      </c>
      <c r="C173">
        <v>0.98679623206757316</v>
      </c>
    </row>
    <row r="174" spans="1:3">
      <c r="A174">
        <v>42.465000000000003</v>
      </c>
      <c r="B174">
        <v>-76.373056000000005</v>
      </c>
      <c r="C174">
        <v>0.99627867258308711</v>
      </c>
    </row>
    <row r="175" spans="1:3">
      <c r="A175">
        <v>42.465000000000003</v>
      </c>
      <c r="B175">
        <v>-76.373056000000005</v>
      </c>
      <c r="C175">
        <v>0.97907343808906022</v>
      </c>
    </row>
    <row r="176" spans="1:3">
      <c r="A176">
        <v>42.061110999999997</v>
      </c>
      <c r="B176">
        <v>-75.945832999999993</v>
      </c>
      <c r="C176">
        <v>0.98916757625147378</v>
      </c>
    </row>
    <row r="177" spans="1:3">
      <c r="A177">
        <v>42.556389000000003</v>
      </c>
      <c r="B177">
        <v>-76.155277999999996</v>
      </c>
      <c r="C177">
        <v>0.99011326923347109</v>
      </c>
    </row>
    <row r="178" spans="1:3">
      <c r="A178">
        <v>42.429721999999998</v>
      </c>
      <c r="B178">
        <v>-76.496943999999999</v>
      </c>
      <c r="C178">
        <v>0.95126113139974255</v>
      </c>
    </row>
    <row r="179" spans="1:3">
      <c r="A179">
        <v>42.429721999999998</v>
      </c>
      <c r="B179">
        <v>-76.496943999999999</v>
      </c>
      <c r="C179">
        <v>0.97557270127611384</v>
      </c>
    </row>
    <row r="180" spans="1:3">
      <c r="A180">
        <v>42.415556000000002</v>
      </c>
      <c r="B180">
        <v>-76.483333000000002</v>
      </c>
      <c r="C180">
        <v>0.66673184232271809</v>
      </c>
    </row>
    <row r="181" spans="1:3">
      <c r="A181">
        <v>42.415556000000002</v>
      </c>
      <c r="B181">
        <v>-76.483333000000002</v>
      </c>
      <c r="C181">
        <v>0.91628682366762404</v>
      </c>
    </row>
    <row r="182" spans="1:3">
      <c r="A182">
        <v>42.966943999999998</v>
      </c>
      <c r="B182">
        <v>-76.2</v>
      </c>
      <c r="C182">
        <v>0.98285078899227141</v>
      </c>
    </row>
    <row r="183" spans="1:3">
      <c r="A183">
        <v>42.391666000000001</v>
      </c>
      <c r="B183">
        <v>-76.474722</v>
      </c>
      <c r="C183">
        <v>0.86059504576924661</v>
      </c>
    </row>
    <row r="184" spans="1:3">
      <c r="A184">
        <v>42.391666000000001</v>
      </c>
      <c r="B184">
        <v>-76.474722</v>
      </c>
      <c r="C184">
        <v>0.77905803704432575</v>
      </c>
    </row>
    <row r="185" spans="1:3">
      <c r="A185">
        <v>42.391666000000001</v>
      </c>
      <c r="B185">
        <v>-76.474722</v>
      </c>
      <c r="C185">
        <v>0.91204142027118096</v>
      </c>
    </row>
    <row r="186" spans="1:3">
      <c r="A186">
        <v>42.391666000000001</v>
      </c>
      <c r="B186">
        <v>-76.474722</v>
      </c>
      <c r="C186">
        <v>0.96071034564623414</v>
      </c>
    </row>
    <row r="187" spans="1:3">
      <c r="A187">
        <v>42.391666000000001</v>
      </c>
      <c r="B187">
        <v>-76.474722</v>
      </c>
      <c r="C187">
        <v>0.98244995605889018</v>
      </c>
    </row>
    <row r="188" spans="1:3">
      <c r="A188">
        <v>42.391666000000001</v>
      </c>
      <c r="B188">
        <v>-76.474722</v>
      </c>
      <c r="C188">
        <v>0.94450188811005509</v>
      </c>
    </row>
    <row r="189" spans="1:3">
      <c r="A189">
        <v>42.391666000000001</v>
      </c>
      <c r="B189">
        <v>-76.474722</v>
      </c>
      <c r="C189">
        <v>0.98244995605889018</v>
      </c>
    </row>
    <row r="190" spans="1:3">
      <c r="A190">
        <v>42.391666000000001</v>
      </c>
      <c r="B190">
        <v>-76.474722</v>
      </c>
      <c r="C190">
        <v>0.95053725571343495</v>
      </c>
    </row>
    <row r="191" spans="1:3">
      <c r="A191">
        <v>42.391666000000001</v>
      </c>
      <c r="B191">
        <v>-76.474722</v>
      </c>
      <c r="C191">
        <v>0.96879111821424602</v>
      </c>
    </row>
    <row r="192" spans="1:3">
      <c r="A192">
        <v>42.391666000000001</v>
      </c>
      <c r="B192">
        <v>-76.474722</v>
      </c>
      <c r="C192">
        <v>0.96071034564623414</v>
      </c>
    </row>
    <row r="193" spans="1:3">
      <c r="A193">
        <v>42.391666000000001</v>
      </c>
      <c r="B193">
        <v>-76.474722</v>
      </c>
      <c r="C193">
        <v>0.93773009428056642</v>
      </c>
    </row>
    <row r="194" spans="1:3">
      <c r="A194">
        <v>42.391666000000001</v>
      </c>
      <c r="B194">
        <v>-76.474722</v>
      </c>
      <c r="C194">
        <v>0.9559162827519293</v>
      </c>
    </row>
    <row r="195" spans="1:3">
      <c r="A195">
        <v>42.391666000000001</v>
      </c>
      <c r="B195">
        <v>-76.474722</v>
      </c>
      <c r="C195">
        <v>0.98030852682426439</v>
      </c>
    </row>
    <row r="196" spans="1:3">
      <c r="A196">
        <v>42.391666000000001</v>
      </c>
      <c r="B196">
        <v>-76.474722</v>
      </c>
      <c r="C196">
        <v>0.94450188811005509</v>
      </c>
    </row>
    <row r="197" spans="1:3">
      <c r="A197">
        <v>42.446944000000002</v>
      </c>
      <c r="B197">
        <v>-76.537499999999994</v>
      </c>
      <c r="C197">
        <v>0.95981950371019764</v>
      </c>
    </row>
    <row r="198" spans="1:3">
      <c r="A198">
        <v>42.446666999999998</v>
      </c>
      <c r="B198">
        <v>-76.538055</v>
      </c>
      <c r="C198">
        <v>0.97023745233612713</v>
      </c>
    </row>
    <row r="199" spans="1:3">
      <c r="A199">
        <v>42.581944</v>
      </c>
      <c r="B199">
        <v>-76.556111000000001</v>
      </c>
      <c r="C199">
        <v>0.97974736195993462</v>
      </c>
    </row>
    <row r="200" spans="1:3">
      <c r="A200">
        <v>42.581944</v>
      </c>
      <c r="B200">
        <v>-76.556111000000001</v>
      </c>
      <c r="C200">
        <v>0.97714842465353446</v>
      </c>
    </row>
    <row r="201" spans="1:3">
      <c r="A201">
        <v>42.945</v>
      </c>
      <c r="B201">
        <v>-76.024445</v>
      </c>
      <c r="C201">
        <v>0.97825195423654832</v>
      </c>
    </row>
    <row r="202" spans="1:3">
      <c r="A202">
        <v>42.946666999999998</v>
      </c>
      <c r="B202">
        <v>-76.024445</v>
      </c>
      <c r="C202">
        <v>0.99320224328256157</v>
      </c>
    </row>
    <row r="203" spans="1:3">
      <c r="A203">
        <v>42.428333000000002</v>
      </c>
      <c r="B203">
        <v>-76.449167000000003</v>
      </c>
      <c r="C203">
        <v>0.97177887901690341</v>
      </c>
    </row>
    <row r="204" spans="1:3">
      <c r="A204">
        <v>42.428333000000002</v>
      </c>
      <c r="B204">
        <v>-76.449167000000003</v>
      </c>
      <c r="C204">
        <v>0.99368207799010477</v>
      </c>
    </row>
    <row r="205" spans="1:3">
      <c r="A205">
        <v>42.946111000000002</v>
      </c>
      <c r="B205">
        <v>-76.118611000000001</v>
      </c>
      <c r="C205">
        <v>0.99414915297719697</v>
      </c>
    </row>
    <row r="206" spans="1:3">
      <c r="A206">
        <v>42.946111000000002</v>
      </c>
      <c r="B206">
        <v>-76.118611000000001</v>
      </c>
      <c r="C206">
        <v>0.99535250701273514</v>
      </c>
    </row>
    <row r="207" spans="1:3">
      <c r="A207">
        <v>42.946111000000002</v>
      </c>
      <c r="B207">
        <v>-76.118611000000001</v>
      </c>
      <c r="C207">
        <v>0.99670982693171095</v>
      </c>
    </row>
    <row r="208" spans="1:3">
      <c r="A208">
        <v>42.386944</v>
      </c>
      <c r="B208">
        <v>-76.669721999999993</v>
      </c>
      <c r="C208">
        <v>0.95206423813433882</v>
      </c>
    </row>
    <row r="209" spans="1:3">
      <c r="A209">
        <v>42.391666000000001</v>
      </c>
      <c r="B209">
        <v>-76.474722</v>
      </c>
      <c r="C209">
        <v>0.83090243609672898</v>
      </c>
    </row>
    <row r="210" spans="1:3">
      <c r="A210">
        <v>42.446666999999998</v>
      </c>
      <c r="B210">
        <v>-76.538055</v>
      </c>
      <c r="C210">
        <v>0.90204370126629396</v>
      </c>
    </row>
    <row r="211" spans="1:3">
      <c r="A211">
        <v>42.446666999999998</v>
      </c>
      <c r="B211">
        <v>-76.538055</v>
      </c>
      <c r="C211">
        <v>0.56244528607815381</v>
      </c>
    </row>
    <row r="212" spans="1:3">
      <c r="A212">
        <v>42.465000000000003</v>
      </c>
      <c r="B212">
        <v>-76.373056000000005</v>
      </c>
      <c r="C212">
        <v>0.98518512871349662</v>
      </c>
    </row>
    <row r="213" spans="1:3">
      <c r="A213">
        <v>42.465000000000003</v>
      </c>
      <c r="B213">
        <v>-76.373056000000005</v>
      </c>
      <c r="C213">
        <v>0.97907343808906022</v>
      </c>
    </row>
    <row r="214" spans="1:3">
      <c r="A214">
        <v>42.061110999999997</v>
      </c>
      <c r="B214">
        <v>-75.945832999999993</v>
      </c>
      <c r="C214">
        <v>0.97838647311479165</v>
      </c>
    </row>
    <row r="215" spans="1:3">
      <c r="A215">
        <v>42.061110999999997</v>
      </c>
      <c r="B215">
        <v>-75.945832999999993</v>
      </c>
      <c r="C215">
        <v>0.97279018176571486</v>
      </c>
    </row>
    <row r="216" spans="1:3">
      <c r="A216">
        <v>42.429721999999998</v>
      </c>
      <c r="B216">
        <v>-76.496943999999999</v>
      </c>
      <c r="C216">
        <v>0.95126113139974255</v>
      </c>
    </row>
    <row r="217" spans="1:3">
      <c r="A217">
        <v>42.415556000000002</v>
      </c>
      <c r="B217">
        <v>-76.483333000000002</v>
      </c>
      <c r="C217">
        <v>0.70297444182001745</v>
      </c>
    </row>
    <row r="218" spans="1:3">
      <c r="A218">
        <v>42.391666000000001</v>
      </c>
      <c r="B218">
        <v>-76.474722</v>
      </c>
      <c r="C218">
        <v>0.86059504576924661</v>
      </c>
    </row>
    <row r="219" spans="1:3">
      <c r="A219">
        <v>42.391666000000001</v>
      </c>
      <c r="B219">
        <v>-76.474722</v>
      </c>
      <c r="C219">
        <v>0.75209904023403285</v>
      </c>
    </row>
    <row r="220" spans="1:3">
      <c r="A220">
        <v>42.391666000000001</v>
      </c>
      <c r="B220">
        <v>-76.474722</v>
      </c>
      <c r="C220">
        <v>0.93013201663515221</v>
      </c>
    </row>
    <row r="221" spans="1:3">
      <c r="A221">
        <v>42.391666000000001</v>
      </c>
      <c r="B221">
        <v>-76.474722</v>
      </c>
      <c r="C221">
        <v>0.96498305869825574</v>
      </c>
    </row>
    <row r="222" spans="1:3">
      <c r="A222">
        <v>42.391666000000001</v>
      </c>
      <c r="B222">
        <v>-76.474722</v>
      </c>
      <c r="C222">
        <v>0.97218505483034168</v>
      </c>
    </row>
    <row r="223" spans="1:3">
      <c r="A223">
        <v>42.391666000000001</v>
      </c>
      <c r="B223">
        <v>-76.474722</v>
      </c>
      <c r="C223">
        <v>0.94450188811005509</v>
      </c>
    </row>
    <row r="224" spans="1:3">
      <c r="A224">
        <v>42.391666000000001</v>
      </c>
      <c r="B224">
        <v>-76.474722</v>
      </c>
      <c r="C224">
        <v>0.98030852682426439</v>
      </c>
    </row>
    <row r="225" spans="1:3">
      <c r="A225">
        <v>42.391666000000001</v>
      </c>
      <c r="B225">
        <v>-76.474722</v>
      </c>
      <c r="C225">
        <v>0.96879111821424602</v>
      </c>
    </row>
    <row r="226" spans="1:3">
      <c r="A226">
        <v>42.391666000000001</v>
      </c>
      <c r="B226">
        <v>-76.474722</v>
      </c>
      <c r="C226">
        <v>0.98030852682426439</v>
      </c>
    </row>
    <row r="227" spans="1:3">
      <c r="A227">
        <v>42.391666000000001</v>
      </c>
      <c r="B227">
        <v>-76.474722</v>
      </c>
      <c r="C227">
        <v>0.9559162827519293</v>
      </c>
    </row>
    <row r="228" spans="1:3">
      <c r="A228">
        <v>42.391666000000001</v>
      </c>
      <c r="B228">
        <v>-76.474722</v>
      </c>
      <c r="C228">
        <v>0.94450188811005509</v>
      </c>
    </row>
    <row r="229" spans="1:3">
      <c r="A229">
        <v>42.391666000000001</v>
      </c>
      <c r="B229">
        <v>-76.474722</v>
      </c>
      <c r="C229">
        <v>0.98030852682426439</v>
      </c>
    </row>
    <row r="230" spans="1:3">
      <c r="A230">
        <v>42.391666000000001</v>
      </c>
      <c r="B230">
        <v>-76.474722</v>
      </c>
      <c r="C230">
        <v>0.9559162827519293</v>
      </c>
    </row>
    <row r="231" spans="1:3">
      <c r="A231">
        <v>42.446944000000002</v>
      </c>
      <c r="B231">
        <v>-76.537499999999994</v>
      </c>
      <c r="C231">
        <v>0.95981950371019764</v>
      </c>
    </row>
    <row r="232" spans="1:3">
      <c r="A232">
        <v>42.446666999999998</v>
      </c>
      <c r="B232">
        <v>-76.538055</v>
      </c>
      <c r="C232">
        <v>0.96660587227409289</v>
      </c>
    </row>
    <row r="233" spans="1:3">
      <c r="A233">
        <v>42.581944</v>
      </c>
      <c r="B233">
        <v>-76.556111000000001</v>
      </c>
      <c r="C233">
        <v>0.97714842465353446</v>
      </c>
    </row>
    <row r="234" spans="1:3">
      <c r="A234">
        <v>42.945</v>
      </c>
      <c r="B234">
        <v>-76.024445</v>
      </c>
      <c r="C234">
        <v>0.98272491320001465</v>
      </c>
    </row>
    <row r="235" spans="1:3">
      <c r="A235">
        <v>42.418610999999999</v>
      </c>
      <c r="B235">
        <v>-76.494167000000004</v>
      </c>
      <c r="C235">
        <v>0.75891977754976447</v>
      </c>
    </row>
    <row r="236" spans="1:3">
      <c r="A236">
        <v>42.428333000000002</v>
      </c>
      <c r="B236">
        <v>-76.449167000000003</v>
      </c>
      <c r="C236">
        <v>0.97758316678755652</v>
      </c>
    </row>
    <row r="237" spans="1:3">
      <c r="A237">
        <v>42.946111000000002</v>
      </c>
      <c r="B237">
        <v>-76.118611000000001</v>
      </c>
      <c r="C237">
        <v>0.99414915297719697</v>
      </c>
    </row>
    <row r="238" spans="1:3">
      <c r="A238">
        <v>42.386944</v>
      </c>
      <c r="B238">
        <v>-76.669721999999993</v>
      </c>
      <c r="C238">
        <v>0.95206423813433882</v>
      </c>
    </row>
    <row r="239" spans="1:3">
      <c r="A239">
        <v>42.391666000000001</v>
      </c>
      <c r="B239">
        <v>-76.474722</v>
      </c>
      <c r="C239">
        <v>0.81026941272302433</v>
      </c>
    </row>
    <row r="240" spans="1:3">
      <c r="A240">
        <v>42.446666999999998</v>
      </c>
      <c r="B240">
        <v>-76.538055</v>
      </c>
      <c r="C240">
        <v>0.90204370126629396</v>
      </c>
    </row>
    <row r="241" spans="1:3">
      <c r="A241">
        <v>42.446666999999998</v>
      </c>
      <c r="B241">
        <v>-76.538055</v>
      </c>
      <c r="C241">
        <v>0.56244528607815381</v>
      </c>
    </row>
    <row r="242" spans="1:3">
      <c r="A242">
        <v>42.446666999999998</v>
      </c>
      <c r="B242">
        <v>-76.538055</v>
      </c>
      <c r="C242">
        <v>0.95090555362128726</v>
      </c>
    </row>
    <row r="243" spans="1:3">
      <c r="A243">
        <v>42.465000000000003</v>
      </c>
      <c r="B243">
        <v>-76.373056000000005</v>
      </c>
      <c r="C243">
        <v>0.98679623206757316</v>
      </c>
    </row>
    <row r="244" spans="1:3">
      <c r="A244">
        <v>42.465000000000003</v>
      </c>
      <c r="B244">
        <v>-76.373056000000005</v>
      </c>
      <c r="C244">
        <v>0.97652001135083299</v>
      </c>
    </row>
    <row r="245" spans="1:3">
      <c r="A245">
        <v>42.061110999999997</v>
      </c>
      <c r="B245">
        <v>-75.945832999999993</v>
      </c>
      <c r="C245">
        <v>0.97838647311479165</v>
      </c>
    </row>
    <row r="246" spans="1:3">
      <c r="A246">
        <v>42.061110999999997</v>
      </c>
      <c r="B246">
        <v>-75.945832999999993</v>
      </c>
      <c r="C246">
        <v>0.97279018176571486</v>
      </c>
    </row>
    <row r="247" spans="1:3">
      <c r="A247">
        <v>42.429721999999998</v>
      </c>
      <c r="B247">
        <v>-76.496943999999999</v>
      </c>
      <c r="C247">
        <v>0.95126113139974255</v>
      </c>
    </row>
    <row r="248" spans="1:3">
      <c r="A248">
        <v>42.415556000000002</v>
      </c>
      <c r="B248">
        <v>-76.483333000000002</v>
      </c>
      <c r="C248">
        <v>0.93350426042074131</v>
      </c>
    </row>
    <row r="249" spans="1:3">
      <c r="A249">
        <v>42.966943999999998</v>
      </c>
      <c r="B249">
        <v>-76.2</v>
      </c>
      <c r="C249">
        <v>0.9784104224701502</v>
      </c>
    </row>
    <row r="250" spans="1:3">
      <c r="A250">
        <v>42.391666000000001</v>
      </c>
      <c r="B250">
        <v>-76.474722</v>
      </c>
      <c r="C250">
        <v>0.86059504576924661</v>
      </c>
    </row>
    <row r="251" spans="1:3">
      <c r="A251">
        <v>42.391666000000001</v>
      </c>
      <c r="B251">
        <v>-76.474722</v>
      </c>
      <c r="C251">
        <v>0.94450188811005509</v>
      </c>
    </row>
    <row r="252" spans="1:3">
      <c r="A252">
        <v>42.391666000000001</v>
      </c>
      <c r="B252">
        <v>-76.474722</v>
      </c>
      <c r="C252">
        <v>0.98435850687319748</v>
      </c>
    </row>
    <row r="253" spans="1:3">
      <c r="A253">
        <v>42.391666000000001</v>
      </c>
      <c r="B253">
        <v>-76.474722</v>
      </c>
      <c r="C253">
        <v>0.98244995605889018</v>
      </c>
    </row>
    <row r="254" spans="1:3">
      <c r="A254">
        <v>42.391666000000001</v>
      </c>
      <c r="B254">
        <v>-76.474722</v>
      </c>
      <c r="C254">
        <v>0.96879111821424602</v>
      </c>
    </row>
    <row r="255" spans="1:3">
      <c r="A255">
        <v>42.391666000000001</v>
      </c>
      <c r="B255">
        <v>-76.474722</v>
      </c>
      <c r="C255">
        <v>0.96879111821424602</v>
      </c>
    </row>
    <row r="256" spans="1:3">
      <c r="A256">
        <v>42.391666000000001</v>
      </c>
      <c r="B256">
        <v>-76.474722</v>
      </c>
      <c r="C256">
        <v>0.93773009428056642</v>
      </c>
    </row>
    <row r="257" spans="1:3">
      <c r="A257">
        <v>42.391666000000001</v>
      </c>
      <c r="B257">
        <v>-76.474722</v>
      </c>
      <c r="C257">
        <v>0.95053725571343495</v>
      </c>
    </row>
    <row r="258" spans="1:3">
      <c r="A258">
        <v>42.391666000000001</v>
      </c>
      <c r="B258">
        <v>-76.474722</v>
      </c>
      <c r="C258">
        <v>0.98030852682426439</v>
      </c>
    </row>
    <row r="259" spans="1:3">
      <c r="A259">
        <v>42.391666000000001</v>
      </c>
      <c r="B259">
        <v>-76.474722</v>
      </c>
      <c r="C259">
        <v>0.94450188811005509</v>
      </c>
    </row>
    <row r="260" spans="1:3">
      <c r="A260">
        <v>42.446944000000002</v>
      </c>
      <c r="B260">
        <v>-76.537499999999994</v>
      </c>
      <c r="C260">
        <v>0.95981950371019764</v>
      </c>
    </row>
    <row r="261" spans="1:3">
      <c r="A261">
        <v>42.581944</v>
      </c>
      <c r="B261">
        <v>-76.556111000000001</v>
      </c>
      <c r="C261">
        <v>0.97963351203462845</v>
      </c>
    </row>
    <row r="262" spans="1:3">
      <c r="A262">
        <v>42.418610999999999</v>
      </c>
      <c r="B262">
        <v>-76.494167000000004</v>
      </c>
      <c r="C262">
        <v>0.72950354144361329</v>
      </c>
    </row>
    <row r="263" spans="1:3">
      <c r="A263">
        <v>42.428333000000002</v>
      </c>
      <c r="B263">
        <v>-76.449167000000003</v>
      </c>
      <c r="C263">
        <v>0.96447171364506201</v>
      </c>
    </row>
    <row r="264" spans="1:3">
      <c r="A264">
        <v>42.428333000000002</v>
      </c>
      <c r="B264">
        <v>-76.449167000000003</v>
      </c>
      <c r="C264">
        <v>0.99748478994486289</v>
      </c>
    </row>
    <row r="265" spans="1:3">
      <c r="A265">
        <v>42.946111000000002</v>
      </c>
      <c r="B265">
        <v>-76.118611000000001</v>
      </c>
      <c r="C265">
        <v>0.99343524166711727</v>
      </c>
    </row>
    <row r="266" spans="1:3">
      <c r="A266">
        <v>42.386944</v>
      </c>
      <c r="B266">
        <v>-76.669721999999993</v>
      </c>
      <c r="C266">
        <v>0.95206423813433882</v>
      </c>
    </row>
    <row r="267" spans="1:3">
      <c r="A267">
        <v>42.386944</v>
      </c>
      <c r="B267">
        <v>-76.669721999999993</v>
      </c>
      <c r="C267">
        <v>0.95727720726707377</v>
      </c>
    </row>
    <row r="268" spans="1:3">
      <c r="A268">
        <v>42.391666000000001</v>
      </c>
      <c r="B268">
        <v>-76.474722</v>
      </c>
      <c r="C268">
        <v>0.24466892731709847</v>
      </c>
    </row>
    <row r="269" spans="1:3">
      <c r="A269">
        <v>42.446666999999998</v>
      </c>
      <c r="B269">
        <v>-76.538055</v>
      </c>
      <c r="C269">
        <v>0.90204370126629396</v>
      </c>
    </row>
    <row r="270" spans="1:3">
      <c r="A270">
        <v>42.446666999999998</v>
      </c>
      <c r="B270">
        <v>-76.538055</v>
      </c>
      <c r="C270">
        <v>0.61002895073231189</v>
      </c>
    </row>
    <row r="271" spans="1:3">
      <c r="A271">
        <v>42.465000000000003</v>
      </c>
      <c r="B271">
        <v>-76.373056000000005</v>
      </c>
      <c r="C271">
        <v>0.98518512871349662</v>
      </c>
    </row>
    <row r="272" spans="1:3">
      <c r="A272">
        <v>42.465000000000003</v>
      </c>
      <c r="B272">
        <v>-76.373056000000005</v>
      </c>
      <c r="C272">
        <v>0.97907343808906022</v>
      </c>
    </row>
    <row r="273" spans="1:3">
      <c r="A273">
        <v>42.061110999999997</v>
      </c>
      <c r="B273">
        <v>-75.945832999999993</v>
      </c>
      <c r="C273">
        <v>0.98469879475594357</v>
      </c>
    </row>
    <row r="274" spans="1:3">
      <c r="A274">
        <v>42.061110999999997</v>
      </c>
      <c r="B274">
        <v>-75.945832999999993</v>
      </c>
      <c r="C274">
        <v>0.98073692388717915</v>
      </c>
    </row>
    <row r="275" spans="1:3">
      <c r="A275">
        <v>42.061110999999997</v>
      </c>
      <c r="B275">
        <v>-75.945832999999993</v>
      </c>
      <c r="C275">
        <v>0.97279018176571486</v>
      </c>
    </row>
    <row r="276" spans="1:3">
      <c r="A276">
        <v>42.061110999999997</v>
      </c>
      <c r="B276">
        <v>-75.945832999999993</v>
      </c>
      <c r="C276">
        <v>0.97279018176571486</v>
      </c>
    </row>
    <row r="277" spans="1:3">
      <c r="A277">
        <v>42.556389000000003</v>
      </c>
      <c r="B277">
        <v>-76.155277999999996</v>
      </c>
      <c r="C277">
        <v>0.99011326923347109</v>
      </c>
    </row>
    <row r="278" spans="1:3">
      <c r="A278">
        <v>42.429721999999998</v>
      </c>
      <c r="B278">
        <v>-76.496943999999999</v>
      </c>
      <c r="C278">
        <v>0.95126113139974255</v>
      </c>
    </row>
    <row r="279" spans="1:3">
      <c r="A279">
        <v>42.429721999999998</v>
      </c>
      <c r="B279">
        <v>-76.496943999999999</v>
      </c>
      <c r="C279">
        <v>0.96924785289501247</v>
      </c>
    </row>
    <row r="280" spans="1:3">
      <c r="A280">
        <v>42.415556000000002</v>
      </c>
      <c r="B280">
        <v>-76.483333000000002</v>
      </c>
      <c r="C280">
        <v>0.66673184232271809</v>
      </c>
    </row>
    <row r="281" spans="1:3">
      <c r="A281">
        <v>42.415556000000002</v>
      </c>
      <c r="B281">
        <v>-76.483333000000002</v>
      </c>
      <c r="C281">
        <v>0.92539055305961426</v>
      </c>
    </row>
    <row r="282" spans="1:3">
      <c r="A282">
        <v>42.966943999999998</v>
      </c>
      <c r="B282">
        <v>-76.2</v>
      </c>
      <c r="C282">
        <v>0.98471574960110841</v>
      </c>
    </row>
    <row r="283" spans="1:3">
      <c r="A283">
        <v>42.391666000000001</v>
      </c>
      <c r="B283">
        <v>-76.474722</v>
      </c>
      <c r="C283">
        <v>0.84358506873197414</v>
      </c>
    </row>
    <row r="284" spans="1:3">
      <c r="A284">
        <v>42.391666000000001</v>
      </c>
      <c r="B284">
        <v>-76.474722</v>
      </c>
      <c r="C284">
        <v>0.92160683329977811</v>
      </c>
    </row>
    <row r="285" spans="1:3">
      <c r="A285">
        <v>42.391666000000001</v>
      </c>
      <c r="B285">
        <v>-76.474722</v>
      </c>
      <c r="C285">
        <v>0.92160683329977811</v>
      </c>
    </row>
    <row r="286" spans="1:3">
      <c r="A286">
        <v>42.391666000000001</v>
      </c>
      <c r="B286">
        <v>-76.474722</v>
      </c>
      <c r="C286">
        <v>0.96879111821424602</v>
      </c>
    </row>
    <row r="287" spans="1:3">
      <c r="A287">
        <v>42.391666000000001</v>
      </c>
      <c r="B287">
        <v>-76.474722</v>
      </c>
      <c r="C287">
        <v>0.94450188811005509</v>
      </c>
    </row>
    <row r="288" spans="1:3">
      <c r="A288">
        <v>42.391666000000001</v>
      </c>
      <c r="B288">
        <v>-76.474722</v>
      </c>
      <c r="C288">
        <v>0.96071034564623414</v>
      </c>
    </row>
    <row r="289" spans="1:3">
      <c r="A289">
        <v>42.391666000000001</v>
      </c>
      <c r="B289">
        <v>-76.474722</v>
      </c>
      <c r="C289">
        <v>0.95053725571343495</v>
      </c>
    </row>
    <row r="290" spans="1:3">
      <c r="A290">
        <v>42.446944000000002</v>
      </c>
      <c r="B290">
        <v>-76.537499999999994</v>
      </c>
      <c r="C290">
        <v>0.95981950371019764</v>
      </c>
    </row>
    <row r="291" spans="1:3">
      <c r="A291">
        <v>42.013888999999999</v>
      </c>
      <c r="B291">
        <v>-76.264722000000006</v>
      </c>
      <c r="C291">
        <v>0.99413425054036186</v>
      </c>
    </row>
    <row r="292" spans="1:3">
      <c r="A292">
        <v>42.446666999999998</v>
      </c>
      <c r="B292">
        <v>-76.538055</v>
      </c>
      <c r="C292">
        <v>0.96660587227409289</v>
      </c>
    </row>
    <row r="293" spans="1:3">
      <c r="A293">
        <v>42.581944</v>
      </c>
      <c r="B293">
        <v>-76.556111000000001</v>
      </c>
      <c r="C293">
        <v>0.98194981734710851</v>
      </c>
    </row>
    <row r="294" spans="1:3">
      <c r="A294">
        <v>42.581944</v>
      </c>
      <c r="B294">
        <v>-76.556111000000001</v>
      </c>
      <c r="C294">
        <v>0.97714842465353446</v>
      </c>
    </row>
    <row r="295" spans="1:3">
      <c r="A295">
        <v>42.418610999999999</v>
      </c>
      <c r="B295">
        <v>-76.494167000000004</v>
      </c>
      <c r="C295">
        <v>0.75891977754976447</v>
      </c>
    </row>
    <row r="296" spans="1:3">
      <c r="A296">
        <v>42.428333000000002</v>
      </c>
      <c r="B296">
        <v>-76.449167000000003</v>
      </c>
      <c r="C296">
        <v>0.96833538145587728</v>
      </c>
    </row>
    <row r="297" spans="1:3">
      <c r="A297">
        <v>42.946111000000002</v>
      </c>
      <c r="B297">
        <v>-76.118611000000001</v>
      </c>
      <c r="C297">
        <v>0.99414915297719697</v>
      </c>
    </row>
    <row r="298" spans="1:3">
      <c r="A298">
        <v>42.386944</v>
      </c>
      <c r="B298">
        <v>-76.669721999999993</v>
      </c>
      <c r="C298">
        <v>0.94621519056570391</v>
      </c>
    </row>
    <row r="299" spans="1:3">
      <c r="A299">
        <v>42.391666000000001</v>
      </c>
      <c r="B299">
        <v>-76.474722</v>
      </c>
      <c r="C299">
        <v>0.81026941272302433</v>
      </c>
    </row>
    <row r="300" spans="1:3">
      <c r="A300">
        <v>42.446666999999998</v>
      </c>
      <c r="B300">
        <v>-76.538055</v>
      </c>
      <c r="C300">
        <v>0.89009122510566585</v>
      </c>
    </row>
    <row r="301" spans="1:3">
      <c r="A301">
        <v>42.446666999999998</v>
      </c>
      <c r="B301">
        <v>-76.538055</v>
      </c>
      <c r="C301">
        <v>0.56244528607815381</v>
      </c>
    </row>
    <row r="302" spans="1:3">
      <c r="A302">
        <v>42.446666999999998</v>
      </c>
      <c r="B302">
        <v>-76.538055</v>
      </c>
      <c r="C302">
        <v>0.93819375387587234</v>
      </c>
    </row>
    <row r="303" spans="1:3">
      <c r="A303">
        <v>42.446666999999998</v>
      </c>
      <c r="B303">
        <v>-76.538055</v>
      </c>
      <c r="C303">
        <v>0.97539449023299052</v>
      </c>
    </row>
    <row r="304" spans="1:3">
      <c r="A304">
        <v>42.465000000000003</v>
      </c>
      <c r="B304">
        <v>-76.373056000000005</v>
      </c>
      <c r="C304">
        <v>0.98337744101843483</v>
      </c>
    </row>
    <row r="305" spans="1:3">
      <c r="A305">
        <v>42.061110999999997</v>
      </c>
      <c r="B305">
        <v>-75.945832999999993</v>
      </c>
      <c r="C305">
        <v>0.98283176534310668</v>
      </c>
    </row>
    <row r="306" spans="1:3">
      <c r="A306">
        <v>42.061110999999997</v>
      </c>
      <c r="B306">
        <v>-75.945832999999993</v>
      </c>
      <c r="C306">
        <v>0.96947008180292993</v>
      </c>
    </row>
    <row r="307" spans="1:3">
      <c r="A307">
        <v>42.556389000000003</v>
      </c>
      <c r="B307">
        <v>-76.155277999999996</v>
      </c>
      <c r="C307">
        <v>0.99011326923347109</v>
      </c>
    </row>
    <row r="308" spans="1:3">
      <c r="A308">
        <v>42.429721999999998</v>
      </c>
      <c r="B308">
        <v>-76.496943999999999</v>
      </c>
      <c r="C308">
        <v>0.95656143763644308</v>
      </c>
    </row>
    <row r="309" spans="1:3">
      <c r="A309">
        <v>42.415556000000002</v>
      </c>
      <c r="B309">
        <v>-76.483333000000002</v>
      </c>
      <c r="C309">
        <v>0.62606697685487311</v>
      </c>
    </row>
    <row r="310" spans="1:3">
      <c r="A310">
        <v>42.415556000000002</v>
      </c>
      <c r="B310">
        <v>-76.483333000000002</v>
      </c>
      <c r="C310">
        <v>0.93350426042074131</v>
      </c>
    </row>
    <row r="311" spans="1:3">
      <c r="A311">
        <v>42.391666000000001</v>
      </c>
      <c r="B311">
        <v>-76.474722</v>
      </c>
      <c r="C311">
        <v>0.86059504576924661</v>
      </c>
    </row>
    <row r="312" spans="1:3">
      <c r="A312">
        <v>42.391666000000001</v>
      </c>
      <c r="B312">
        <v>-76.474722</v>
      </c>
      <c r="C312">
        <v>0.75209904023403285</v>
      </c>
    </row>
    <row r="313" spans="1:3">
      <c r="A313">
        <v>42.391666000000001</v>
      </c>
      <c r="B313">
        <v>-76.474722</v>
      </c>
      <c r="C313">
        <v>0.91204142027118096</v>
      </c>
    </row>
    <row r="314" spans="1:3">
      <c r="A314">
        <v>42.391666000000001</v>
      </c>
      <c r="B314">
        <v>-76.474722</v>
      </c>
      <c r="C314">
        <v>0.97218505483034168</v>
      </c>
    </row>
    <row r="315" spans="1:3">
      <c r="A315">
        <v>42.391666000000001</v>
      </c>
      <c r="B315">
        <v>-76.474722</v>
      </c>
      <c r="C315">
        <v>0.97520990402340335</v>
      </c>
    </row>
    <row r="316" spans="1:3">
      <c r="A316">
        <v>42.391666000000001</v>
      </c>
      <c r="B316">
        <v>-76.474722</v>
      </c>
      <c r="C316">
        <v>0.96071034564623414</v>
      </c>
    </row>
    <row r="317" spans="1:3">
      <c r="A317">
        <v>42.391666000000001</v>
      </c>
      <c r="B317">
        <v>-76.474722</v>
      </c>
      <c r="C317">
        <v>0.95053725571343495</v>
      </c>
    </row>
    <row r="318" spans="1:3">
      <c r="A318">
        <v>42.391666000000001</v>
      </c>
      <c r="B318">
        <v>-76.474722</v>
      </c>
      <c r="C318">
        <v>0.98030852682426439</v>
      </c>
    </row>
    <row r="319" spans="1:3">
      <c r="A319">
        <v>42.391666000000001</v>
      </c>
      <c r="B319">
        <v>-76.474722</v>
      </c>
      <c r="C319">
        <v>0.93773009428056642</v>
      </c>
    </row>
    <row r="320" spans="1:3">
      <c r="A320">
        <v>42.446944000000002</v>
      </c>
      <c r="B320">
        <v>-76.537499999999994</v>
      </c>
      <c r="C320">
        <v>0.95491674165983009</v>
      </c>
    </row>
    <row r="321" spans="1:3">
      <c r="A321">
        <v>42.446944000000002</v>
      </c>
      <c r="B321">
        <v>-76.537499999999994</v>
      </c>
      <c r="C321">
        <v>0.96808349731177568</v>
      </c>
    </row>
    <row r="322" spans="1:3">
      <c r="A322">
        <v>42.013888999999999</v>
      </c>
      <c r="B322">
        <v>-76.264722000000006</v>
      </c>
      <c r="C322">
        <v>0.99413425054036186</v>
      </c>
    </row>
    <row r="323" spans="1:3">
      <c r="A323">
        <v>42.446666999999998</v>
      </c>
      <c r="B323">
        <v>-76.538055</v>
      </c>
      <c r="C323">
        <v>0.96253117242621544</v>
      </c>
    </row>
    <row r="324" spans="1:3">
      <c r="A324">
        <v>42.581944</v>
      </c>
      <c r="B324">
        <v>-76.556111000000001</v>
      </c>
      <c r="C324">
        <v>0.98194981734710851</v>
      </c>
    </row>
    <row r="325" spans="1:3">
      <c r="A325">
        <v>42.581944</v>
      </c>
      <c r="B325">
        <v>-76.556111000000001</v>
      </c>
      <c r="C325">
        <v>0.97714842465353446</v>
      </c>
    </row>
    <row r="326" spans="1:3">
      <c r="A326">
        <v>42.418610999999999</v>
      </c>
      <c r="B326">
        <v>-76.494167000000004</v>
      </c>
      <c r="C326">
        <v>0.99617913596601615</v>
      </c>
    </row>
    <row r="327" spans="1:3">
      <c r="A327">
        <v>42.428333000000002</v>
      </c>
      <c r="B327">
        <v>-76.449167000000003</v>
      </c>
      <c r="C327">
        <v>0.96447171364506201</v>
      </c>
    </row>
    <row r="328" spans="1:3">
      <c r="A328">
        <v>42.946111000000002</v>
      </c>
      <c r="B328">
        <v>-76.118611000000001</v>
      </c>
      <c r="C328">
        <v>0.99414915297719697</v>
      </c>
    </row>
    <row r="329" spans="1:3">
      <c r="A329">
        <v>42.386944</v>
      </c>
      <c r="B329">
        <v>-76.669721999999993</v>
      </c>
      <c r="C329">
        <v>0.95206423813433882</v>
      </c>
    </row>
    <row r="330" spans="1:3">
      <c r="A330">
        <v>42.391666000000001</v>
      </c>
      <c r="B330">
        <v>-76.474722</v>
      </c>
      <c r="C330">
        <v>0.81026941272302433</v>
      </c>
    </row>
    <row r="331" spans="1:3">
      <c r="A331">
        <v>42.446666999999998</v>
      </c>
      <c r="B331">
        <v>-76.538055</v>
      </c>
      <c r="C331">
        <v>0.89009122510566585</v>
      </c>
    </row>
    <row r="332" spans="1:3">
      <c r="A332">
        <v>42.446666999999998</v>
      </c>
      <c r="B332">
        <v>-76.538055</v>
      </c>
      <c r="C332">
        <v>0.93819375387587234</v>
      </c>
    </row>
    <row r="333" spans="1:3">
      <c r="A333">
        <v>42.465000000000003</v>
      </c>
      <c r="B333">
        <v>-76.373056000000005</v>
      </c>
      <c r="C333">
        <v>0.97907343808906022</v>
      </c>
    </row>
    <row r="334" spans="1:3">
      <c r="A334">
        <v>42.061110999999997</v>
      </c>
      <c r="B334">
        <v>-75.945832999999993</v>
      </c>
      <c r="C334">
        <v>0.98073692388717915</v>
      </c>
    </row>
    <row r="335" spans="1:3">
      <c r="A335">
        <v>42.061110999999997</v>
      </c>
      <c r="B335">
        <v>-75.945832999999993</v>
      </c>
      <c r="C335">
        <v>0.97279018176571486</v>
      </c>
    </row>
    <row r="336" spans="1:3">
      <c r="A336">
        <v>42.429721999999998</v>
      </c>
      <c r="B336">
        <v>-76.496943999999999</v>
      </c>
      <c r="C336">
        <v>0.95656143763644308</v>
      </c>
    </row>
    <row r="337" spans="1:3">
      <c r="A337">
        <v>42.415556000000002</v>
      </c>
      <c r="B337">
        <v>-76.483333000000002</v>
      </c>
      <c r="C337">
        <v>0.70297444182001745</v>
      </c>
    </row>
    <row r="338" spans="1:3">
      <c r="A338">
        <v>42.391666000000001</v>
      </c>
      <c r="B338">
        <v>-76.474722</v>
      </c>
      <c r="C338">
        <v>0.84358506873197414</v>
      </c>
    </row>
    <row r="339" spans="1:3">
      <c r="A339">
        <v>42.391666000000001</v>
      </c>
      <c r="B339">
        <v>-76.474722</v>
      </c>
      <c r="C339">
        <v>0.75209904023403285</v>
      </c>
    </row>
    <row r="340" spans="1:3">
      <c r="A340">
        <v>42.391666000000001</v>
      </c>
      <c r="B340">
        <v>-76.474722</v>
      </c>
      <c r="C340">
        <v>0.88926670879406644</v>
      </c>
    </row>
    <row r="341" spans="1:3">
      <c r="A341">
        <v>42.391666000000001</v>
      </c>
      <c r="B341">
        <v>-76.474722</v>
      </c>
      <c r="C341">
        <v>0.96498305869825574</v>
      </c>
    </row>
    <row r="342" spans="1:3">
      <c r="A342">
        <v>42.391666000000001</v>
      </c>
      <c r="B342">
        <v>-76.474722</v>
      </c>
      <c r="C342">
        <v>0.94450188811005509</v>
      </c>
    </row>
    <row r="343" spans="1:3">
      <c r="A343">
        <v>42.391666000000001</v>
      </c>
      <c r="B343">
        <v>-76.474722</v>
      </c>
      <c r="C343">
        <v>0.9559162827519293</v>
      </c>
    </row>
    <row r="344" spans="1:3">
      <c r="A344">
        <v>42.391666000000001</v>
      </c>
      <c r="B344">
        <v>-76.474722</v>
      </c>
      <c r="C344">
        <v>0.94450188811005509</v>
      </c>
    </row>
    <row r="345" spans="1:3">
      <c r="A345">
        <v>42.391666000000001</v>
      </c>
      <c r="B345">
        <v>-76.474722</v>
      </c>
      <c r="C345">
        <v>0.98030852682426439</v>
      </c>
    </row>
    <row r="346" spans="1:3">
      <c r="A346">
        <v>42.446944000000002</v>
      </c>
      <c r="B346">
        <v>-76.537499999999994</v>
      </c>
      <c r="C346">
        <v>0.95981950371019764</v>
      </c>
    </row>
    <row r="347" spans="1:3">
      <c r="A347">
        <v>42.446944000000002</v>
      </c>
      <c r="B347">
        <v>-76.537499999999994</v>
      </c>
      <c r="C347">
        <v>0.96808349731177568</v>
      </c>
    </row>
    <row r="348" spans="1:3">
      <c r="A348">
        <v>42.446666999999998</v>
      </c>
      <c r="B348">
        <v>-76.538055</v>
      </c>
      <c r="C348">
        <v>0.96660587227409289</v>
      </c>
    </row>
    <row r="349" spans="1:3">
      <c r="A349">
        <v>42.581944</v>
      </c>
      <c r="B349">
        <v>-76.556111000000001</v>
      </c>
      <c r="C349">
        <v>0.97974736195993462</v>
      </c>
    </row>
    <row r="350" spans="1:3">
      <c r="A350">
        <v>42.418610999999999</v>
      </c>
      <c r="B350">
        <v>-76.494167000000004</v>
      </c>
      <c r="C350">
        <v>0.75891977754976447</v>
      </c>
    </row>
    <row r="351" spans="1:3">
      <c r="A351">
        <v>42.428333000000002</v>
      </c>
      <c r="B351">
        <v>-76.449167000000003</v>
      </c>
      <c r="C351">
        <v>0.96447171364506201</v>
      </c>
    </row>
    <row r="352" spans="1:3">
      <c r="A352">
        <v>42.946111000000002</v>
      </c>
      <c r="B352">
        <v>-76.118611000000001</v>
      </c>
      <c r="C352">
        <v>0.99343524166711727</v>
      </c>
    </row>
    <row r="353" spans="1:3">
      <c r="A353">
        <v>42.946111000000002</v>
      </c>
      <c r="B353">
        <v>-76.118611000000001</v>
      </c>
      <c r="C353">
        <v>0.99706763016626498</v>
      </c>
    </row>
    <row r="354" spans="1:3">
      <c r="A354">
        <v>42.386944</v>
      </c>
      <c r="B354">
        <v>-76.669721999999993</v>
      </c>
      <c r="C354">
        <v>0.94621519056570391</v>
      </c>
    </row>
    <row r="355" spans="1:3">
      <c r="A355">
        <v>42.465000000000003</v>
      </c>
      <c r="B355">
        <v>-76.373056000000005</v>
      </c>
      <c r="C355">
        <v>0.98679623206757316</v>
      </c>
    </row>
    <row r="356" spans="1:3">
      <c r="A356">
        <v>42.465000000000003</v>
      </c>
      <c r="B356">
        <v>-76.373056000000005</v>
      </c>
      <c r="C356">
        <v>0.97907343808906022</v>
      </c>
    </row>
    <row r="357" spans="1:3">
      <c r="A357">
        <v>42.061110999999997</v>
      </c>
      <c r="B357">
        <v>-75.945832999999993</v>
      </c>
      <c r="C357">
        <v>0.97838647311479165</v>
      </c>
    </row>
    <row r="358" spans="1:3">
      <c r="A358">
        <v>42.061110999999997</v>
      </c>
      <c r="B358">
        <v>-75.945832999999993</v>
      </c>
      <c r="C358">
        <v>0.98073692388717915</v>
      </c>
    </row>
    <row r="359" spans="1:3">
      <c r="A359">
        <v>42.429721999999998</v>
      </c>
      <c r="B359">
        <v>-76.496943999999999</v>
      </c>
      <c r="C359">
        <v>0.95126113139974255</v>
      </c>
    </row>
    <row r="360" spans="1:3">
      <c r="A360">
        <v>42.415556000000002</v>
      </c>
      <c r="B360">
        <v>-76.483333000000002</v>
      </c>
      <c r="C360">
        <v>0.66673184232271809</v>
      </c>
    </row>
    <row r="361" spans="1:3">
      <c r="A361">
        <v>42.415556000000002</v>
      </c>
      <c r="B361">
        <v>-76.483333000000002</v>
      </c>
      <c r="C361">
        <v>0.90607227128683976</v>
      </c>
    </row>
    <row r="362" spans="1:3">
      <c r="A362">
        <v>42.391666000000001</v>
      </c>
      <c r="B362">
        <v>-76.474722</v>
      </c>
      <c r="C362">
        <v>0.93013201663515221</v>
      </c>
    </row>
    <row r="363" spans="1:3">
      <c r="A363">
        <v>42.391666000000001</v>
      </c>
      <c r="B363">
        <v>-76.474722</v>
      </c>
      <c r="C363">
        <v>0.97218505483034168</v>
      </c>
    </row>
    <row r="364" spans="1:3">
      <c r="A364">
        <v>42.391666000000001</v>
      </c>
      <c r="B364">
        <v>-76.474722</v>
      </c>
      <c r="C364">
        <v>0.98030852682426439</v>
      </c>
    </row>
    <row r="365" spans="1:3">
      <c r="A365">
        <v>42.391666000000001</v>
      </c>
      <c r="B365">
        <v>-76.474722</v>
      </c>
      <c r="C365">
        <v>0.98030852682426439</v>
      </c>
    </row>
    <row r="366" spans="1:3">
      <c r="A366">
        <v>42.391666000000001</v>
      </c>
      <c r="B366">
        <v>-76.474722</v>
      </c>
      <c r="C366">
        <v>0.96071034564623414</v>
      </c>
    </row>
    <row r="367" spans="1:3">
      <c r="A367">
        <v>42.391666000000001</v>
      </c>
      <c r="B367">
        <v>-76.474722</v>
      </c>
      <c r="C367">
        <v>0.94450188811005509</v>
      </c>
    </row>
    <row r="368" spans="1:3">
      <c r="A368">
        <v>42.391666000000001</v>
      </c>
      <c r="B368">
        <v>-76.474722</v>
      </c>
      <c r="C368">
        <v>0.98030852682426439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 Calculator</vt:lpstr>
      <vt:lpstr>Graph Fodder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dcterms:created xsi:type="dcterms:W3CDTF">2014-02-05T12:28:00Z</dcterms:created>
  <dcterms:modified xsi:type="dcterms:W3CDTF">2014-02-05T12:28:00Z</dcterms:modified>
</cp:coreProperties>
</file>