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25360" windowHeight="15820" tabRatio="500" activeTab="5"/>
  </bookViews>
  <sheets>
    <sheet name="BOM" sheetId="6" r:id="rId1"/>
    <sheet name="Digikey1" sheetId="9" r:id="rId2"/>
    <sheet name="Cost Estimator" sheetId="5" r:id="rId3"/>
    <sheet name="Stats" sheetId="7" r:id="rId4"/>
    <sheet name="SandSquid1" sheetId="8" r:id="rId5"/>
    <sheet name="Sheet2" sheetId="10" r:id="rId6"/>
  </sheets>
  <definedNames>
    <definedName name="ADS1299_shield_1.0_final" localSheetId="4">SandSquid1!$A$1:$D$25</definedName>
    <definedName name="ADS1299_shield_digikey_bom" localSheetId="1">Digikey1!$A$1:$L$30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2" i="10"/>
  <c r="I13" i="6"/>
  <c r="I28" i="6"/>
  <c r="B3" i="7"/>
  <c r="B2" i="7"/>
  <c r="I8" i="6"/>
  <c r="I34" i="6"/>
  <c r="I29" i="6"/>
  <c r="I26" i="6"/>
  <c r="I25" i="6"/>
  <c r="I27" i="6"/>
  <c r="I15" i="6"/>
  <c r="I2" i="6"/>
  <c r="I20" i="6"/>
  <c r="I16" i="6"/>
  <c r="I19" i="6"/>
  <c r="I14" i="6"/>
  <c r="I12" i="6"/>
  <c r="I18" i="6"/>
  <c r="I3" i="6"/>
  <c r="I11" i="6"/>
  <c r="I6" i="6"/>
  <c r="I7" i="6"/>
  <c r="I4" i="6"/>
  <c r="I5" i="6"/>
  <c r="I10" i="6"/>
  <c r="I9" i="6"/>
  <c r="I17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<sst xmlns="http://schemas.openxmlformats.org/spreadsheetml/2006/main" count="644" uniqueCount="303">
  <si>
    <t>Reference</t>
  </si>
  <si>
    <t>Mfg Part Num</t>
  </si>
  <si>
    <t>Quantity</t>
  </si>
  <si>
    <t>Description</t>
  </si>
  <si>
    <t>C1,C4,C15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</si>
  <si>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</si>
  <si>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</si>
  <si>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</si>
  <si>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</si>
  <si>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</si>
  <si>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</si>
  <si>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</si>
  <si>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</si>
  <si>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</si>
  <si>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</si>
  <si>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</si>
  <si>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</si>
  <si>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</si>
  <si>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</si>
  <si>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</si>
  <si>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</si>
  <si>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</si>
  <si>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</si>
  <si>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</si>
  <si>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</si>
  <si>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</si>
  <si>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</si>
  <si>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</si>
  <si>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</si>
  <si>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</si>
  <si>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</si>
  <si>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</si>
  <si>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</si>
  <si>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</si>
  <si>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</si>
  <si>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</si>
  <si>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</si>
  <si>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</si>
  <si>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</si>
  <si>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</si>
  <si>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</si>
  <si>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</si>
  <si>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</si>
  <si>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</si>
  <si>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</si>
  <si>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</si>
  <si>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</si>
  <si>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</si>
  <si>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</si>
  <si>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</si>
  <si>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</si>
  <si>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</si>
  <si>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</si>
  <si>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</si>
  <si>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</si>
  <si>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</si>
  <si>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</si>
  <si>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</si>
  <si>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</si>
  <si>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</si>
  <si>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</si>
  <si>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</si>
  <si>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</si>
  <si>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</si>
  <si>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</si>
  <si>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</si>
  <si>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</si>
  <si>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</si>
  <si>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</si>
  <si>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</si>
  <si>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</si>
  <si>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</si>
  <si>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</si>
  <si>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587-1965-1-ND</t>
  </si>
  <si>
    <t>http://www.digikey.com/product-detail/en/LMK325BJ107MM-T/587-1965-1-ND/1646628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</si>
  <si>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</si>
  <si>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</si>
  <si>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</si>
  <si>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</si>
  <si>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</si>
  <si>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</si>
  <si>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</si>
  <si>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</si>
  <si>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</si>
  <si>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</si>
  <si>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</si>
  <si>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</si>
  <si>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</si>
  <si>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http://www.digikey.com/product-search/en?mpart=S3B-PH-K-S%28LF%29%28SN%29&amp;vendor=455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</si>
  <si>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</si>
  <si>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</si>
  <si>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</si>
  <si>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</si>
  <si>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</si>
  <si>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</si>
  <si>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</si>
  <si>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</si>
  <si>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</si>
  <si>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</si>
  <si>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</si>
  <si>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</si>
  <si>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</si>
  <si>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</si>
  <si>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http://www.digikey.com/product-detail/en/MLF1608A3R3K/445-1019-1-ND/504417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</si>
  <si>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</si>
  <si>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</si>
  <si>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</si>
  <si>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</si>
  <si>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</si>
  <si>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</si>
  <si>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</si>
  <si>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</si>
  <si>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http://www.digikey.com/product-detail/en/24AA256UID-I%2FSN/24AA256UID-I%2FSN-ND/4439784?WT.z_cid=ref_octopart_dkc_buynow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</si>
  <si>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</si>
  <si>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</si>
  <si>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</si>
  <si>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</si>
  <si>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</si>
  <si>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</si>
  <si>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http://www.digikey.com/product-detail/en/TXS0102DCTR/296-21978-1-ND/1632671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</si>
  <si>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</si>
  <si>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</si>
  <si>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</si>
  <si>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</si>
  <si>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</si>
  <si>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</si>
  <si>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</si>
  <si>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</si>
  <si>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</si>
  <si>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http://www.digikey.com/product-search/en?pv88=34&amp;FV=fff40016%2Cfff80370%2C7004d3&amp;k=header&amp;mnonly=0&amp;newproducts=0&amp;ColumnSort=0&amp;page=1&amp;stock=1&amp;quantity=0&amp;ptm=0&amp;fid=0&amp;pageSize=100</t>
  </si>
  <si>
    <t>must use part of 1x20 breakaway headers to be affordable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</si>
  <si>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</si>
  <si>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</si>
  <si>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</si>
  <si>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</si>
  <si>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</si>
  <si>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</si>
  <si>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</si>
  <si>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</si>
  <si>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</si>
  <si>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</si>
  <si>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</si>
  <si>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LMK325BJ107MM-T</t>
  </si>
  <si>
    <t>Taiyo Yuden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</si>
  <si>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</si>
  <si>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</si>
  <si>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</si>
  <si>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</si>
  <si>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</si>
  <si>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</si>
  <si>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</si>
  <si>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</si>
  <si>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</si>
  <si>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</si>
  <si>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</si>
  <si>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</si>
  <si>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</si>
  <si>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</si>
  <si>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</si>
  <si>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</si>
  <si>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</si>
  <si>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</si>
  <si>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</si>
  <si>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</si>
  <si>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</si>
  <si>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</si>
  <si>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</si>
  <si>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</si>
  <si>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5176264-9</t>
  </si>
  <si>
    <t>TE Connectivity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</si>
  <si>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</si>
  <si>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</si>
  <si>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</si>
  <si>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</si>
  <si>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</si>
  <si>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</si>
  <si>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</si>
  <si>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</si>
  <si>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</si>
  <si>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</si>
  <si>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</si>
  <si>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</si>
  <si>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</si>
  <si>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</si>
  <si>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</si>
  <si>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</si>
  <si>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</si>
  <si>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</si>
  <si>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Conservative</t>
  </si>
  <si>
    <t>Bigger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</si>
  <si>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</si>
  <si>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</si>
  <si>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</si>
  <si>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</si>
  <si>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</si>
  <si>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</si>
  <si>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</si>
  <si>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</si>
  <si>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</si>
  <si>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</si>
  <si>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</si>
  <si>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</si>
  <si>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</si>
  <si>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</si>
  <si>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</si>
  <si>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</si>
  <si>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</si>
  <si>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</si>
  <si>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</si>
  <si>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</si>
  <si>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</si>
  <si>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</si>
  <si>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</si>
  <si>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</si>
  <si>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</si>
  <si>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</si>
  <si>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</si>
  <si>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</si>
  <si>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</si>
  <si>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</si>
  <si>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</si>
  <si>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</si>
  <si>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</si>
  <si>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</si>
  <si>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</si>
  <si>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</si>
  <si>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</si>
  <si>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</si>
  <si>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</si>
  <si>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</si>
  <si>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</si>
  <si>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</si>
  <si>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</si>
  <si>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</si>
  <si>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</si>
  <si>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</si>
  <si>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</si>
  <si>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ï»¿Digi-Key Part Number</t>
  </si>
  <si>
    <t>Manufacturer Part Number</t>
  </si>
  <si>
    <t>Customer Reference</t>
  </si>
  <si>
    <t>Quantity 1</t>
  </si>
  <si>
    <t>Quantity 2</t>
  </si>
  <si>
    <t>Quantity 3</t>
  </si>
  <si>
    <t>Comments</t>
  </si>
  <si>
    <t>RoHS Status</t>
  </si>
  <si>
    <t>Lead Free Status</t>
  </si>
  <si>
    <t>REACH Status</t>
  </si>
  <si>
    <t>SAMSUNG ELECTRO-MECHANICS AMERICA, INC (VA)</t>
  </si>
  <si>
    <t>CAP CER 2.2UF 10V 10% X5R 0603</t>
  </si>
  <si>
    <t>Alternate Packaging Exists</t>
  </si>
  <si>
    <t>RoHS Compliant</t>
  </si>
  <si>
    <t>Lead free</t>
  </si>
  <si>
    <t>Not Available</t>
  </si>
  <si>
    <t>TAIYO YUDEN (VA)</t>
  </si>
  <si>
    <t>CAP CER 100UF 10V 20% X5R 1210</t>
  </si>
  <si>
    <t>Unaffected Nov-2009</t>
  </si>
  <si>
    <t>KEMET (VA)</t>
  </si>
  <si>
    <t>CAP CER 10000PF 10V 10% X7R 0603</t>
  </si>
  <si>
    <t>TDK CORPORATION (VA)</t>
  </si>
  <si>
    <t>CAP CER 10UF 10V 20% X5R 0603</t>
  </si>
  <si>
    <t>Unaffected Apr-2011</t>
  </si>
  <si>
    <t>MURATA ELECTRONICS (VA)</t>
  </si>
  <si>
    <t>CAP CER 4700PF 50V 10% X7R 0603</t>
  </si>
  <si>
    <t>Unaffected Jul-2011</t>
  </si>
  <si>
    <t>CAP CER 1UF 10V 10% X5R 0603</t>
  </si>
  <si>
    <t>Unaffected Jun-2012</t>
  </si>
  <si>
    <t>CAP CER 0.1UF 10V 10% X7R 0603</t>
  </si>
  <si>
    <t>OSRAM OPTO SEMICONDUCTORS INC(VA)</t>
  </si>
  <si>
    <t>LED CHIPLED 645NM RED DIFF 1206</t>
  </si>
  <si>
    <t>Unaffected Aug-2011</t>
  </si>
  <si>
    <t>LITE-ON INC (VA)</t>
  </si>
  <si>
    <t>LED WHITE YELLOW 260MCD 1206</t>
  </si>
  <si>
    <t>TEXAS INSTRUMENTS (VA)</t>
  </si>
  <si>
    <t>ADS1299IPAGR</t>
  </si>
  <si>
    <t>IC AFE 24BIT 16KSPS LN 64TQFP</t>
  </si>
  <si>
    <t>IC REG LDO -2.5V 0.2A SOT23-5</t>
  </si>
  <si>
    <t>IC REG LDO 2.5V 0.25A SOT23-5</t>
  </si>
  <si>
    <t>MICROCHIP TECHNOLOGY</t>
  </si>
  <si>
    <t>24AA256UID-I/SN</t>
  </si>
  <si>
    <t>IC EEPROM 256KBIT 400KHZ 8SOIC</t>
  </si>
  <si>
    <t>IC REG SWITCHED CAP INV SOT23-5</t>
  </si>
  <si>
    <t>IC OPAMP GP 5.5MHZ RRO SOT23-5</t>
  </si>
  <si>
    <t>IC VOLT-LVL TRANSL 2BIT BI SM8</t>
  </si>
  <si>
    <t>JST SALES AMERICA INC</t>
  </si>
  <si>
    <t>CONN HEADER PH SIDE 3POS 2MM</t>
  </si>
  <si>
    <t>MOLEX CONNECTOR CORPORATION</t>
  </si>
  <si>
    <t>CONN HEADER 30POS .100 R/A 15AU</t>
  </si>
  <si>
    <t>Unaffected Dec-2009</t>
  </si>
  <si>
    <t>HARWIN INC</t>
  </si>
  <si>
    <t>DIL VERTICAL PC TAIL PIN HEADER</t>
  </si>
  <si>
    <t>IC 8-BIT TRNSTR 15KV ESD 20TSSOP</t>
  </si>
  <si>
    <t>2X12POS DIL VERTICAL PIN HEADER</t>
  </si>
  <si>
    <t>TE CONNECTIVITY AMP</t>
  </si>
  <si>
    <t>CONN HDR BRKWAY 20POS 2MM 30GOLD</t>
  </si>
  <si>
    <t>Unaffected</t>
  </si>
  <si>
    <t>INDUCTOR MULTILAYER 3.3UH 0603</t>
  </si>
  <si>
    <t>PANASONIC ELECTRONIC COMPONENTS (VA)</t>
  </si>
  <si>
    <t>RES 270 OHM 1/10W 1% 0603 SMD</t>
  </si>
  <si>
    <t>ERJ-3EKF3920V</t>
  </si>
  <si>
    <t>RES 392 OHM 1/10W 1% 0603 SMD</t>
  </si>
  <si>
    <t>RES 10K OHM 1/10W 1% 0603 SMD</t>
  </si>
  <si>
    <t>RES 2M OHM 1/10W 1% 0603 SMD</t>
  </si>
  <si>
    <t>RES 4.99K OHM 1/10W 1% 0603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</si>
</sst>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DS1299-shield-digikey-bom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70247-3051/WM9827-ND/774624" TargetMode="External"/><Relationship Id="rId21" Type="http://schemas.openxmlformats.org/officeDocument/2006/relationships/hyperlink" Target="http://www.digikey.com/product-detail/en/M20-9980446/952-2123-ND/3728087" TargetMode="External"/><Relationship Id="rId22" Type="http://schemas.openxmlformats.org/officeDocument/2006/relationships/hyperlink" Target="http://www.digikey.com/product-detail/en/M20-9981246/952-1917-ND/3727884" TargetMode="External"/><Relationship Id="rId23" Type="http://schemas.openxmlformats.org/officeDocument/2006/relationships/hyperlink" Target="http://www.digikey.com/product-search/en?pv88=34&amp;FV=fff40016%2Cfff80370%2C7004d3&amp;k=header&amp;mnonly=0&amp;newproducts=0&amp;ColumnSort=0&amp;page=1&amp;stock=1&amp;quantity=0&amp;ptm=0&amp;fid=0&amp;pageSize=100" TargetMode="External"/><Relationship Id="rId24" Type="http://schemas.openxmlformats.org/officeDocument/2006/relationships/hyperlink" Target="http://www.4uconnector.com/online/SearchPro.asp?FormName=ProSearch&amp;FormAction=search&amp;s_GroupNo=&amp;s_keyword=19950" TargetMode="External"/><Relationship Id="rId25" Type="http://schemas.openxmlformats.org/officeDocument/2006/relationships/hyperlink" Target="http://digikey.com/Suppliers/us/Lite-On.page?lang=en" TargetMode="External"/><Relationship Id="rId26" Type="http://schemas.openxmlformats.org/officeDocument/2006/relationships/hyperlink" Target="http://digikey.com/Suppliers/us/Panasonic-Electronic-Components.page?lang=en" TargetMode="External"/><Relationship Id="rId27" Type="http://schemas.openxmlformats.org/officeDocument/2006/relationships/hyperlink" Target="http://digikey.com/Suppliers/us/Panasonic-Electronic-Components.page?lang=en" TargetMode="External"/><Relationship Id="rId28" Type="http://schemas.openxmlformats.org/officeDocument/2006/relationships/hyperlink" Target="http://digikey.com/Suppliers/us/Panasonic-Electronic-Components.page?lang=en" TargetMode="External"/><Relationship Id="rId29" Type="http://schemas.openxmlformats.org/officeDocument/2006/relationships/hyperlink" Target="http://www.digikey.com/product-detail/en/ERJ-3EKF1002V/P10.0KHCT-ND/198102" TargetMode="External"/><Relationship Id="rId30" Type="http://schemas.openxmlformats.org/officeDocument/2006/relationships/hyperlink" Target="http://www.4uconnector.com/online/SearchPro.asp?FormName=ProSearch&amp;FormAction=search&amp;s_GroupNo=&amp;s_keyword=18677" TargetMode="External"/><Relationship Id="rId31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F1608A3R3K/445-1019-1-ND/504417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24AA256UID-I%2FSN/24AA256UID-I%2FSN-ND/4439784?WT.z_cid=ref_octopart_dkc_buynow" TargetMode="External"/><Relationship Id="rId16" Type="http://schemas.openxmlformats.org/officeDocument/2006/relationships/hyperlink" Target="http://www.digikey.com/product-detail/en/TPS60403DBVT/296-13418-1-ND/484487" TargetMode="External"/><Relationship Id="rId17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TXS0102DCTR/296-21978-1-ND/1632671" TargetMode="External"/><Relationship Id="rId19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mpart=S3B-PH-K-S%28LF%29%28SN%29&amp;vendor=455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D9" workbookViewId="0">
      <selection activeCell="F1" sqref="F1:F1048576"/>
    </sheetView>
  </sheetViews>
  <sheetFormatPr baseColWidth="10" defaultRowHeight="15" x14ac:dyDescent="0"/>
  <cols>
    <col min="1" max="1" width="33.332031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193</v>
      </c>
      <c r="C1" s="2" t="s">
        <v>70</v>
      </c>
      <c r="D1" s="2" t="s">
        <v>64</v>
      </c>
      <c r="E1" t="s">
        <v>1</v>
      </c>
      <c r="F1" t="s">
        <v>45</v>
      </c>
      <c r="G1" t="s">
        <v>232</v>
      </c>
      <c r="H1" t="s">
        <v>137</v>
      </c>
      <c r="I1" t="s">
        <v>139</v>
      </c>
      <c r="J1" t="s">
        <v>3</v>
      </c>
      <c r="K1" t="s">
        <v>63</v>
      </c>
      <c r="L1" t="s">
        <v>233</v>
      </c>
      <c r="M1" t="s">
        <v>52</v>
      </c>
    </row>
    <row r="2" spans="1:13" ht="45">
      <c r="A2" s="2" t="s">
        <v>4</v>
      </c>
      <c r="B2" s="2" t="s">
        <v>135</v>
      </c>
      <c r="C2" s="2" t="s">
        <v>71</v>
      </c>
      <c r="D2" s="2" t="s">
        <v>141</v>
      </c>
      <c r="E2" s="2" t="s">
        <v>140</v>
      </c>
      <c r="F2" s="2" t="s">
        <v>51</v>
      </c>
      <c r="G2">
        <v>3</v>
      </c>
      <c r="H2">
        <v>2</v>
      </c>
      <c r="I2">
        <f>G2*H2</f>
        <v>6</v>
      </c>
      <c r="J2" t="s">
        <v>5</v>
      </c>
      <c r="M2" s="3" t="s">
        <v>53</v>
      </c>
    </row>
    <row r="3" spans="1:13">
      <c r="A3" s="2" t="s">
        <v>82</v>
      </c>
      <c r="B3" s="2" t="s">
        <v>135</v>
      </c>
      <c r="C3" s="2" t="s">
        <v>72</v>
      </c>
      <c r="D3" s="2" t="s">
        <v>154</v>
      </c>
      <c r="E3" s="2" t="s">
        <v>153</v>
      </c>
      <c r="F3" s="2" t="s">
        <v>87</v>
      </c>
      <c r="G3">
        <v>1</v>
      </c>
      <c r="H3">
        <v>2</v>
      </c>
      <c r="I3">
        <f>G3*H3</f>
        <v>2</v>
      </c>
      <c r="J3" t="s">
        <v>85</v>
      </c>
      <c r="M3" s="3" t="s">
        <v>86</v>
      </c>
    </row>
    <row r="4" spans="1:13">
      <c r="A4" s="2" t="s">
        <v>15</v>
      </c>
      <c r="B4" s="2" t="s">
        <v>135</v>
      </c>
      <c r="C4" s="2" t="s">
        <v>197</v>
      </c>
      <c r="D4" s="2" t="s">
        <v>155</v>
      </c>
      <c r="E4" s="2" t="s">
        <v>158</v>
      </c>
      <c r="F4" s="2" t="s">
        <v>110</v>
      </c>
      <c r="G4">
        <v>1</v>
      </c>
      <c r="H4">
        <v>8</v>
      </c>
      <c r="I4">
        <f>G4*H4</f>
        <v>8</v>
      </c>
      <c r="J4" t="s">
        <v>111</v>
      </c>
      <c r="M4" s="3" t="s">
        <v>112</v>
      </c>
    </row>
    <row r="5" spans="1:13">
      <c r="A5" s="2" t="s">
        <v>16</v>
      </c>
      <c r="B5" s="2" t="s">
        <v>135</v>
      </c>
      <c r="C5" s="2" t="s">
        <v>196</v>
      </c>
      <c r="D5" s="2" t="s">
        <v>177</v>
      </c>
      <c r="E5" s="2" t="s">
        <v>159</v>
      </c>
      <c r="F5" s="2" t="s">
        <v>113</v>
      </c>
      <c r="G5">
        <v>1</v>
      </c>
      <c r="H5">
        <v>5</v>
      </c>
      <c r="I5">
        <f>G5*H5</f>
        <v>5</v>
      </c>
      <c r="J5" t="s">
        <v>66</v>
      </c>
      <c r="M5" s="3" t="s">
        <v>114</v>
      </c>
    </row>
    <row r="6" spans="1:13" ht="30">
      <c r="A6" s="2" t="s">
        <v>13</v>
      </c>
      <c r="B6" s="2" t="s">
        <v>135</v>
      </c>
      <c r="C6" s="2" t="s">
        <v>196</v>
      </c>
      <c r="D6" s="2" t="s">
        <v>177</v>
      </c>
      <c r="E6" s="2" t="s">
        <v>156</v>
      </c>
      <c r="F6" s="2" t="s">
        <v>106</v>
      </c>
      <c r="G6">
        <v>1</v>
      </c>
      <c r="H6">
        <v>5</v>
      </c>
      <c r="I6">
        <f>G6*H6</f>
        <v>5</v>
      </c>
      <c r="J6" t="s">
        <v>68</v>
      </c>
      <c r="M6" s="3" t="s">
        <v>107</v>
      </c>
    </row>
    <row r="7" spans="1:13">
      <c r="A7" s="2" t="s">
        <v>14</v>
      </c>
      <c r="B7" s="2" t="s">
        <v>135</v>
      </c>
      <c r="C7" s="2" t="s">
        <v>196</v>
      </c>
      <c r="D7" s="2" t="s">
        <v>177</v>
      </c>
      <c r="E7" s="2" t="s">
        <v>157</v>
      </c>
      <c r="F7" s="2" t="s">
        <v>108</v>
      </c>
      <c r="G7">
        <v>1</v>
      </c>
      <c r="H7">
        <v>5</v>
      </c>
      <c r="I7">
        <f>G7*H7</f>
        <v>5</v>
      </c>
      <c r="J7" t="s">
        <v>69</v>
      </c>
      <c r="M7" s="3" t="s">
        <v>109</v>
      </c>
    </row>
    <row r="8" spans="1:13">
      <c r="A8" s="2" t="s">
        <v>43</v>
      </c>
      <c r="B8" s="2" t="s">
        <v>135</v>
      </c>
      <c r="D8" s="9" t="s">
        <v>177</v>
      </c>
      <c r="E8" t="s">
        <v>176</v>
      </c>
      <c r="F8" t="s">
        <v>120</v>
      </c>
      <c r="G8">
        <v>2</v>
      </c>
      <c r="H8">
        <v>20</v>
      </c>
      <c r="I8">
        <f>G8*H8</f>
        <v>40</v>
      </c>
      <c r="J8" t="s">
        <v>76</v>
      </c>
      <c r="M8" s="3" t="s">
        <v>121</v>
      </c>
    </row>
    <row r="9" spans="1:13" ht="30">
      <c r="A9" s="2" t="s">
        <v>18</v>
      </c>
      <c r="B9" s="2" t="s">
        <v>135</v>
      </c>
      <c r="C9" s="2" t="s">
        <v>196</v>
      </c>
      <c r="D9" s="2" t="s">
        <v>177</v>
      </c>
      <c r="E9" s="2" t="s">
        <v>161</v>
      </c>
      <c r="F9" s="2" t="s">
        <v>118</v>
      </c>
      <c r="G9">
        <v>1</v>
      </c>
      <c r="H9">
        <v>8</v>
      </c>
      <c r="I9">
        <f>G9*H9</f>
        <v>8</v>
      </c>
      <c r="J9" t="s">
        <v>67</v>
      </c>
      <c r="M9" s="3" t="s">
        <v>119</v>
      </c>
    </row>
    <row r="10" spans="1:13">
      <c r="A10" s="2" t="s">
        <v>17</v>
      </c>
      <c r="B10" s="2" t="s">
        <v>135</v>
      </c>
      <c r="C10" s="2" t="s">
        <v>196</v>
      </c>
      <c r="D10" s="2" t="s">
        <v>177</v>
      </c>
      <c r="E10" s="2" t="s">
        <v>160</v>
      </c>
      <c r="F10" s="2" t="s">
        <v>115</v>
      </c>
      <c r="G10">
        <v>2</v>
      </c>
      <c r="H10">
        <v>5</v>
      </c>
      <c r="I10">
        <f>G10*H10</f>
        <v>10</v>
      </c>
      <c r="J10" t="s">
        <v>117</v>
      </c>
      <c r="M10" s="3" t="s">
        <v>116</v>
      </c>
    </row>
    <row r="11" spans="1:13">
      <c r="A11" s="2" t="s">
        <v>12</v>
      </c>
      <c r="B11" s="2" t="s">
        <v>135</v>
      </c>
      <c r="C11" s="2" t="s">
        <v>195</v>
      </c>
      <c r="D11" s="2" t="s">
        <v>177</v>
      </c>
      <c r="E11" s="2" t="s">
        <v>231</v>
      </c>
      <c r="F11" s="2" t="s">
        <v>104</v>
      </c>
      <c r="G11">
        <v>1</v>
      </c>
      <c r="H11">
        <v>64</v>
      </c>
      <c r="I11">
        <f>G11*H11</f>
        <v>64</v>
      </c>
      <c r="J11" t="s">
        <v>230</v>
      </c>
      <c r="M11" s="3" t="s">
        <v>105</v>
      </c>
    </row>
    <row r="12" spans="1:13">
      <c r="A12" t="s">
        <v>212</v>
      </c>
      <c r="B12" s="2" t="s">
        <v>135</v>
      </c>
      <c r="C12" s="2" t="s">
        <v>71</v>
      </c>
      <c r="D12" s="2" t="s">
        <v>149</v>
      </c>
      <c r="E12" s="2" t="s">
        <v>150</v>
      </c>
      <c r="F12" s="2" t="s">
        <v>58</v>
      </c>
      <c r="G12">
        <v>13</v>
      </c>
      <c r="H12">
        <v>2</v>
      </c>
      <c r="I12">
        <f>G12*H12</f>
        <v>26</v>
      </c>
      <c r="J12" t="s">
        <v>11</v>
      </c>
      <c r="M12" s="3" t="s">
        <v>59</v>
      </c>
    </row>
    <row r="13" spans="1:13">
      <c r="A13" t="s">
        <v>210</v>
      </c>
      <c r="B13" s="2" t="s">
        <v>135</v>
      </c>
      <c r="C13" s="2" t="s">
        <v>71</v>
      </c>
      <c r="D13" s="2" t="s">
        <v>149</v>
      </c>
      <c r="E13" s="2" t="s">
        <v>229</v>
      </c>
      <c r="F13" s="2" t="s">
        <v>228</v>
      </c>
      <c r="G13">
        <v>2</v>
      </c>
      <c r="H13">
        <v>2</v>
      </c>
      <c r="I13">
        <f>G13*H13</f>
        <v>4</v>
      </c>
      <c r="J13" t="s">
        <v>211</v>
      </c>
      <c r="M13" s="3" t="s">
        <v>227</v>
      </c>
    </row>
    <row r="14" spans="1:13">
      <c r="A14" t="s">
        <v>226</v>
      </c>
      <c r="B14" s="2" t="s">
        <v>135</v>
      </c>
      <c r="C14" s="2" t="s">
        <v>71</v>
      </c>
      <c r="D14" s="2" t="s">
        <v>149</v>
      </c>
      <c r="E14" s="2" t="s">
        <v>148</v>
      </c>
      <c r="F14" s="2" t="s">
        <v>56</v>
      </c>
      <c r="G14">
        <v>25</v>
      </c>
      <c r="H14">
        <v>2</v>
      </c>
      <c r="I14">
        <f>G14*H14</f>
        <v>50</v>
      </c>
      <c r="J14" t="s">
        <v>10</v>
      </c>
      <c r="M14" s="3" t="s">
        <v>57</v>
      </c>
    </row>
    <row r="15" spans="1:13">
      <c r="A15" s="2" t="s">
        <v>25</v>
      </c>
      <c r="B15" s="2" t="s">
        <v>135</v>
      </c>
      <c r="C15" s="2" t="s">
        <v>71</v>
      </c>
      <c r="D15" t="s">
        <v>145</v>
      </c>
      <c r="E15" t="s">
        <v>170</v>
      </c>
      <c r="F15" t="s">
        <v>102</v>
      </c>
      <c r="G15">
        <v>4</v>
      </c>
      <c r="H15">
        <v>2</v>
      </c>
      <c r="I15">
        <f>G15*H15</f>
        <v>8</v>
      </c>
      <c r="J15" t="s">
        <v>26</v>
      </c>
      <c r="M15" s="3" t="s">
        <v>103</v>
      </c>
    </row>
    <row r="16" spans="1:13">
      <c r="A16" s="2" t="s">
        <v>225</v>
      </c>
      <c r="B16" s="2" t="s">
        <v>135</v>
      </c>
      <c r="C16" s="2" t="s">
        <v>71</v>
      </c>
      <c r="D16" s="2" t="s">
        <v>145</v>
      </c>
      <c r="E16" s="2" t="s">
        <v>144</v>
      </c>
      <c r="F16" s="2" t="s">
        <v>54</v>
      </c>
      <c r="G16">
        <v>8</v>
      </c>
      <c r="H16">
        <v>2</v>
      </c>
      <c r="I16">
        <f>G16*H16</f>
        <v>16</v>
      </c>
      <c r="J16" t="s">
        <v>7</v>
      </c>
      <c r="M16" s="3" t="s">
        <v>55</v>
      </c>
    </row>
    <row r="17" spans="1:13">
      <c r="A17" s="2" t="s">
        <v>19</v>
      </c>
      <c r="B17" s="2" t="s">
        <v>135</v>
      </c>
      <c r="D17" s="2" t="s">
        <v>163</v>
      </c>
      <c r="E17" s="2" t="s">
        <v>162</v>
      </c>
      <c r="F17" s="2" t="s">
        <v>89</v>
      </c>
      <c r="G17">
        <v>1</v>
      </c>
      <c r="H17">
        <v>2</v>
      </c>
      <c r="I17">
        <f>G17*H17</f>
        <v>2</v>
      </c>
      <c r="J17" t="s">
        <v>201</v>
      </c>
      <c r="M17" s="3" t="s">
        <v>88</v>
      </c>
    </row>
    <row r="18" spans="1:13">
      <c r="A18" s="2" t="s">
        <v>81</v>
      </c>
      <c r="B18" s="2" t="s">
        <v>135</v>
      </c>
      <c r="C18" s="2" t="s">
        <v>72</v>
      </c>
      <c r="D18" s="2" t="s">
        <v>152</v>
      </c>
      <c r="E18" s="2" t="s">
        <v>151</v>
      </c>
      <c r="F18" s="2" t="s">
        <v>84</v>
      </c>
      <c r="G18">
        <v>1</v>
      </c>
      <c r="H18">
        <v>2</v>
      </c>
      <c r="I18">
        <f>G18*H18</f>
        <v>2</v>
      </c>
      <c r="J18" t="s">
        <v>80</v>
      </c>
      <c r="M18" s="3" t="s">
        <v>83</v>
      </c>
    </row>
    <row r="19" spans="1:13">
      <c r="A19" t="s">
        <v>8</v>
      </c>
      <c r="B19" s="2" t="s">
        <v>135</v>
      </c>
      <c r="C19" s="2" t="s">
        <v>71</v>
      </c>
      <c r="D19" s="2" t="s">
        <v>147</v>
      </c>
      <c r="E19" s="2" t="s">
        <v>146</v>
      </c>
      <c r="F19" s="2" t="s">
        <v>79</v>
      </c>
      <c r="G19">
        <v>17</v>
      </c>
      <c r="H19">
        <v>2</v>
      </c>
      <c r="I19">
        <f>G19*H19</f>
        <v>34</v>
      </c>
      <c r="J19" t="s">
        <v>9</v>
      </c>
      <c r="K19" t="s">
        <v>77</v>
      </c>
      <c r="M19" s="3" t="s">
        <v>78</v>
      </c>
    </row>
    <row r="20" spans="1:13">
      <c r="A20" s="2" t="s">
        <v>203</v>
      </c>
      <c r="B20" s="2" t="s">
        <v>135</v>
      </c>
      <c r="C20" s="2" t="s">
        <v>75</v>
      </c>
      <c r="D20" s="2" t="s">
        <v>143</v>
      </c>
      <c r="E20" s="2" t="s">
        <v>142</v>
      </c>
      <c r="F20" s="2" t="s">
        <v>73</v>
      </c>
      <c r="G20">
        <v>2</v>
      </c>
      <c r="H20">
        <v>2</v>
      </c>
      <c r="I20">
        <f>G20*H20</f>
        <v>4</v>
      </c>
      <c r="J20" t="s">
        <v>6</v>
      </c>
      <c r="M20" s="3" t="s">
        <v>74</v>
      </c>
    </row>
    <row r="21" spans="1:13">
      <c r="A21" s="2" t="s">
        <v>22</v>
      </c>
      <c r="B21" s="2" t="s">
        <v>194</v>
      </c>
      <c r="D21" s="2" t="s">
        <v>166</v>
      </c>
      <c r="E21" s="2" t="s">
        <v>167</v>
      </c>
      <c r="F21" s="2" t="s">
        <v>128</v>
      </c>
      <c r="G21">
        <v>1</v>
      </c>
      <c r="H21">
        <v>24</v>
      </c>
      <c r="I21">
        <f>G21*H21</f>
        <v>24</v>
      </c>
      <c r="J21" t="s">
        <v>60</v>
      </c>
      <c r="M21" s="3" t="s">
        <v>127</v>
      </c>
    </row>
    <row r="22" spans="1:13">
      <c r="A22" s="2" t="s">
        <v>21</v>
      </c>
      <c r="B22" s="2" t="s">
        <v>194</v>
      </c>
      <c r="D22" s="2" t="s">
        <v>166</v>
      </c>
      <c r="E22" s="2" t="s">
        <v>165</v>
      </c>
      <c r="F22" s="2" t="s">
        <v>126</v>
      </c>
      <c r="G22">
        <v>1</v>
      </c>
      <c r="H22">
        <v>8</v>
      </c>
      <c r="I22">
        <f>G22*H22</f>
        <v>8</v>
      </c>
      <c r="J22" t="s">
        <v>200</v>
      </c>
      <c r="M22" s="3" t="s">
        <v>125</v>
      </c>
    </row>
    <row r="23" spans="1:13">
      <c r="A23" s="2" t="s">
        <v>23</v>
      </c>
      <c r="B23" s="2" t="s">
        <v>194</v>
      </c>
      <c r="D23" t="s">
        <v>166</v>
      </c>
      <c r="E23" s="2" t="s">
        <v>236</v>
      </c>
      <c r="F23" s="2" t="s">
        <v>235</v>
      </c>
      <c r="G23">
        <v>1</v>
      </c>
      <c r="H23">
        <v>20</v>
      </c>
      <c r="I23">
        <f>G23*H23</f>
        <v>20</v>
      </c>
      <c r="J23" t="s">
        <v>202</v>
      </c>
      <c r="M23" s="3" t="s">
        <v>234</v>
      </c>
    </row>
    <row r="24" spans="1:13">
      <c r="A24" s="2" t="s">
        <v>95</v>
      </c>
      <c r="B24" s="2" t="s">
        <v>194</v>
      </c>
      <c r="D24" t="s">
        <v>169</v>
      </c>
      <c r="E24" s="2" t="s">
        <v>168</v>
      </c>
      <c r="F24" s="2" t="s">
        <v>133</v>
      </c>
      <c r="G24">
        <v>1</v>
      </c>
      <c r="H24">
        <v>15</v>
      </c>
      <c r="I24">
        <f>G24*H24</f>
        <v>15</v>
      </c>
      <c r="J24" t="s">
        <v>62</v>
      </c>
      <c r="K24" t="s">
        <v>130</v>
      </c>
      <c r="M24" s="3" t="s">
        <v>129</v>
      </c>
    </row>
    <row r="25" spans="1:13">
      <c r="A25" s="2" t="s">
        <v>29</v>
      </c>
      <c r="B25" s="2" t="s">
        <v>135</v>
      </c>
      <c r="C25" s="2" t="s">
        <v>71</v>
      </c>
      <c r="D25" t="s">
        <v>172</v>
      </c>
      <c r="E25" t="s">
        <v>173</v>
      </c>
      <c r="F25" t="s">
        <v>93</v>
      </c>
      <c r="G25">
        <v>6</v>
      </c>
      <c r="H25">
        <v>2</v>
      </c>
      <c r="I25">
        <f>G25*H25</f>
        <v>12</v>
      </c>
      <c r="J25" t="s">
        <v>30</v>
      </c>
      <c r="M25" s="3" t="s">
        <v>94</v>
      </c>
    </row>
    <row r="26" spans="1:13">
      <c r="A26" s="2" t="s">
        <v>31</v>
      </c>
      <c r="B26" s="2" t="s">
        <v>135</v>
      </c>
      <c r="C26" s="2" t="s">
        <v>71</v>
      </c>
      <c r="D26" t="s">
        <v>172</v>
      </c>
      <c r="E26" t="s">
        <v>174</v>
      </c>
      <c r="F26" t="s">
        <v>97</v>
      </c>
      <c r="G26">
        <v>2</v>
      </c>
      <c r="H26">
        <v>2</v>
      </c>
      <c r="I26">
        <f>G26*H26</f>
        <v>4</v>
      </c>
      <c r="J26" t="s">
        <v>32</v>
      </c>
      <c r="M26" s="3" t="s">
        <v>98</v>
      </c>
    </row>
    <row r="27" spans="1:13">
      <c r="A27" s="2" t="s">
        <v>27</v>
      </c>
      <c r="B27" s="2" t="s">
        <v>135</v>
      </c>
      <c r="C27" s="2" t="s">
        <v>71</v>
      </c>
      <c r="D27" t="s">
        <v>172</v>
      </c>
      <c r="E27" t="s">
        <v>171</v>
      </c>
      <c r="F27" t="s">
        <v>99</v>
      </c>
      <c r="G27">
        <v>2</v>
      </c>
      <c r="H27">
        <v>2</v>
      </c>
      <c r="I27">
        <f>G27*H27</f>
        <v>4</v>
      </c>
      <c r="J27" t="s">
        <v>28</v>
      </c>
      <c r="M27" s="3" t="s">
        <v>100</v>
      </c>
    </row>
    <row r="28" spans="1:13">
      <c r="A28" s="2" t="s">
        <v>207</v>
      </c>
      <c r="B28" s="2" t="s">
        <v>135</v>
      </c>
      <c r="C28" s="2" t="s">
        <v>71</v>
      </c>
      <c r="D28" t="s">
        <v>172</v>
      </c>
      <c r="E28" t="s">
        <v>171</v>
      </c>
      <c r="F28" t="s">
        <v>204</v>
      </c>
      <c r="G28">
        <v>1</v>
      </c>
      <c r="H28">
        <v>2</v>
      </c>
      <c r="I28">
        <f>G28*H28</f>
        <v>2</v>
      </c>
      <c r="J28" t="s">
        <v>205</v>
      </c>
      <c r="M28" s="3" t="s">
        <v>206</v>
      </c>
    </row>
    <row r="29" spans="1:13">
      <c r="A29" s="2" t="s">
        <v>33</v>
      </c>
      <c r="B29" s="2" t="s">
        <v>135</v>
      </c>
      <c r="C29" s="2" t="s">
        <v>71</v>
      </c>
      <c r="D29" t="s">
        <v>172</v>
      </c>
      <c r="E29" t="s">
        <v>175</v>
      </c>
      <c r="F29" t="s">
        <v>92</v>
      </c>
      <c r="G29">
        <v>18</v>
      </c>
      <c r="H29">
        <v>2</v>
      </c>
      <c r="I29">
        <f>G29*H29</f>
        <v>36</v>
      </c>
      <c r="J29" t="s">
        <v>34</v>
      </c>
      <c r="M29" s="3" t="s">
        <v>91</v>
      </c>
    </row>
    <row r="30" spans="1:13">
      <c r="A30" s="2" t="s">
        <v>20</v>
      </c>
      <c r="B30" s="2" t="s">
        <v>194</v>
      </c>
      <c r="D30" s="2" t="s">
        <v>122</v>
      </c>
      <c r="E30" s="2" t="s">
        <v>164</v>
      </c>
      <c r="F30" s="2" t="s">
        <v>123</v>
      </c>
      <c r="G30">
        <v>1</v>
      </c>
      <c r="H30">
        <v>30</v>
      </c>
      <c r="I30">
        <f>G30*H30</f>
        <v>30</v>
      </c>
      <c r="J30" t="s">
        <v>61</v>
      </c>
      <c r="M30" s="3" t="s">
        <v>124</v>
      </c>
    </row>
    <row r="31" spans="1:13">
      <c r="A31" s="2" t="s">
        <v>96</v>
      </c>
      <c r="B31" s="2" t="s">
        <v>194</v>
      </c>
      <c r="D31" s="2" t="s">
        <v>65</v>
      </c>
      <c r="E31" s="2">
        <v>18689</v>
      </c>
      <c r="F31" s="2"/>
      <c r="G31">
        <v>6</v>
      </c>
      <c r="H31">
        <v>8</v>
      </c>
      <c r="I31">
        <f>G31*H31</f>
        <v>48</v>
      </c>
      <c r="J31" t="s">
        <v>90</v>
      </c>
      <c r="M31" s="3" t="s">
        <v>131</v>
      </c>
    </row>
    <row r="32" spans="1:13" ht="45">
      <c r="A32" s="2" t="s">
        <v>24</v>
      </c>
      <c r="B32" s="2" t="s">
        <v>194</v>
      </c>
      <c r="D32" t="s">
        <v>65</v>
      </c>
      <c r="E32" s="2">
        <v>19950</v>
      </c>
      <c r="F32" s="2"/>
      <c r="G32">
        <v>1</v>
      </c>
      <c r="H32">
        <v>10</v>
      </c>
      <c r="I32">
        <f>G32*H32</f>
        <v>10</v>
      </c>
      <c r="J32" t="s">
        <v>180</v>
      </c>
      <c r="M32" s="3" t="s">
        <v>132</v>
      </c>
    </row>
    <row r="33" spans="1:13">
      <c r="A33" s="2" t="s">
        <v>179</v>
      </c>
      <c r="B33" s="2" t="s">
        <v>194</v>
      </c>
      <c r="C33" s="2" t="s">
        <v>71</v>
      </c>
      <c r="D33" t="s">
        <v>65</v>
      </c>
      <c r="E33">
        <v>19950</v>
      </c>
      <c r="G33">
        <v>1</v>
      </c>
      <c r="H33">
        <v>36</v>
      </c>
      <c r="I33">
        <f>G33*H33</f>
        <v>36</v>
      </c>
      <c r="J33" t="s">
        <v>181</v>
      </c>
      <c r="M33" s="3" t="s">
        <v>182</v>
      </c>
    </row>
    <row r="34" spans="1:13">
      <c r="A34" s="2" t="s">
        <v>35</v>
      </c>
      <c r="B34" s="2" t="s">
        <v>194</v>
      </c>
      <c r="D34" s="2" t="s">
        <v>65</v>
      </c>
      <c r="E34">
        <v>18677</v>
      </c>
      <c r="G34">
        <v>1</v>
      </c>
      <c r="H34">
        <v>6</v>
      </c>
      <c r="I34">
        <f>G34*H34</f>
        <v>6</v>
      </c>
      <c r="J34" t="s">
        <v>36</v>
      </c>
      <c r="M34" s="3" t="s">
        <v>178</v>
      </c>
    </row>
    <row r="35" spans="1:13">
      <c r="A35" s="2" t="s">
        <v>37</v>
      </c>
      <c r="B35" s="2" t="s">
        <v>134</v>
      </c>
      <c r="J35" t="s">
        <v>38</v>
      </c>
      <c r="K35" t="s">
        <v>101</v>
      </c>
    </row>
    <row r="36" spans="1:13">
      <c r="A36" s="2" t="s">
        <v>39</v>
      </c>
      <c r="B36" s="2" t="s">
        <v>134</v>
      </c>
      <c r="J36" t="s">
        <v>40</v>
      </c>
      <c r="K36" t="s">
        <v>101</v>
      </c>
    </row>
    <row r="37" spans="1:13">
      <c r="A37" s="2" t="s">
        <v>41</v>
      </c>
      <c r="B37" s="2" t="s">
        <v>134</v>
      </c>
      <c r="J37" t="s">
        <v>42</v>
      </c>
      <c r="K37" t="s">
        <v>101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hyperlinks>
    <hyperlink ref="M2" r:id="rId1"/>
    <hyperlink ref="M16" r:id="rId2"/>
    <hyperlink ref="M14" r:id="rId3"/>
    <hyperlink ref="M12" r:id="rId4"/>
    <hyperlink ref="M20" r:id="rId5"/>
    <hyperlink ref="M19" r:id="rId6"/>
    <hyperlink ref="M17" r:id="rId7"/>
    <hyperlink ref="M29" r:id="rId8"/>
    <hyperlink ref="M26" r:id="rId9"/>
    <hyperlink ref="M27" r:id="rId10"/>
    <hyperlink ref="M15" r:id="rId11"/>
    <hyperlink ref="M11" r:id="rId12"/>
    <hyperlink ref="M6" r:id="rId13"/>
    <hyperlink ref="M7" r:id="rId14"/>
    <hyperlink ref="M4" r:id="rId15"/>
    <hyperlink ref="M5" r:id="rId16"/>
    <hyperlink ref="M10" r:id="rId17"/>
    <hyperlink ref="M9" r:id="rId18"/>
    <hyperlink ref="M8" r:id="rId19"/>
    <hyperlink ref="M30" r:id="rId20"/>
    <hyperlink ref="M22" r:id="rId21"/>
    <hyperlink ref="M21" r:id="rId22"/>
    <hyperlink ref="M24" r:id="rId23"/>
    <hyperlink ref="M32" r:id="rId24"/>
    <hyperlink ref="D3" r:id="rId25"/>
    <hyperlink ref="D27" r:id="rId26"/>
    <hyperlink ref="D30:D32" r:id="rId27" display="Panasonic Electronic Components"/>
    <hyperlink ref="D28" r:id="rId28"/>
    <hyperlink ref="M25" r:id="rId29"/>
    <hyperlink ref="M34" r:id="rId30"/>
    <hyperlink ref="M13" r:id="rId3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A1048576"/>
    </sheetView>
  </sheetViews>
  <sheetFormatPr baseColWidth="10" defaultRowHeight="15" x14ac:dyDescent="0"/>
  <cols>
    <col min="1" max="1" width="21.1640625" bestFit="1" customWidth="1"/>
    <col min="2" max="2" width="43.83203125" bestFit="1" customWidth="1"/>
    <col min="3" max="3" width="23.5" bestFit="1" customWidth="1"/>
    <col min="4" max="4" width="17.83203125" bestFit="1" customWidth="1"/>
    <col min="5" max="7" width="9.83203125" bestFit="1" customWidth="1"/>
    <col min="8" max="8" width="35.6640625" bestFit="1" customWidth="1"/>
    <col min="9" max="9" width="22.5" bestFit="1" customWidth="1"/>
    <col min="10" max="10" width="14.33203125" bestFit="1" customWidth="1"/>
    <col min="11" max="11" width="14.6640625" bestFit="1" customWidth="1"/>
    <col min="12" max="12" width="18.6640625" bestFit="1" customWidth="1"/>
  </cols>
  <sheetData>
    <row r="1" spans="1:12">
      <c r="A1" t="s">
        <v>237</v>
      </c>
      <c r="B1" t="s">
        <v>64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3</v>
      </c>
      <c r="I1" t="s">
        <v>243</v>
      </c>
      <c r="J1" t="s">
        <v>244</v>
      </c>
      <c r="K1" t="s">
        <v>245</v>
      </c>
      <c r="L1" t="s">
        <v>246</v>
      </c>
    </row>
    <row r="2" spans="1:12">
      <c r="A2" t="s">
        <v>51</v>
      </c>
      <c r="B2" t="s">
        <v>247</v>
      </c>
      <c r="C2" t="s">
        <v>140</v>
      </c>
      <c r="E2">
        <v>3</v>
      </c>
      <c r="F2">
        <v>0</v>
      </c>
      <c r="G2">
        <v>0</v>
      </c>
      <c r="H2" t="s">
        <v>248</v>
      </c>
      <c r="I2" t="s">
        <v>249</v>
      </c>
      <c r="J2" t="s">
        <v>250</v>
      </c>
      <c r="K2" t="s">
        <v>251</v>
      </c>
      <c r="L2" t="s">
        <v>252</v>
      </c>
    </row>
    <row r="3" spans="1:12">
      <c r="A3" t="s">
        <v>87</v>
      </c>
      <c r="B3" t="s">
        <v>270</v>
      </c>
      <c r="C3" t="s">
        <v>153</v>
      </c>
      <c r="E3">
        <v>1</v>
      </c>
      <c r="F3">
        <v>0</v>
      </c>
      <c r="G3">
        <v>0</v>
      </c>
      <c r="H3" t="s">
        <v>271</v>
      </c>
      <c r="I3" t="s">
        <v>249</v>
      </c>
      <c r="J3" t="s">
        <v>250</v>
      </c>
      <c r="K3" t="s">
        <v>251</v>
      </c>
      <c r="L3" t="s">
        <v>252</v>
      </c>
    </row>
    <row r="4" spans="1:12">
      <c r="A4" t="s">
        <v>110</v>
      </c>
      <c r="B4" t="s">
        <v>277</v>
      </c>
      <c r="C4" t="s">
        <v>278</v>
      </c>
      <c r="E4">
        <v>0</v>
      </c>
      <c r="F4">
        <v>0</v>
      </c>
      <c r="G4">
        <v>0</v>
      </c>
      <c r="H4" t="s">
        <v>279</v>
      </c>
      <c r="J4" t="s">
        <v>250</v>
      </c>
      <c r="K4" t="s">
        <v>251</v>
      </c>
      <c r="L4" t="s">
        <v>252</v>
      </c>
    </row>
    <row r="5" spans="1:12">
      <c r="A5" t="s">
        <v>113</v>
      </c>
      <c r="B5" t="s">
        <v>272</v>
      </c>
      <c r="C5" t="s">
        <v>159</v>
      </c>
      <c r="E5">
        <v>1</v>
      </c>
      <c r="F5">
        <v>0</v>
      </c>
      <c r="G5">
        <v>0</v>
      </c>
      <c r="H5" t="s">
        <v>280</v>
      </c>
      <c r="I5" t="s">
        <v>249</v>
      </c>
      <c r="J5" t="s">
        <v>250</v>
      </c>
      <c r="K5" t="s">
        <v>251</v>
      </c>
      <c r="L5" t="s">
        <v>265</v>
      </c>
    </row>
    <row r="6" spans="1:12">
      <c r="A6" t="s">
        <v>106</v>
      </c>
      <c r="B6" t="s">
        <v>272</v>
      </c>
      <c r="C6" t="s">
        <v>156</v>
      </c>
      <c r="E6">
        <v>1</v>
      </c>
      <c r="F6">
        <v>0</v>
      </c>
      <c r="G6">
        <v>0</v>
      </c>
      <c r="H6" t="s">
        <v>275</v>
      </c>
      <c r="I6" t="s">
        <v>249</v>
      </c>
      <c r="J6" t="s">
        <v>250</v>
      </c>
      <c r="K6" t="s">
        <v>251</v>
      </c>
      <c r="L6" t="s">
        <v>265</v>
      </c>
    </row>
    <row r="7" spans="1:12">
      <c r="A7" t="s">
        <v>108</v>
      </c>
      <c r="B7" t="s">
        <v>272</v>
      </c>
      <c r="C7" t="s">
        <v>157</v>
      </c>
      <c r="E7">
        <v>1</v>
      </c>
      <c r="F7">
        <v>0</v>
      </c>
      <c r="G7">
        <v>0</v>
      </c>
      <c r="H7" t="s">
        <v>276</v>
      </c>
      <c r="I7" t="s">
        <v>249</v>
      </c>
      <c r="J7" t="s">
        <v>250</v>
      </c>
      <c r="K7" t="s">
        <v>251</v>
      </c>
      <c r="L7" t="s">
        <v>265</v>
      </c>
    </row>
    <row r="8" spans="1:12">
      <c r="A8" t="s">
        <v>120</v>
      </c>
      <c r="B8" t="s">
        <v>272</v>
      </c>
      <c r="C8" t="s">
        <v>176</v>
      </c>
      <c r="E8">
        <v>2</v>
      </c>
      <c r="F8">
        <v>0</v>
      </c>
      <c r="G8">
        <v>0</v>
      </c>
      <c r="H8" t="s">
        <v>290</v>
      </c>
      <c r="I8" t="s">
        <v>249</v>
      </c>
      <c r="J8" t="s">
        <v>250</v>
      </c>
      <c r="K8" t="s">
        <v>251</v>
      </c>
      <c r="L8" t="s">
        <v>265</v>
      </c>
    </row>
    <row r="9" spans="1:12">
      <c r="A9" t="s">
        <v>118</v>
      </c>
      <c r="B9" t="s">
        <v>272</v>
      </c>
      <c r="C9" t="s">
        <v>161</v>
      </c>
      <c r="E9">
        <v>1</v>
      </c>
      <c r="F9">
        <v>0</v>
      </c>
      <c r="G9">
        <v>0</v>
      </c>
      <c r="H9" t="s">
        <v>282</v>
      </c>
      <c r="I9" t="s">
        <v>249</v>
      </c>
      <c r="J9" t="s">
        <v>250</v>
      </c>
      <c r="K9" t="s">
        <v>251</v>
      </c>
      <c r="L9" t="s">
        <v>265</v>
      </c>
    </row>
    <row r="10" spans="1:12">
      <c r="A10" t="s">
        <v>115</v>
      </c>
      <c r="B10" t="s">
        <v>272</v>
      </c>
      <c r="C10" t="s">
        <v>160</v>
      </c>
      <c r="E10">
        <v>2</v>
      </c>
      <c r="F10">
        <v>0</v>
      </c>
      <c r="G10">
        <v>0</v>
      </c>
      <c r="H10" t="s">
        <v>281</v>
      </c>
      <c r="I10" t="s">
        <v>249</v>
      </c>
      <c r="J10" t="s">
        <v>250</v>
      </c>
      <c r="K10" t="s">
        <v>251</v>
      </c>
      <c r="L10" t="s">
        <v>265</v>
      </c>
    </row>
    <row r="11" spans="1:12">
      <c r="A11" t="s">
        <v>104</v>
      </c>
      <c r="B11" t="s">
        <v>272</v>
      </c>
      <c r="C11" t="s">
        <v>273</v>
      </c>
      <c r="E11">
        <v>1</v>
      </c>
      <c r="F11">
        <v>0</v>
      </c>
      <c r="G11">
        <v>0</v>
      </c>
      <c r="H11" t="s">
        <v>274</v>
      </c>
      <c r="I11" t="s">
        <v>249</v>
      </c>
      <c r="J11" t="s">
        <v>250</v>
      </c>
      <c r="K11" t="s">
        <v>251</v>
      </c>
      <c r="L11" t="s">
        <v>265</v>
      </c>
    </row>
    <row r="12" spans="1:12">
      <c r="A12" t="s">
        <v>58</v>
      </c>
      <c r="B12" t="s">
        <v>256</v>
      </c>
      <c r="C12" t="s">
        <v>150</v>
      </c>
      <c r="E12">
        <v>13</v>
      </c>
      <c r="F12">
        <v>0</v>
      </c>
      <c r="G12">
        <v>0</v>
      </c>
      <c r="H12" t="s">
        <v>266</v>
      </c>
      <c r="I12" t="s">
        <v>249</v>
      </c>
      <c r="J12" t="s">
        <v>250</v>
      </c>
      <c r="K12" t="s">
        <v>251</v>
      </c>
      <c r="L12" t="s">
        <v>265</v>
      </c>
    </row>
    <row r="13" spans="1:12">
      <c r="A13" t="s">
        <v>228</v>
      </c>
      <c r="B13" t="s">
        <v>256</v>
      </c>
      <c r="C13" t="s">
        <v>229</v>
      </c>
      <c r="E13">
        <v>2</v>
      </c>
      <c r="F13">
        <v>0</v>
      </c>
      <c r="G13">
        <v>0</v>
      </c>
      <c r="H13" t="s">
        <v>257</v>
      </c>
      <c r="I13" t="s">
        <v>249</v>
      </c>
      <c r="J13" t="s">
        <v>250</v>
      </c>
      <c r="K13" t="s">
        <v>251</v>
      </c>
      <c r="L13" t="s">
        <v>252</v>
      </c>
    </row>
    <row r="14" spans="1:12">
      <c r="A14" t="s">
        <v>56</v>
      </c>
      <c r="B14" t="s">
        <v>256</v>
      </c>
      <c r="C14" t="s">
        <v>148</v>
      </c>
      <c r="E14">
        <v>25</v>
      </c>
      <c r="F14">
        <v>0</v>
      </c>
      <c r="G14">
        <v>0</v>
      </c>
      <c r="H14" t="s">
        <v>264</v>
      </c>
      <c r="I14" t="s">
        <v>249</v>
      </c>
      <c r="J14" t="s">
        <v>250</v>
      </c>
      <c r="K14" t="s">
        <v>251</v>
      </c>
      <c r="L14" t="s">
        <v>265</v>
      </c>
    </row>
    <row r="15" spans="1:12">
      <c r="A15" t="s">
        <v>102</v>
      </c>
      <c r="B15" t="s">
        <v>258</v>
      </c>
      <c r="C15" t="s">
        <v>170</v>
      </c>
      <c r="E15">
        <v>4</v>
      </c>
      <c r="F15">
        <v>0</v>
      </c>
      <c r="G15">
        <v>0</v>
      </c>
      <c r="H15" t="s">
        <v>295</v>
      </c>
      <c r="I15" t="s">
        <v>249</v>
      </c>
      <c r="J15" t="s">
        <v>250</v>
      </c>
      <c r="K15" t="s">
        <v>251</v>
      </c>
      <c r="L15" t="s">
        <v>260</v>
      </c>
    </row>
    <row r="16" spans="1:12">
      <c r="A16" t="s">
        <v>54</v>
      </c>
      <c r="B16" t="s">
        <v>258</v>
      </c>
      <c r="C16" t="s">
        <v>144</v>
      </c>
      <c r="E16">
        <v>8</v>
      </c>
      <c r="F16">
        <v>0</v>
      </c>
      <c r="G16">
        <v>0</v>
      </c>
      <c r="H16" t="s">
        <v>259</v>
      </c>
      <c r="I16" t="s">
        <v>249</v>
      </c>
      <c r="J16" t="s">
        <v>250</v>
      </c>
      <c r="K16" t="s">
        <v>251</v>
      </c>
      <c r="L16" t="s">
        <v>260</v>
      </c>
    </row>
    <row r="17" spans="1:12">
      <c r="A17" t="s">
        <v>89</v>
      </c>
      <c r="B17" t="s">
        <v>283</v>
      </c>
      <c r="C17" t="s">
        <v>162</v>
      </c>
      <c r="E17">
        <v>1</v>
      </c>
      <c r="F17">
        <v>0</v>
      </c>
      <c r="G17">
        <v>0</v>
      </c>
      <c r="H17" t="s">
        <v>284</v>
      </c>
      <c r="J17" t="s">
        <v>250</v>
      </c>
      <c r="K17" t="s">
        <v>251</v>
      </c>
      <c r="L17" t="s">
        <v>252</v>
      </c>
    </row>
    <row r="18" spans="1:12">
      <c r="A18" t="s">
        <v>84</v>
      </c>
      <c r="B18" t="s">
        <v>267</v>
      </c>
      <c r="C18" t="s">
        <v>151</v>
      </c>
      <c r="E18">
        <v>1</v>
      </c>
      <c r="F18">
        <v>0</v>
      </c>
      <c r="G18">
        <v>0</v>
      </c>
      <c r="H18" t="s">
        <v>268</v>
      </c>
      <c r="I18" t="s">
        <v>249</v>
      </c>
      <c r="J18" t="s">
        <v>250</v>
      </c>
      <c r="K18" t="s">
        <v>251</v>
      </c>
      <c r="L18" t="s">
        <v>269</v>
      </c>
    </row>
    <row r="19" spans="1:12">
      <c r="A19" t="s">
        <v>79</v>
      </c>
      <c r="B19" t="s">
        <v>261</v>
      </c>
      <c r="C19" t="s">
        <v>146</v>
      </c>
      <c r="E19">
        <v>17</v>
      </c>
      <c r="F19">
        <v>0</v>
      </c>
      <c r="G19">
        <v>0</v>
      </c>
      <c r="H19" t="s">
        <v>262</v>
      </c>
      <c r="I19" t="s">
        <v>249</v>
      </c>
      <c r="J19" t="s">
        <v>250</v>
      </c>
      <c r="K19" t="s">
        <v>251</v>
      </c>
      <c r="L19" t="s">
        <v>263</v>
      </c>
    </row>
    <row r="20" spans="1:12">
      <c r="A20" t="s">
        <v>73</v>
      </c>
      <c r="B20" t="s">
        <v>253</v>
      </c>
      <c r="C20" t="s">
        <v>142</v>
      </c>
      <c r="E20">
        <v>2</v>
      </c>
      <c r="F20">
        <v>0</v>
      </c>
      <c r="G20">
        <v>0</v>
      </c>
      <c r="H20" t="s">
        <v>254</v>
      </c>
      <c r="I20" t="s">
        <v>249</v>
      </c>
      <c r="J20" t="s">
        <v>250</v>
      </c>
      <c r="K20" t="s">
        <v>251</v>
      </c>
      <c r="L20" t="s">
        <v>255</v>
      </c>
    </row>
    <row r="21" spans="1:12">
      <c r="A21" t="s">
        <v>128</v>
      </c>
      <c r="B21" t="s">
        <v>288</v>
      </c>
      <c r="C21" t="s">
        <v>167</v>
      </c>
      <c r="E21">
        <v>1</v>
      </c>
      <c r="F21">
        <v>0</v>
      </c>
      <c r="G21">
        <v>0</v>
      </c>
      <c r="H21" t="s">
        <v>291</v>
      </c>
      <c r="J21" t="s">
        <v>250</v>
      </c>
      <c r="K21" t="s">
        <v>251</v>
      </c>
      <c r="L21" t="s">
        <v>252</v>
      </c>
    </row>
    <row r="22" spans="1:12">
      <c r="A22" t="s">
        <v>126</v>
      </c>
      <c r="B22" t="s">
        <v>288</v>
      </c>
      <c r="C22" t="s">
        <v>165</v>
      </c>
      <c r="E22">
        <v>1</v>
      </c>
      <c r="F22">
        <v>0</v>
      </c>
      <c r="G22">
        <v>0</v>
      </c>
      <c r="H22" t="s">
        <v>289</v>
      </c>
      <c r="J22" t="s">
        <v>250</v>
      </c>
      <c r="K22" t="s">
        <v>251</v>
      </c>
      <c r="L22" t="s">
        <v>252</v>
      </c>
    </row>
    <row r="23" spans="1:12">
      <c r="A23" t="s">
        <v>235</v>
      </c>
      <c r="B23" t="s">
        <v>288</v>
      </c>
      <c r="C23" t="s">
        <v>236</v>
      </c>
      <c r="E23">
        <v>1</v>
      </c>
      <c r="F23">
        <v>0</v>
      </c>
      <c r="G23">
        <v>0</v>
      </c>
      <c r="H23" t="s">
        <v>289</v>
      </c>
      <c r="J23" t="s">
        <v>250</v>
      </c>
      <c r="K23" t="s">
        <v>251</v>
      </c>
      <c r="L23" t="s">
        <v>252</v>
      </c>
    </row>
    <row r="24" spans="1:12">
      <c r="A24" t="s">
        <v>133</v>
      </c>
      <c r="B24" t="s">
        <v>292</v>
      </c>
      <c r="C24" t="s">
        <v>168</v>
      </c>
      <c r="E24">
        <v>1</v>
      </c>
      <c r="F24">
        <v>0</v>
      </c>
      <c r="G24">
        <v>0</v>
      </c>
      <c r="H24" t="s">
        <v>293</v>
      </c>
      <c r="J24" t="s">
        <v>250</v>
      </c>
      <c r="K24" t="s">
        <v>251</v>
      </c>
      <c r="L24" t="s">
        <v>294</v>
      </c>
    </row>
    <row r="25" spans="1:12">
      <c r="A25" t="s">
        <v>93</v>
      </c>
      <c r="B25" t="s">
        <v>296</v>
      </c>
      <c r="C25" t="s">
        <v>173</v>
      </c>
      <c r="E25">
        <v>6</v>
      </c>
      <c r="F25">
        <v>0</v>
      </c>
      <c r="G25">
        <v>0</v>
      </c>
      <c r="H25" t="s">
        <v>300</v>
      </c>
      <c r="I25" t="s">
        <v>249</v>
      </c>
      <c r="J25" t="s">
        <v>250</v>
      </c>
      <c r="K25" t="s">
        <v>251</v>
      </c>
      <c r="L25" t="s">
        <v>252</v>
      </c>
    </row>
    <row r="26" spans="1:12">
      <c r="A26" t="s">
        <v>97</v>
      </c>
      <c r="B26" t="s">
        <v>296</v>
      </c>
      <c r="C26" t="s">
        <v>174</v>
      </c>
      <c r="E26">
        <v>2</v>
      </c>
      <c r="F26">
        <v>0</v>
      </c>
      <c r="G26">
        <v>0</v>
      </c>
      <c r="H26" t="s">
        <v>301</v>
      </c>
      <c r="I26" t="s">
        <v>249</v>
      </c>
      <c r="J26" t="s">
        <v>250</v>
      </c>
      <c r="K26" t="s">
        <v>251</v>
      </c>
      <c r="L26" t="s">
        <v>252</v>
      </c>
    </row>
    <row r="27" spans="1:12">
      <c r="A27" t="s">
        <v>99</v>
      </c>
      <c r="B27" t="s">
        <v>296</v>
      </c>
      <c r="C27" t="s">
        <v>171</v>
      </c>
      <c r="E27">
        <v>2</v>
      </c>
      <c r="F27">
        <v>0</v>
      </c>
      <c r="G27">
        <v>0</v>
      </c>
      <c r="H27" t="s">
        <v>297</v>
      </c>
      <c r="I27" t="s">
        <v>249</v>
      </c>
      <c r="J27" t="s">
        <v>250</v>
      </c>
      <c r="K27" t="s">
        <v>251</v>
      </c>
      <c r="L27" t="s">
        <v>252</v>
      </c>
    </row>
    <row r="28" spans="1:12">
      <c r="A28" t="s">
        <v>204</v>
      </c>
      <c r="B28" t="s">
        <v>296</v>
      </c>
      <c r="C28" t="s">
        <v>298</v>
      </c>
      <c r="E28">
        <v>1</v>
      </c>
      <c r="F28">
        <v>0</v>
      </c>
      <c r="G28">
        <v>0</v>
      </c>
      <c r="H28" t="s">
        <v>299</v>
      </c>
      <c r="I28" t="s">
        <v>249</v>
      </c>
      <c r="J28" t="s">
        <v>250</v>
      </c>
      <c r="K28" t="s">
        <v>251</v>
      </c>
      <c r="L28" t="s">
        <v>252</v>
      </c>
    </row>
    <row r="29" spans="1:12">
      <c r="A29" t="s">
        <v>92</v>
      </c>
      <c r="B29" t="s">
        <v>296</v>
      </c>
      <c r="C29" t="s">
        <v>175</v>
      </c>
      <c r="E29">
        <v>18</v>
      </c>
      <c r="F29">
        <v>0</v>
      </c>
      <c r="G29">
        <v>0</v>
      </c>
      <c r="H29" t="s">
        <v>302</v>
      </c>
      <c r="I29" t="s">
        <v>249</v>
      </c>
      <c r="J29" t="s">
        <v>250</v>
      </c>
      <c r="K29" t="s">
        <v>251</v>
      </c>
      <c r="L29" t="s">
        <v>252</v>
      </c>
    </row>
    <row r="30" spans="1:12">
      <c r="A30" t="s">
        <v>123</v>
      </c>
      <c r="B30" t="s">
        <v>285</v>
      </c>
      <c r="C30" t="s">
        <v>164</v>
      </c>
      <c r="E30">
        <v>1</v>
      </c>
      <c r="F30">
        <v>0</v>
      </c>
      <c r="G30">
        <v>0</v>
      </c>
      <c r="H30" t="s">
        <v>286</v>
      </c>
      <c r="J30" t="s">
        <v>250</v>
      </c>
      <c r="K30" t="s">
        <v>251</v>
      </c>
      <c r="L30" t="s">
        <v>287</v>
      </c>
    </row>
  </sheetData>
  <sortState ref="A2:L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7" sqref="C7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</cols>
  <sheetData>
    <row r="1" spans="1:3">
      <c r="A1" s="1" t="s">
        <v>46</v>
      </c>
    </row>
    <row r="3" spans="1:3">
      <c r="B3" s="1"/>
    </row>
    <row r="4" spans="1:3">
      <c r="A4" s="1" t="s">
        <v>3</v>
      </c>
      <c r="B4" t="s">
        <v>188</v>
      </c>
      <c r="C4" s="11" t="s">
        <v>189</v>
      </c>
    </row>
    <row r="5" spans="1:3">
      <c r="A5" t="s">
        <v>48</v>
      </c>
      <c r="B5">
        <v>10</v>
      </c>
      <c r="C5">
        <v>8</v>
      </c>
    </row>
    <row r="6" spans="1:3">
      <c r="A6" t="s">
        <v>47</v>
      </c>
      <c r="B6">
        <v>76</v>
      </c>
      <c r="C6">
        <v>67</v>
      </c>
    </row>
    <row r="7" spans="1:3">
      <c r="A7" t="s">
        <v>49</v>
      </c>
      <c r="B7">
        <v>35</v>
      </c>
      <c r="C7">
        <v>30</v>
      </c>
    </row>
    <row r="8" spans="1:3">
      <c r="A8" t="s">
        <v>50</v>
      </c>
      <c r="B8">
        <v>2</v>
      </c>
      <c r="C8">
        <v>2</v>
      </c>
    </row>
    <row r="9" spans="1:3">
      <c r="A9" t="s">
        <v>183</v>
      </c>
      <c r="B9">
        <v>3</v>
      </c>
      <c r="C9">
        <v>3</v>
      </c>
    </row>
    <row r="11" spans="1:3">
      <c r="A11" t="s">
        <v>44</v>
      </c>
      <c r="B11" s="10">
        <f>SUM(B5:B9)</f>
        <v>126</v>
      </c>
      <c r="C11" s="10">
        <f>SUM(C5:C9)</f>
        <v>110</v>
      </c>
    </row>
    <row r="15" spans="1:3">
      <c r="A15" t="s">
        <v>184</v>
      </c>
      <c r="B15">
        <v>0.5</v>
      </c>
      <c r="C15">
        <v>0.5</v>
      </c>
    </row>
    <row r="17" spans="1:3">
      <c r="A17" t="s">
        <v>185</v>
      </c>
      <c r="B17" s="10">
        <f>B11+B11*B15</f>
        <v>189</v>
      </c>
      <c r="C17" s="10">
        <f>C11+C11*C15</f>
        <v>165</v>
      </c>
    </row>
    <row r="18" spans="1:3">
      <c r="A18" t="s">
        <v>186</v>
      </c>
      <c r="B18">
        <v>0.5</v>
      </c>
      <c r="C18">
        <v>0.5</v>
      </c>
    </row>
    <row r="20" spans="1:3">
      <c r="A20" t="s">
        <v>187</v>
      </c>
      <c r="B20">
        <f>B17+B17*B18</f>
        <v>283.5</v>
      </c>
      <c r="C20">
        <f>C17+C17*C18</f>
        <v>247.5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138</v>
      </c>
      <c r="B1" s="4"/>
    </row>
    <row r="2" spans="1:4">
      <c r="A2" s="4" t="s">
        <v>135</v>
      </c>
      <c r="B2" s="8">
        <f>SUMIF(BOM!B2:B37,"=SMT",BOM!G2:G37)</f>
        <v>116</v>
      </c>
    </row>
    <row r="3" spans="1:4">
      <c r="A3" s="4" t="s">
        <v>136</v>
      </c>
      <c r="B3" s="8">
        <f>SUMIF(BOM!B3:B38,"=TH",BOM!G3:G38)</f>
        <v>14</v>
      </c>
    </row>
    <row r="4" spans="1:4">
      <c r="A4" s="4"/>
      <c r="B4" s="8"/>
    </row>
    <row r="5" spans="1:4">
      <c r="A5" s="7" t="s">
        <v>192</v>
      </c>
      <c r="B5" s="8"/>
    </row>
    <row r="6" spans="1:4">
      <c r="A6" s="4" t="s">
        <v>198</v>
      </c>
      <c r="B6" s="8">
        <v>148</v>
      </c>
    </row>
    <row r="7" spans="1:4">
      <c r="A7" s="4" t="s">
        <v>191</v>
      </c>
      <c r="B7" s="8">
        <v>115</v>
      </c>
    </row>
    <row r="9" spans="1:4">
      <c r="A9" s="7" t="s">
        <v>190</v>
      </c>
      <c r="B9">
        <f>COUNT(BOM!G2:G37)</f>
        <v>33</v>
      </c>
    </row>
    <row r="10" spans="1:4">
      <c r="A10" s="6" t="s">
        <v>199</v>
      </c>
      <c r="B10">
        <f>SUM(BOM!G2:G38)</f>
        <v>130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208</v>
      </c>
      <c r="C2">
        <v>3</v>
      </c>
      <c r="D2" t="s">
        <v>5</v>
      </c>
    </row>
    <row r="3" spans="1:4">
      <c r="A3" t="s">
        <v>209</v>
      </c>
      <c r="C3">
        <v>2</v>
      </c>
      <c r="D3" t="s">
        <v>6</v>
      </c>
    </row>
    <row r="4" spans="1:4">
      <c r="A4" t="s">
        <v>225</v>
      </c>
      <c r="C4">
        <v>8</v>
      </c>
      <c r="D4" t="s">
        <v>7</v>
      </c>
    </row>
    <row r="5" spans="1:4">
      <c r="A5" t="s">
        <v>210</v>
      </c>
      <c r="C5">
        <v>2</v>
      </c>
      <c r="D5" t="s">
        <v>211</v>
      </c>
    </row>
    <row r="6" spans="1:4">
      <c r="A6" t="s">
        <v>8</v>
      </c>
      <c r="C6">
        <v>17</v>
      </c>
      <c r="D6" t="s">
        <v>9</v>
      </c>
    </row>
    <row r="7" spans="1:4">
      <c r="A7" t="s">
        <v>226</v>
      </c>
      <c r="C7">
        <v>25</v>
      </c>
      <c r="D7" t="s">
        <v>10</v>
      </c>
    </row>
    <row r="8" spans="1:4">
      <c r="A8" t="s">
        <v>212</v>
      </c>
      <c r="C8">
        <v>13</v>
      </c>
      <c r="D8" t="s">
        <v>11</v>
      </c>
    </row>
    <row r="9" spans="1:4">
      <c r="A9" t="s">
        <v>82</v>
      </c>
      <c r="C9">
        <v>1</v>
      </c>
      <c r="D9" t="s">
        <v>213</v>
      </c>
    </row>
    <row r="10" spans="1:4">
      <c r="A10" t="s">
        <v>81</v>
      </c>
      <c r="C10">
        <v>1</v>
      </c>
      <c r="D10" t="s">
        <v>214</v>
      </c>
    </row>
    <row r="11" spans="1:4">
      <c r="A11" t="s">
        <v>12</v>
      </c>
      <c r="C11">
        <v>1</v>
      </c>
      <c r="D11" t="s">
        <v>215</v>
      </c>
    </row>
    <row r="12" spans="1:4">
      <c r="A12" t="s">
        <v>13</v>
      </c>
      <c r="C12">
        <v>1</v>
      </c>
      <c r="D12" t="s">
        <v>216</v>
      </c>
    </row>
    <row r="13" spans="1:4">
      <c r="A13" t="s">
        <v>14</v>
      </c>
      <c r="C13">
        <v>1</v>
      </c>
      <c r="D13" t="s">
        <v>217</v>
      </c>
    </row>
    <row r="14" spans="1:4">
      <c r="A14" t="s">
        <v>15</v>
      </c>
      <c r="C14">
        <v>1</v>
      </c>
      <c r="D14" t="s">
        <v>218</v>
      </c>
    </row>
    <row r="15" spans="1:4">
      <c r="A15" t="s">
        <v>16</v>
      </c>
      <c r="C15">
        <v>1</v>
      </c>
      <c r="D15" t="s">
        <v>219</v>
      </c>
    </row>
    <row r="16" spans="1:4">
      <c r="A16" t="s">
        <v>17</v>
      </c>
      <c r="C16">
        <v>2</v>
      </c>
      <c r="D16" t="s">
        <v>220</v>
      </c>
    </row>
    <row r="17" spans="1:4">
      <c r="A17" t="s">
        <v>18</v>
      </c>
      <c r="C17">
        <v>1</v>
      </c>
      <c r="D17" t="s">
        <v>221</v>
      </c>
    </row>
    <row r="18" spans="1:4">
      <c r="A18" t="s">
        <v>19</v>
      </c>
      <c r="C18">
        <v>1</v>
      </c>
      <c r="D18" t="s">
        <v>222</v>
      </c>
    </row>
    <row r="19" spans="1:4">
      <c r="A19" t="s">
        <v>25</v>
      </c>
      <c r="C19">
        <v>4</v>
      </c>
      <c r="D19" t="s">
        <v>26</v>
      </c>
    </row>
    <row r="20" spans="1:4">
      <c r="A20" t="s">
        <v>27</v>
      </c>
      <c r="C20">
        <v>2</v>
      </c>
      <c r="D20" t="s">
        <v>28</v>
      </c>
    </row>
    <row r="21" spans="1:4">
      <c r="A21" t="s">
        <v>29</v>
      </c>
      <c r="C21">
        <v>6</v>
      </c>
      <c r="D21" t="s">
        <v>30</v>
      </c>
    </row>
    <row r="22" spans="1:4">
      <c r="A22" t="s">
        <v>31</v>
      </c>
      <c r="C22">
        <v>2</v>
      </c>
      <c r="D22" t="s">
        <v>32</v>
      </c>
    </row>
    <row r="23" spans="1:4">
      <c r="A23" t="s">
        <v>33</v>
      </c>
      <c r="C23">
        <v>18</v>
      </c>
      <c r="D23" t="s">
        <v>34</v>
      </c>
    </row>
    <row r="24" spans="1:4">
      <c r="A24" t="s">
        <v>207</v>
      </c>
      <c r="C24">
        <v>1</v>
      </c>
      <c r="D24" t="s">
        <v>223</v>
      </c>
    </row>
    <row r="25" spans="1:4">
      <c r="A25" t="s">
        <v>43</v>
      </c>
      <c r="C25">
        <v>2</v>
      </c>
      <c r="D25" t="s">
        <v>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E31" sqref="E31"/>
    </sheetView>
  </sheetViews>
  <sheetFormatPr baseColWidth="10" defaultRowHeight="15" x14ac:dyDescent="0"/>
  <cols>
    <col min="1" max="1" width="21.33203125" customWidth="1"/>
    <col min="2" max="2" width="21.1640625" bestFit="1" customWidth="1"/>
  </cols>
  <sheetData>
    <row r="1" spans="1:3">
      <c r="A1" t="s">
        <v>45</v>
      </c>
      <c r="B1" t="s">
        <v>237</v>
      </c>
    </row>
    <row r="2" spans="1:3">
      <c r="A2" s="2" t="s">
        <v>51</v>
      </c>
      <c r="B2" t="s">
        <v>51</v>
      </c>
      <c r="C2" t="str">
        <f>IF(A2=B2,"equal","not")</f>
        <v>equal</v>
      </c>
    </row>
    <row r="3" spans="1:3">
      <c r="A3" s="2" t="s">
        <v>87</v>
      </c>
      <c r="B3" t="s">
        <v>87</v>
      </c>
      <c r="C3" t="str">
        <f t="shared" ref="C3:C30" si="0">IF(A3=B3,"equal","not")</f>
        <v>equal</v>
      </c>
    </row>
    <row r="4" spans="1:3">
      <c r="A4" s="2" t="s">
        <v>110</v>
      </c>
      <c r="B4" t="s">
        <v>110</v>
      </c>
      <c r="C4" t="str">
        <f t="shared" si="0"/>
        <v>equal</v>
      </c>
    </row>
    <row r="5" spans="1:3">
      <c r="A5" s="2" t="s">
        <v>113</v>
      </c>
      <c r="B5" t="s">
        <v>113</v>
      </c>
      <c r="C5" t="str">
        <f t="shared" si="0"/>
        <v>equal</v>
      </c>
    </row>
    <row r="6" spans="1:3">
      <c r="A6" s="2" t="s">
        <v>106</v>
      </c>
      <c r="B6" t="s">
        <v>106</v>
      </c>
      <c r="C6" t="str">
        <f t="shared" si="0"/>
        <v>equal</v>
      </c>
    </row>
    <row r="7" spans="1:3">
      <c r="A7" s="2" t="s">
        <v>108</v>
      </c>
      <c r="B7" t="s">
        <v>108</v>
      </c>
      <c r="C7" t="str">
        <f t="shared" si="0"/>
        <v>equal</v>
      </c>
    </row>
    <row r="8" spans="1:3">
      <c r="A8" t="s">
        <v>120</v>
      </c>
      <c r="B8" t="s">
        <v>120</v>
      </c>
      <c r="C8" t="str">
        <f t="shared" si="0"/>
        <v>equal</v>
      </c>
    </row>
    <row r="9" spans="1:3">
      <c r="A9" s="2" t="s">
        <v>118</v>
      </c>
      <c r="B9" t="s">
        <v>118</v>
      </c>
      <c r="C9" t="str">
        <f t="shared" si="0"/>
        <v>equal</v>
      </c>
    </row>
    <row r="10" spans="1:3">
      <c r="A10" s="2" t="s">
        <v>115</v>
      </c>
      <c r="B10" t="s">
        <v>115</v>
      </c>
      <c r="C10" t="str">
        <f t="shared" si="0"/>
        <v>equal</v>
      </c>
    </row>
    <row r="11" spans="1:3">
      <c r="A11" s="2" t="s">
        <v>104</v>
      </c>
      <c r="B11" t="s">
        <v>104</v>
      </c>
      <c r="C11" t="str">
        <f t="shared" si="0"/>
        <v>equal</v>
      </c>
    </row>
    <row r="12" spans="1:3">
      <c r="A12" s="2" t="s">
        <v>58</v>
      </c>
      <c r="B12" t="s">
        <v>58</v>
      </c>
      <c r="C12" t="str">
        <f t="shared" si="0"/>
        <v>equal</v>
      </c>
    </row>
    <row r="13" spans="1:3">
      <c r="A13" s="2" t="s">
        <v>228</v>
      </c>
      <c r="B13" t="s">
        <v>228</v>
      </c>
      <c r="C13" t="str">
        <f t="shared" si="0"/>
        <v>equal</v>
      </c>
    </row>
    <row r="14" spans="1:3">
      <c r="A14" s="2" t="s">
        <v>56</v>
      </c>
      <c r="B14" t="s">
        <v>56</v>
      </c>
      <c r="C14" t="str">
        <f t="shared" si="0"/>
        <v>equal</v>
      </c>
    </row>
    <row r="15" spans="1:3">
      <c r="A15" t="s">
        <v>102</v>
      </c>
      <c r="B15" t="s">
        <v>102</v>
      </c>
      <c r="C15" t="str">
        <f t="shared" si="0"/>
        <v>equal</v>
      </c>
    </row>
    <row r="16" spans="1:3">
      <c r="A16" s="2" t="s">
        <v>54</v>
      </c>
      <c r="B16" t="s">
        <v>54</v>
      </c>
      <c r="C16" t="str">
        <f t="shared" si="0"/>
        <v>equal</v>
      </c>
    </row>
    <row r="17" spans="1:3">
      <c r="A17" s="2" t="s">
        <v>89</v>
      </c>
      <c r="B17" t="s">
        <v>89</v>
      </c>
      <c r="C17" t="str">
        <f t="shared" si="0"/>
        <v>equal</v>
      </c>
    </row>
    <row r="18" spans="1:3">
      <c r="A18" s="2" t="s">
        <v>84</v>
      </c>
      <c r="B18" t="s">
        <v>84</v>
      </c>
      <c r="C18" t="str">
        <f t="shared" si="0"/>
        <v>equal</v>
      </c>
    </row>
    <row r="19" spans="1:3">
      <c r="A19" s="2" t="s">
        <v>79</v>
      </c>
      <c r="B19" t="s">
        <v>79</v>
      </c>
      <c r="C19" t="str">
        <f t="shared" si="0"/>
        <v>equal</v>
      </c>
    </row>
    <row r="20" spans="1:3">
      <c r="A20" s="2" t="s">
        <v>73</v>
      </c>
      <c r="B20" t="s">
        <v>73</v>
      </c>
      <c r="C20" t="str">
        <f t="shared" si="0"/>
        <v>equal</v>
      </c>
    </row>
    <row r="21" spans="1:3">
      <c r="A21" s="2" t="s">
        <v>128</v>
      </c>
      <c r="B21" t="s">
        <v>128</v>
      </c>
      <c r="C21" t="str">
        <f t="shared" si="0"/>
        <v>equal</v>
      </c>
    </row>
    <row r="22" spans="1:3">
      <c r="A22" s="2" t="s">
        <v>126</v>
      </c>
      <c r="B22" t="s">
        <v>126</v>
      </c>
      <c r="C22" t="str">
        <f t="shared" si="0"/>
        <v>equal</v>
      </c>
    </row>
    <row r="23" spans="1:3">
      <c r="A23" s="2" t="s">
        <v>235</v>
      </c>
      <c r="B23" t="s">
        <v>235</v>
      </c>
      <c r="C23" t="str">
        <f t="shared" si="0"/>
        <v>equal</v>
      </c>
    </row>
    <row r="24" spans="1:3">
      <c r="A24" s="2" t="s">
        <v>133</v>
      </c>
      <c r="B24" t="s">
        <v>133</v>
      </c>
      <c r="C24" t="str">
        <f t="shared" si="0"/>
        <v>equal</v>
      </c>
    </row>
    <row r="25" spans="1:3">
      <c r="A25" t="s">
        <v>93</v>
      </c>
      <c r="B25" t="s">
        <v>93</v>
      </c>
      <c r="C25" t="str">
        <f t="shared" si="0"/>
        <v>equal</v>
      </c>
    </row>
    <row r="26" spans="1:3">
      <c r="A26" t="s">
        <v>97</v>
      </c>
      <c r="B26" t="s">
        <v>97</v>
      </c>
      <c r="C26" t="str">
        <f t="shared" si="0"/>
        <v>equal</v>
      </c>
    </row>
    <row r="27" spans="1:3">
      <c r="A27" t="s">
        <v>99</v>
      </c>
      <c r="B27" t="s">
        <v>99</v>
      </c>
      <c r="C27" t="str">
        <f t="shared" si="0"/>
        <v>equal</v>
      </c>
    </row>
    <row r="28" spans="1:3">
      <c r="A28" t="s">
        <v>204</v>
      </c>
      <c r="B28" t="s">
        <v>204</v>
      </c>
      <c r="C28" t="str">
        <f t="shared" si="0"/>
        <v>equal</v>
      </c>
    </row>
    <row r="29" spans="1:3">
      <c r="A29" t="s">
        <v>92</v>
      </c>
      <c r="B29" t="s">
        <v>92</v>
      </c>
      <c r="C29" t="str">
        <f t="shared" si="0"/>
        <v>equal</v>
      </c>
    </row>
    <row r="30" spans="1:3">
      <c r="A30" s="2" t="s">
        <v>123</v>
      </c>
      <c r="B30" t="s">
        <v>123</v>
      </c>
      <c r="C30" t="str">
        <f t="shared" si="0"/>
        <v>equal</v>
      </c>
    </row>
    <row r="31" spans="1:3">
      <c r="A31" s="2"/>
    </row>
    <row r="32" spans="1:3">
      <c r="A3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Digikey1</vt:lpstr>
      <vt:lpstr>Cost Estimator</vt:lpstr>
      <vt:lpstr>Stats</vt:lpstr>
      <vt:lpstr>SandSquid1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dcterms:created xsi:type="dcterms:W3CDTF">2013-11-21T21:13:40Z</dcterms:created>
  <dcterms:modified xsi:type="dcterms:W3CDTF">2013-11-25T21:44:01Z</dcterms:modified>
</cp:coreProperties>
</file>