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aan3/Desktop/"/>
    </mc:Choice>
  </mc:AlternateContent>
  <xr:revisionPtr revIDLastSave="0" documentId="13_ncr:1_{1471D636-2443-BD43-836D-2F944B58D20F}" xr6:coauthVersionLast="46" xr6:coauthVersionMax="46" xr10:uidLastSave="{00000000-0000-0000-0000-000000000000}"/>
  <bookViews>
    <workbookView xWindow="2280" yWindow="3180" windowWidth="27220" windowHeight="17060" xr2:uid="{73159463-BDAB-7046-AFE1-C86EA45C872B}"/>
  </bookViews>
  <sheets>
    <sheet name="SupTab1_Paper" sheetId="3" r:id="rId1"/>
    <sheet name="Methylation" sheetId="1" r:id="rId2"/>
    <sheet name="SNP stats" sheetId="2" r:id="rId3"/>
  </sheets>
  <definedNames>
    <definedName name="_xlnm._FilterDatabase" localSheetId="1" hidden="1">Methylation!$A$1:$AJ$15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E13" i="3"/>
  <c r="E12" i="3"/>
  <c r="E11" i="3"/>
  <c r="E10" i="3"/>
  <c r="E9" i="3"/>
  <c r="E8" i="3"/>
  <c r="E7" i="3"/>
  <c r="E6" i="3"/>
  <c r="E5" i="3"/>
  <c r="E4" i="3"/>
  <c r="E3" i="3"/>
  <c r="S15" i="1"/>
  <c r="S14" i="1"/>
  <c r="S13" i="1"/>
  <c r="S12" i="1"/>
  <c r="S11" i="1"/>
  <c r="S10" i="1"/>
  <c r="S9" i="1"/>
  <c r="S8" i="1"/>
  <c r="S7" i="1"/>
  <c r="S6" i="1"/>
  <c r="S4" i="1"/>
  <c r="S3" i="1"/>
  <c r="S2" i="1"/>
  <c r="P7" i="1"/>
  <c r="P8" i="1"/>
  <c r="P9" i="1"/>
  <c r="P10" i="1"/>
  <c r="P11" i="1"/>
  <c r="P12" i="1"/>
  <c r="P13" i="1"/>
  <c r="P14" i="1"/>
  <c r="P15" i="1"/>
  <c r="P6" i="1"/>
  <c r="P2" i="1"/>
  <c r="P3" i="1"/>
  <c r="P4" i="1"/>
</calcChain>
</file>

<file path=xl/sharedStrings.xml><?xml version="1.0" encoding="utf-8"?>
<sst xmlns="http://schemas.openxmlformats.org/spreadsheetml/2006/main" count="310" uniqueCount="130">
  <si>
    <t>CpG</t>
  </si>
  <si>
    <t>seqnames</t>
  </si>
  <si>
    <t>start</t>
  </si>
  <si>
    <t>end</t>
  </si>
  <si>
    <t>width</t>
  </si>
  <si>
    <t>strand</t>
  </si>
  <si>
    <t>gene_id</t>
  </si>
  <si>
    <t>SYMBOL</t>
  </si>
  <si>
    <t>addressA</t>
  </si>
  <si>
    <t>addressB</t>
  </si>
  <si>
    <t>channel</t>
  </si>
  <si>
    <t>platform</t>
  </si>
  <si>
    <t>percentGC</t>
  </si>
  <si>
    <t>probeType</t>
  </si>
  <si>
    <t>probeStart</t>
  </si>
  <si>
    <t>probeEnd</t>
  </si>
  <si>
    <t>probeTarget</t>
  </si>
  <si>
    <t>limmaT</t>
  </si>
  <si>
    <t>limmaB</t>
  </si>
  <si>
    <t>limmaSE</t>
  </si>
  <si>
    <t>Pval_limma_bacon</t>
  </si>
  <si>
    <t>Islands_Name</t>
  </si>
  <si>
    <t>Relation_to_Island</t>
  </si>
  <si>
    <t>Random_Loci</t>
  </si>
  <si>
    <t>Methyl27_Loci</t>
  </si>
  <si>
    <t>UCSC_RefGene_Name</t>
  </si>
  <si>
    <t>UCSC_RefGene_Accession</t>
  </si>
  <si>
    <t>UCSC_RefGene_Group</t>
  </si>
  <si>
    <t>Phantom</t>
  </si>
  <si>
    <t>DMR</t>
  </si>
  <si>
    <t>Enhancer</t>
  </si>
  <si>
    <t>HMM_Island</t>
  </si>
  <si>
    <t>Regulatory_Feature_Name</t>
  </si>
  <si>
    <t>Regulatory_Feature_Group</t>
  </si>
  <si>
    <t>DHS</t>
  </si>
  <si>
    <t>cg01047124</t>
  </si>
  <si>
    <t>chr12</t>
  </si>
  <si>
    <t>+</t>
  </si>
  <si>
    <t>IRAK4</t>
  </si>
  <si>
    <t>NA</t>
  </si>
  <si>
    <t>Both</t>
  </si>
  <si>
    <t>HM450</t>
  </si>
  <si>
    <t>cg</t>
  </si>
  <si>
    <t>chr12:44152506-44152922</t>
  </si>
  <si>
    <t>S_Shore</t>
  </si>
  <si>
    <t>12:42438659-42439511</t>
  </si>
  <si>
    <t>12:44151976-44153841</t>
  </si>
  <si>
    <t>Promoter_Associated</t>
  </si>
  <si>
    <t>cg08992050</t>
  </si>
  <si>
    <t>BOTH</t>
  </si>
  <si>
    <t>cg10045590</t>
  </si>
  <si>
    <t>Island</t>
  </si>
  <si>
    <t>cg12991064</t>
  </si>
  <si>
    <t>Grn</t>
  </si>
  <si>
    <t>high-CpG:42439024-42439053</t>
  </si>
  <si>
    <t>cg14258595</t>
  </si>
  <si>
    <t>OpenSea</t>
  </si>
  <si>
    <t>cg16627549</t>
  </si>
  <si>
    <t>Red</t>
  </si>
  <si>
    <t>cg17840914</t>
  </si>
  <si>
    <t>cg19003430</t>
  </si>
  <si>
    <t>cg20460388</t>
  </si>
  <si>
    <t>cg20461126</t>
  </si>
  <si>
    <t>cg23299469</t>
  </si>
  <si>
    <t>S_Shelf</t>
  </si>
  <si>
    <t>cg23474723</t>
  </si>
  <si>
    <t>cg25294785</t>
  </si>
  <si>
    <t>cg27465569</t>
  </si>
  <si>
    <t>IRAK4;PUS7L;IRAK4;PUS7L;PUS7L;IRAK4;IRAK4;IRAK4</t>
  </si>
  <si>
    <t>NM_016123;NM_001098614;NM_001145257;NM_031292;NM_001098615;NM_001145256;NM_001145258;NM_001114182</t>
  </si>
  <si>
    <t>5'UTR;TSS1500;5'UTR;TSS1500;TSS1500;5'UTR;5'UTR;5'UTR</t>
  </si>
  <si>
    <t>PUS7L;IRAK4;PUS7L;IRAK4;IRAK4;IRAK4;PUS7L;IRAK4</t>
  </si>
  <si>
    <t>NM_031292;NM_001145257;NM_001098614;NM_001145258;NM_016123;NM_001145256;NM_001098615;NM_001114182</t>
  </si>
  <si>
    <t>TSS200;TSS200;TSS200;TSS200;TSS200;TSS200;TSS200;TSS200</t>
  </si>
  <si>
    <t>PUS7L;IRAK4;PUS7L;IRAK4;IRAK4;IRAK4;IRAK4;PUS7L;IRAK4;IRAK4;IRAK4;IRAK4;IRAK4</t>
  </si>
  <si>
    <t>NM_031292;NM_016123;NM_001098614;NM_001145257;NM_001114182;NM_001145256;NM_016123;NM_001098615;NM_001145258;NM_001145256;NM_001145258;NM_001114182;NM_001145257</t>
  </si>
  <si>
    <t>TSS200;5'UTR;TSS1500;5'UTR;1stExon;1stExon;1stExon;TSS1500;1stExon;5'UTR;5'UTR;5'UTR;1stExon</t>
  </si>
  <si>
    <t>IRAK4;IRAK4;IRAK4;IRAK4;IRAK4</t>
  </si>
  <si>
    <t>NM_001145256;NM_001145258;NM_001114182;NM_001145257;NM_016123</t>
  </si>
  <si>
    <t>Body;Body;Body;Body;Body</t>
  </si>
  <si>
    <t>PUS7L;PUS7L;IRAK4;IRAK4;PUS7L;IRAK4;IRAK4;IRAK4;IRAK4;IRAK4;IRAK4;IRAK4;IRAK4</t>
  </si>
  <si>
    <t>NM_031292;NM_001098614;NM_016123;NM_001145257;NM_001098615;NM_001114182;NM_001145256;NM_016123;NM_001145258;NM_001145256;NM_001145258;NM_001114182;NM_001145257</t>
  </si>
  <si>
    <t>TSS200;TSS200;5'UTR;5'UTR;TSS200;1stExon;1stExon;1stExon;1stExon;5'UTR;5'UTR;5'UTR;1stExon</t>
  </si>
  <si>
    <t>NM_016123;NM_001145257;NM_001114182;NM_001145258;NM_001145256</t>
  </si>
  <si>
    <t>3'UTR;3'UTR;3'UTR;3'UTR;3'UTR</t>
  </si>
  <si>
    <t>NM_016123;NM_001145257;NM_001145256;NM_001145258;NM_001114182</t>
  </si>
  <si>
    <t>5'UTR;5'UTR;5'UTR;5'UTR;5'UTR</t>
  </si>
  <si>
    <t>IRAK4;PUS7L;IRAK4;IRAK4;PUS7L;IRAK4;IRAK4;PUS7L;IRAK4;IRAK4;IRAK4;IRAK4;IRAK4</t>
  </si>
  <si>
    <t>NM_016123;NM_001098614;NM_001145257;NM_001114182;NM_031292;NM_001145256;NM_016123;NM_001098615;NM_001145258;NM_001145256;NM_001145258;NM_001114182;NM_001145257</t>
  </si>
  <si>
    <t>5'UTR;TSS1500;5'UTR;1stExon;TSS1500;1stExon;1stExon;TSS1500;1stExon;5'UTR;5'UTR;5'UTR;1stExon</t>
  </si>
  <si>
    <t>probeStart.DIFF</t>
  </si>
  <si>
    <t>probeTarget.DIFF</t>
  </si>
  <si>
    <t>alternate_ids</t>
  </si>
  <si>
    <t>rsid</t>
  </si>
  <si>
    <t>chromosome</t>
  </si>
  <si>
    <t>position</t>
  </si>
  <si>
    <t>alleleA</t>
  </si>
  <si>
    <t>alleleB</t>
  </si>
  <si>
    <t>index</t>
  </si>
  <si>
    <t>average_maximum_posterior_call</t>
  </si>
  <si>
    <t>info</t>
  </si>
  <si>
    <t>cohort_1_AA</t>
  </si>
  <si>
    <t>cohort_1_AB</t>
  </si>
  <si>
    <t>cohort_1_BB</t>
  </si>
  <si>
    <t>cohort_1_NULL</t>
  </si>
  <si>
    <t>all_AA</t>
  </si>
  <si>
    <t>all_AB</t>
  </si>
  <si>
    <t>all_BB</t>
  </si>
  <si>
    <t>all_NULL</t>
  </si>
  <si>
    <t>all_total</t>
  </si>
  <si>
    <t>all_maf</t>
  </si>
  <si>
    <t>missing_data_proportion</t>
  </si>
  <si>
    <t>cohort_1_hwe</t>
  </si>
  <si>
    <t>comment</t>
  </si>
  <si>
    <t>rs2891168</t>
  </si>
  <si>
    <t>A</t>
  </si>
  <si>
    <t>G</t>
  </si>
  <si>
    <t>---</t>
  </si>
  <si>
    <t>rs10757278</t>
  </si>
  <si>
    <t>rs1333049</t>
  </si>
  <si>
    <t>C</t>
  </si>
  <si>
    <t>Index</t>
  </si>
  <si>
    <r>
      <t xml:space="preserve">CpG </t>
    </r>
    <r>
      <rPr>
        <sz val="9"/>
        <color theme="1"/>
        <rFont val="Cambria"/>
        <family val="1"/>
      </rPr>
      <t> </t>
    </r>
    <r>
      <rPr>
        <sz val="10"/>
        <color theme="1"/>
        <rFont val="Times New Roman"/>
        <family val="1"/>
      </rPr>
      <t>ID</t>
    </r>
  </si>
  <si>
    <t>Location</t>
  </si>
  <si>
    <t>b</t>
  </si>
  <si>
    <t>p</t>
  </si>
  <si>
    <t>CpG Island</t>
  </si>
  <si>
    <t>S shore</t>
  </si>
  <si>
    <t>S shelf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</si>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</sst>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theme="1"/>
      <name val="Cambria"/>
      <family val="1"/>
    </font>
    <font>
      <sz val="10"/>
      <color theme="1"/>
      <name val="Symbol"/>
      <charset val="2"/>
    </font>
    <font>
      <i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0D0D0D"/>
      <name val="Times New Roman"/>
      <family val="1"/>
    </font>
    <font>
      <b/>
      <sz val="10"/>
      <color rgb="FF21A3DE"/>
      <name val="Times New Roman"/>
      <family val="1"/>
    </font>
    <font>
      <sz val="10"/>
      <color rgb="FF21A3DE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3" fontId="0" fillId="0" borderId="0" xfId="0" applyNumberFormat="1"/>
    <xf numFmtId="3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1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176" fontId="6" fillId="0" borderId="0" xfId="0" applyNumberFormat="1" applyFont="1" applyAlignment="1">
      <alignment horizontal="right" vertical="center" wrapText="1"/>
    </xf>
    <xf numFmtId="176" fontId="8" fillId="0" borderId="0" xfId="0" applyNumberFormat="1" applyFont="1" applyAlignment="1">
      <alignment horizontal="right" vertical="center" wrapText="1"/>
    </xf>
    <xf numFmtId="176" fontId="9" fillId="0" borderId="0" xfId="0" applyNumberFormat="1" applyFont="1" applyAlignment="1">
      <alignment horizontal="right" vertical="center" wrapText="1"/>
    </xf>
    <xf numFmtId="176" fontId="9" fillId="0" borderId="2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3A80-0F22-C042-81A5-E3C37BAC9D84}">
  <dimension ref="B1:F14"/>
  <sheetViews>
    <sheetView tabSelected="1" workbookViewId="0">
      <selection activeCell="B2" sqref="B2:F14"/>
    </sheetView>
  </sheetViews>
  <sheetFormatPr baseColWidth="10" defaultRowHeight="16" x14ac:dyDescent="0.2"/>
  <sheetData>
    <row r="1" spans="2:6" ht="17" thickBot="1" x14ac:dyDescent="0.25"/>
    <row r="2" spans="2:6" ht="17" thickBot="1" x14ac:dyDescent="0.25">
      <c r="B2" s="12" t="s">
        <v>122</v>
      </c>
      <c r="C2" s="12" t="s">
        <v>123</v>
      </c>
      <c r="D2" s="13" t="s">
        <v>124</v>
      </c>
      <c r="E2" s="14" t="s">
        <v>129</v>
      </c>
      <c r="F2" s="14" t="s">
        <v>125</v>
      </c>
    </row>
    <row r="3" spans="2:6" x14ac:dyDescent="0.2">
      <c r="B3" s="15" t="s">
        <v>50</v>
      </c>
      <c r="C3" s="15" t="s">
        <v>126</v>
      </c>
      <c r="D3" s="16">
        <v>-2.8000000000000001E-2</v>
      </c>
      <c r="E3" s="25">
        <f>INDEX(Methylation!V$2:V$15,MATCH(B3,Methylation!A$2:A$15,0))</f>
        <v>0.15221501181976901</v>
      </c>
      <c r="F3" s="16">
        <v>0.54149999999999998</v>
      </c>
    </row>
    <row r="4" spans="2:6" x14ac:dyDescent="0.2">
      <c r="B4" s="15" t="s">
        <v>57</v>
      </c>
      <c r="C4" s="17" t="s">
        <v>126</v>
      </c>
      <c r="D4" s="16">
        <v>-1.4E-2</v>
      </c>
      <c r="E4" s="25">
        <f>INDEX(Methylation!V$2:V$15,MATCH(B4,Methylation!A$2:A$15,0))</f>
        <v>0.27094633516081701</v>
      </c>
      <c r="F4" s="16">
        <v>0.5867</v>
      </c>
    </row>
    <row r="5" spans="2:6" x14ac:dyDescent="0.2">
      <c r="B5" s="15" t="s">
        <v>59</v>
      </c>
      <c r="C5" s="17" t="s">
        <v>126</v>
      </c>
      <c r="D5" s="16">
        <v>-5.0000000000000001E-3</v>
      </c>
      <c r="E5" s="25">
        <f>INDEX(Methylation!V$2:V$15,MATCH(B5,Methylation!A$2:A$15,0))</f>
        <v>0.155916454226393</v>
      </c>
      <c r="F5" s="16">
        <v>0.9234</v>
      </c>
    </row>
    <row r="6" spans="2:6" x14ac:dyDescent="0.2">
      <c r="B6" s="18" t="s">
        <v>62</v>
      </c>
      <c r="C6" s="18" t="s">
        <v>126</v>
      </c>
      <c r="D6" s="19">
        <v>-7.3999999999999996E-2</v>
      </c>
      <c r="E6" s="26">
        <f>INDEX(Methylation!V$2:V$15,MATCH(B6,Methylation!A$2:A$15,0))</f>
        <v>0.18618004374493</v>
      </c>
      <c r="F6" s="19">
        <v>9.5999999999999992E-3</v>
      </c>
    </row>
    <row r="7" spans="2:6" x14ac:dyDescent="0.2">
      <c r="B7" s="15" t="s">
        <v>60</v>
      </c>
      <c r="C7" s="17" t="s">
        <v>126</v>
      </c>
      <c r="D7" s="16">
        <v>-2.1000000000000001E-2</v>
      </c>
      <c r="E7" s="25">
        <f>INDEX(Methylation!V$2:V$15,MATCH(B7,Methylation!A$2:A$15,0))</f>
        <v>0.17208182547356099</v>
      </c>
      <c r="F7" s="16">
        <v>0.61319999999999997</v>
      </c>
    </row>
    <row r="8" spans="2:6" x14ac:dyDescent="0.2">
      <c r="B8" s="15" t="s">
        <v>52</v>
      </c>
      <c r="C8" s="17" t="s">
        <v>126</v>
      </c>
      <c r="D8" s="16">
        <v>-3.7999999999999999E-2</v>
      </c>
      <c r="E8" s="25">
        <f>INDEX(Methylation!V$2:V$15,MATCH(B8,Methylation!A$2:A$15,0))</f>
        <v>0.17069086109307299</v>
      </c>
      <c r="F8" s="16">
        <v>0.27810000000000001</v>
      </c>
    </row>
    <row r="9" spans="2:6" x14ac:dyDescent="0.2">
      <c r="B9" s="15" t="s">
        <v>66</v>
      </c>
      <c r="C9" s="17" t="s">
        <v>126</v>
      </c>
      <c r="D9" s="16">
        <v>1.7000000000000001E-2</v>
      </c>
      <c r="E9" s="25">
        <f>INDEX(Methylation!V$2:V$15,MATCH(B9,Methylation!A$2:A$15,0))</f>
        <v>0.241787761841152</v>
      </c>
      <c r="F9" s="16">
        <v>0.27529999999999999</v>
      </c>
    </row>
    <row r="10" spans="2:6" x14ac:dyDescent="0.2">
      <c r="B10" s="15" t="s">
        <v>48</v>
      </c>
      <c r="C10" s="15" t="s">
        <v>127</v>
      </c>
      <c r="D10" s="16">
        <v>-2.4E-2</v>
      </c>
      <c r="E10" s="25">
        <f>INDEX(Methylation!V$2:V$15,MATCH(B10,Methylation!A$2:A$15,0))</f>
        <v>0.21713116414030501</v>
      </c>
      <c r="F10" s="16">
        <v>0.4163</v>
      </c>
    </row>
    <row r="11" spans="2:6" x14ac:dyDescent="0.2">
      <c r="B11" s="15" t="s">
        <v>35</v>
      </c>
      <c r="C11" s="15" t="s">
        <v>127</v>
      </c>
      <c r="D11" s="16">
        <v>-2.1999999999999999E-2</v>
      </c>
      <c r="E11" s="25">
        <f>INDEX(Methylation!V$2:V$15,MATCH(B11,Methylation!A$2:A$15,0))</f>
        <v>0.135346195443377</v>
      </c>
      <c r="F11" s="16">
        <v>0.72509999999999997</v>
      </c>
    </row>
    <row r="12" spans="2:6" x14ac:dyDescent="0.2">
      <c r="B12" s="20" t="s">
        <v>65</v>
      </c>
      <c r="C12" s="20" t="s">
        <v>127</v>
      </c>
      <c r="D12" s="21">
        <v>-2E-3</v>
      </c>
      <c r="E12" s="27">
        <f>INDEX(Methylation!V$2:V$15,MATCH(B12,Methylation!A$2:A$15,0))</f>
        <v>0.26808117623517802</v>
      </c>
      <c r="F12" s="21">
        <v>0.90500000000000003</v>
      </c>
    </row>
    <row r="13" spans="2:6" x14ac:dyDescent="0.2">
      <c r="B13" s="20" t="s">
        <v>67</v>
      </c>
      <c r="C13" s="20" t="s">
        <v>127</v>
      </c>
      <c r="D13" s="21">
        <v>2.7E-2</v>
      </c>
      <c r="E13" s="27">
        <f>INDEX(Methylation!V$2:V$15,MATCH(B13,Methylation!A$2:A$15,0))</f>
        <v>0.17823472570162499</v>
      </c>
      <c r="F13" s="21">
        <v>0.21490000000000001</v>
      </c>
    </row>
    <row r="14" spans="2:6" ht="17" thickBot="1" x14ac:dyDescent="0.25">
      <c r="B14" s="22" t="s">
        <v>63</v>
      </c>
      <c r="C14" s="22" t="s">
        <v>128</v>
      </c>
      <c r="D14" s="23">
        <v>1.2999999999999999E-2</v>
      </c>
      <c r="E14" s="28">
        <f>INDEX(Methylation!V$2:V$15,MATCH(B14,Methylation!A$2:A$15,0))</f>
        <v>0.23236141396147</v>
      </c>
      <c r="F14" s="23">
        <v>0.39100000000000001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4F57-9A1A-E642-8586-B2C491C33CF8}">
  <dimension ref="A1:AK31"/>
  <sheetViews>
    <sheetView workbookViewId="0">
      <pane xSplit="4" ySplit="1" topLeftCell="T2" activePane="bottomRight" state="frozen"/>
      <selection pane="topRight" activeCell="E1" sqref="E1"/>
      <selection pane="bottomLeft" activeCell="A2" sqref="A2"/>
      <selection pane="bottomRight" activeCell="V18" sqref="V18:Z30"/>
    </sheetView>
  </sheetViews>
  <sheetFormatPr baseColWidth="10" defaultRowHeight="16" x14ac:dyDescent="0.2"/>
  <cols>
    <col min="19" max="19" width="16.6640625" bestFit="1" customWidth="1"/>
    <col min="20" max="21" width="12.83203125" bestFit="1" customWidth="1"/>
    <col min="22" max="22" width="12.1640625" bestFit="1" customWidth="1"/>
    <col min="23" max="23" width="19.5" bestFit="1" customWidth="1"/>
    <col min="24" max="24" width="23.1640625" bestFit="1" customWidth="1"/>
    <col min="25" max="25" width="11.6640625" bestFit="1" customWidth="1"/>
    <col min="28" max="28" width="72.83203125" bestFit="1" customWidth="1"/>
    <col min="30" max="30" width="34.1640625" customWidth="1"/>
  </cols>
  <sheetData>
    <row r="1" spans="1:3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90</v>
      </c>
      <c r="Q1" s="1" t="s">
        <v>15</v>
      </c>
      <c r="R1" s="1" t="s">
        <v>16</v>
      </c>
      <c r="S1" s="1" t="s">
        <v>91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</row>
    <row r="2" spans="1:37" x14ac:dyDescent="0.2">
      <c r="A2" s="8" t="s">
        <v>50</v>
      </c>
      <c r="B2" t="s">
        <v>36</v>
      </c>
      <c r="C2">
        <v>44152747</v>
      </c>
      <c r="D2">
        <v>44183346</v>
      </c>
      <c r="E2">
        <v>30600</v>
      </c>
      <c r="F2" t="s">
        <v>37</v>
      </c>
      <c r="G2">
        <v>51135</v>
      </c>
      <c r="H2" t="s">
        <v>38</v>
      </c>
      <c r="I2">
        <v>32668323</v>
      </c>
      <c r="J2" t="s">
        <v>39</v>
      </c>
      <c r="K2" t="s">
        <v>40</v>
      </c>
      <c r="L2" t="s">
        <v>41</v>
      </c>
      <c r="M2" s="5">
        <v>0.56000000000000005</v>
      </c>
      <c r="N2" t="s">
        <v>42</v>
      </c>
      <c r="O2">
        <v>44152584</v>
      </c>
      <c r="P2" s="3">
        <f t="shared" ref="P2:P3" si="0">O2-O$5</f>
        <v>-83</v>
      </c>
      <c r="Q2">
        <v>44152633</v>
      </c>
      <c r="R2">
        <v>44152632</v>
      </c>
      <c r="S2" s="3">
        <f t="shared" ref="S2:S3" si="1">R2-R$5</f>
        <v>-83</v>
      </c>
      <c r="T2">
        <v>-0.77368211320407398</v>
      </c>
      <c r="U2">
        <v>-2.7517175085063302E-2</v>
      </c>
      <c r="V2">
        <v>0.15221501181976901</v>
      </c>
      <c r="W2">
        <v>0.54138802175134004</v>
      </c>
      <c r="X2" t="s">
        <v>43</v>
      </c>
      <c r="Y2" s="8" t="s">
        <v>51</v>
      </c>
      <c r="AB2" t="s">
        <v>71</v>
      </c>
      <c r="AC2" t="s">
        <v>72</v>
      </c>
      <c r="AD2" t="s">
        <v>73</v>
      </c>
      <c r="AH2" t="s">
        <v>45</v>
      </c>
      <c r="AI2" t="s">
        <v>46</v>
      </c>
      <c r="AJ2" t="s">
        <v>47</v>
      </c>
    </row>
    <row r="3" spans="1:37" x14ac:dyDescent="0.2">
      <c r="A3" s="8" t="s">
        <v>59</v>
      </c>
      <c r="B3" t="s">
        <v>36</v>
      </c>
      <c r="C3">
        <v>44152747</v>
      </c>
      <c r="D3">
        <v>44183346</v>
      </c>
      <c r="E3">
        <v>30600</v>
      </c>
      <c r="F3" t="s">
        <v>37</v>
      </c>
      <c r="G3">
        <v>51135</v>
      </c>
      <c r="H3" t="s">
        <v>38</v>
      </c>
      <c r="I3">
        <v>60744336</v>
      </c>
      <c r="J3">
        <v>35624478</v>
      </c>
      <c r="K3" t="s">
        <v>53</v>
      </c>
      <c r="L3" t="s">
        <v>41</v>
      </c>
      <c r="M3" s="5">
        <v>0.6</v>
      </c>
      <c r="N3" t="s">
        <v>42</v>
      </c>
      <c r="O3">
        <v>44152649</v>
      </c>
      <c r="P3" s="3">
        <f t="shared" si="0"/>
        <v>-18</v>
      </c>
      <c r="Q3">
        <v>44152698</v>
      </c>
      <c r="R3">
        <v>44152697</v>
      </c>
      <c r="S3" s="3">
        <f t="shared" si="1"/>
        <v>-18</v>
      </c>
      <c r="T3">
        <v>-0.13807521118034899</v>
      </c>
      <c r="U3">
        <v>-4.7942705979195799E-3</v>
      </c>
      <c r="V3">
        <v>0.155916454226393</v>
      </c>
      <c r="W3">
        <v>0.92356101620764797</v>
      </c>
      <c r="X3" t="s">
        <v>43</v>
      </c>
      <c r="Y3" s="8" t="s">
        <v>51</v>
      </c>
      <c r="AB3" t="s">
        <v>71</v>
      </c>
      <c r="AC3" t="s">
        <v>72</v>
      </c>
      <c r="AD3" t="s">
        <v>73</v>
      </c>
      <c r="AH3" t="s">
        <v>45</v>
      </c>
      <c r="AI3" t="s">
        <v>46</v>
      </c>
      <c r="AJ3" t="s">
        <v>47</v>
      </c>
    </row>
    <row r="4" spans="1:37" x14ac:dyDescent="0.2">
      <c r="A4" s="8" t="s">
        <v>57</v>
      </c>
      <c r="B4" t="s">
        <v>36</v>
      </c>
      <c r="C4">
        <v>44152747</v>
      </c>
      <c r="D4">
        <v>44183346</v>
      </c>
      <c r="E4">
        <v>30600</v>
      </c>
      <c r="F4" t="s">
        <v>37</v>
      </c>
      <c r="G4">
        <v>51135</v>
      </c>
      <c r="H4" t="s">
        <v>38</v>
      </c>
      <c r="I4">
        <v>61660364</v>
      </c>
      <c r="J4">
        <v>36631401</v>
      </c>
      <c r="K4" t="s">
        <v>58</v>
      </c>
      <c r="L4" t="s">
        <v>41</v>
      </c>
      <c r="M4" s="5">
        <v>0.6</v>
      </c>
      <c r="N4" t="s">
        <v>42</v>
      </c>
      <c r="O4">
        <v>44152662</v>
      </c>
      <c r="P4" s="3">
        <f>O4-O$5</f>
        <v>-5</v>
      </c>
      <c r="Q4">
        <v>44152711</v>
      </c>
      <c r="R4">
        <v>44152662</v>
      </c>
      <c r="S4" s="3">
        <f>R4-R$5</f>
        <v>-53</v>
      </c>
      <c r="T4">
        <v>-0.71355958280189002</v>
      </c>
      <c r="U4">
        <v>-1.42575774096718E-2</v>
      </c>
      <c r="V4">
        <v>0.27094633516081701</v>
      </c>
      <c r="W4">
        <v>0.58652992756845201</v>
      </c>
      <c r="X4" t="s">
        <v>43</v>
      </c>
      <c r="Y4" s="8" t="s">
        <v>51</v>
      </c>
      <c r="AB4" t="s">
        <v>71</v>
      </c>
      <c r="AC4" t="s">
        <v>72</v>
      </c>
      <c r="AD4" t="s">
        <v>73</v>
      </c>
      <c r="AH4" t="s">
        <v>45</v>
      </c>
      <c r="AI4" t="s">
        <v>46</v>
      </c>
      <c r="AJ4" t="s">
        <v>47</v>
      </c>
    </row>
    <row r="5" spans="1:37" s="2" customFormat="1" x14ac:dyDescent="0.2">
      <c r="A5" s="8" t="s">
        <v>62</v>
      </c>
      <c r="B5" s="2" t="s">
        <v>36</v>
      </c>
      <c r="C5" s="2">
        <v>44152747</v>
      </c>
      <c r="D5" s="2">
        <v>44183346</v>
      </c>
      <c r="E5" s="2">
        <v>30600</v>
      </c>
      <c r="F5" s="2" t="s">
        <v>37</v>
      </c>
      <c r="G5" s="2">
        <v>51135</v>
      </c>
      <c r="H5" s="2" t="s">
        <v>38</v>
      </c>
      <c r="I5" s="2">
        <v>26792327</v>
      </c>
      <c r="J5" s="2" t="s">
        <v>39</v>
      </c>
      <c r="K5" s="2" t="s">
        <v>40</v>
      </c>
      <c r="L5" s="2" t="s">
        <v>41</v>
      </c>
      <c r="M5" s="6">
        <v>0.57999999999999996</v>
      </c>
      <c r="N5" s="2" t="s">
        <v>42</v>
      </c>
      <c r="O5" s="2">
        <v>44152667</v>
      </c>
      <c r="P5" s="4">
        <v>0</v>
      </c>
      <c r="Q5" s="2">
        <v>44152716</v>
      </c>
      <c r="R5" s="2">
        <v>44152715</v>
      </c>
      <c r="S5" s="4">
        <v>0</v>
      </c>
      <c r="T5" s="2">
        <v>-2.5547405375616998</v>
      </c>
      <c r="U5" s="2">
        <v>-7.4286936274331195E-2</v>
      </c>
      <c r="V5" s="2">
        <v>0.18618004374493</v>
      </c>
      <c r="W5" s="2">
        <v>9.5728946222165996E-3</v>
      </c>
      <c r="X5" s="2" t="s">
        <v>43</v>
      </c>
      <c r="Y5" s="8" t="s">
        <v>51</v>
      </c>
      <c r="AB5" s="2" t="s">
        <v>71</v>
      </c>
      <c r="AC5" s="2" t="s">
        <v>72</v>
      </c>
      <c r="AD5" s="2" t="s">
        <v>73</v>
      </c>
      <c r="AH5" s="2" t="s">
        <v>45</v>
      </c>
      <c r="AI5" s="2" t="s">
        <v>46</v>
      </c>
      <c r="AJ5" s="2" t="s">
        <v>47</v>
      </c>
    </row>
    <row r="6" spans="1:37" x14ac:dyDescent="0.2">
      <c r="A6" s="8" t="s">
        <v>60</v>
      </c>
      <c r="B6" t="s">
        <v>36</v>
      </c>
      <c r="C6">
        <v>44152747</v>
      </c>
      <c r="D6">
        <v>44183346</v>
      </c>
      <c r="E6">
        <v>30600</v>
      </c>
      <c r="F6" t="s">
        <v>37</v>
      </c>
      <c r="G6">
        <v>51135</v>
      </c>
      <c r="H6" t="s">
        <v>38</v>
      </c>
      <c r="I6">
        <v>40747385</v>
      </c>
      <c r="J6">
        <v>11750339</v>
      </c>
      <c r="K6" t="s">
        <v>53</v>
      </c>
      <c r="L6" t="s">
        <v>41</v>
      </c>
      <c r="M6" s="5">
        <v>0.66</v>
      </c>
      <c r="N6" t="s">
        <v>42</v>
      </c>
      <c r="O6">
        <v>44152759</v>
      </c>
      <c r="P6" s="3">
        <f>O6-O$5</f>
        <v>92</v>
      </c>
      <c r="Q6">
        <v>44152808</v>
      </c>
      <c r="R6">
        <v>44152759</v>
      </c>
      <c r="S6" s="3">
        <f>R6-R$5</f>
        <v>44</v>
      </c>
      <c r="T6">
        <v>-0.67924246695729296</v>
      </c>
      <c r="U6">
        <v>-2.13692166702136E-2</v>
      </c>
      <c r="V6">
        <v>0.17208182547356099</v>
      </c>
      <c r="W6">
        <v>0.61305472032144503</v>
      </c>
      <c r="X6" t="s">
        <v>43</v>
      </c>
      <c r="Y6" s="8" t="s">
        <v>51</v>
      </c>
      <c r="AB6" t="s">
        <v>80</v>
      </c>
      <c r="AC6" t="s">
        <v>81</v>
      </c>
      <c r="AD6" t="s">
        <v>82</v>
      </c>
      <c r="AE6" t="s">
        <v>54</v>
      </c>
      <c r="AH6" t="s">
        <v>45</v>
      </c>
      <c r="AI6" t="s">
        <v>46</v>
      </c>
      <c r="AJ6" t="s">
        <v>47</v>
      </c>
    </row>
    <row r="7" spans="1:37" x14ac:dyDescent="0.2">
      <c r="A7" s="8" t="s">
        <v>52</v>
      </c>
      <c r="B7" t="s">
        <v>36</v>
      </c>
      <c r="C7">
        <v>44152747</v>
      </c>
      <c r="D7">
        <v>44183346</v>
      </c>
      <c r="E7">
        <v>30600</v>
      </c>
      <c r="F7" t="s">
        <v>37</v>
      </c>
      <c r="G7">
        <v>51135</v>
      </c>
      <c r="H7" t="s">
        <v>38</v>
      </c>
      <c r="I7">
        <v>71787326</v>
      </c>
      <c r="J7">
        <v>54686403</v>
      </c>
      <c r="K7" t="s">
        <v>53</v>
      </c>
      <c r="L7" t="s">
        <v>41</v>
      </c>
      <c r="M7" s="5">
        <v>0.66</v>
      </c>
      <c r="N7" t="s">
        <v>42</v>
      </c>
      <c r="O7">
        <v>44152762</v>
      </c>
      <c r="P7" s="3">
        <f t="shared" ref="P7:P15" si="2">O7-O$5</f>
        <v>95</v>
      </c>
      <c r="Q7">
        <v>44152811</v>
      </c>
      <c r="R7">
        <v>44152762</v>
      </c>
      <c r="S7" s="3">
        <f t="shared" ref="S7:S15" si="3">R7-R$5</f>
        <v>47</v>
      </c>
      <c r="T7">
        <v>-1.20007163527974</v>
      </c>
      <c r="U7">
        <v>-3.8062356973015403E-2</v>
      </c>
      <c r="V7">
        <v>0.17069086109307299</v>
      </c>
      <c r="W7">
        <v>0.27802218865870698</v>
      </c>
      <c r="X7" t="s">
        <v>43</v>
      </c>
      <c r="Y7" s="8" t="s">
        <v>51</v>
      </c>
      <c r="AB7" t="s">
        <v>74</v>
      </c>
      <c r="AC7" t="s">
        <v>75</v>
      </c>
      <c r="AD7" t="s">
        <v>76</v>
      </c>
      <c r="AE7" t="s">
        <v>54</v>
      </c>
      <c r="AH7" t="s">
        <v>45</v>
      </c>
      <c r="AI7" t="s">
        <v>46</v>
      </c>
      <c r="AJ7" t="s">
        <v>47</v>
      </c>
    </row>
    <row r="8" spans="1:37" x14ac:dyDescent="0.2">
      <c r="A8" s="8" t="s">
        <v>66</v>
      </c>
      <c r="B8" t="s">
        <v>36</v>
      </c>
      <c r="C8">
        <v>44152747</v>
      </c>
      <c r="D8">
        <v>44183346</v>
      </c>
      <c r="E8">
        <v>30600</v>
      </c>
      <c r="F8" t="s">
        <v>37</v>
      </c>
      <c r="G8">
        <v>51135</v>
      </c>
      <c r="H8" t="s">
        <v>38</v>
      </c>
      <c r="I8">
        <v>54605478</v>
      </c>
      <c r="J8">
        <v>11760392</v>
      </c>
      <c r="K8" t="s">
        <v>58</v>
      </c>
      <c r="L8" t="s">
        <v>41</v>
      </c>
      <c r="M8" s="5">
        <v>0.64</v>
      </c>
      <c r="N8" t="s">
        <v>42</v>
      </c>
      <c r="O8">
        <v>44152807</v>
      </c>
      <c r="P8" s="3">
        <f t="shared" si="2"/>
        <v>140</v>
      </c>
      <c r="Q8">
        <v>44152856</v>
      </c>
      <c r="R8">
        <v>44152807</v>
      </c>
      <c r="S8" s="3">
        <f t="shared" si="3"/>
        <v>92</v>
      </c>
      <c r="T8">
        <v>0.75681633098144796</v>
      </c>
      <c r="U8">
        <v>1.6945522177152401E-2</v>
      </c>
      <c r="V8">
        <v>0.241787761841152</v>
      </c>
      <c r="W8">
        <v>0.27532355238620898</v>
      </c>
      <c r="X8" t="s">
        <v>43</v>
      </c>
      <c r="Y8" s="8" t="s">
        <v>51</v>
      </c>
      <c r="AB8" t="s">
        <v>87</v>
      </c>
      <c r="AC8" t="s">
        <v>88</v>
      </c>
      <c r="AD8" t="s">
        <v>89</v>
      </c>
      <c r="AH8" t="s">
        <v>45</v>
      </c>
      <c r="AI8" t="s">
        <v>46</v>
      </c>
      <c r="AJ8" t="s">
        <v>47</v>
      </c>
    </row>
    <row r="9" spans="1:37" x14ac:dyDescent="0.2">
      <c r="A9" s="9" t="s">
        <v>48</v>
      </c>
      <c r="B9" t="s">
        <v>36</v>
      </c>
      <c r="C9">
        <v>44152747</v>
      </c>
      <c r="D9">
        <v>44183346</v>
      </c>
      <c r="E9">
        <v>30600</v>
      </c>
      <c r="F9" t="s">
        <v>37</v>
      </c>
      <c r="G9">
        <v>51135</v>
      </c>
      <c r="H9" t="s">
        <v>38</v>
      </c>
      <c r="I9">
        <v>28759376</v>
      </c>
      <c r="J9" t="s">
        <v>39</v>
      </c>
      <c r="K9" t="s">
        <v>40</v>
      </c>
      <c r="L9" t="s">
        <v>49</v>
      </c>
      <c r="M9" s="5">
        <v>0.6</v>
      </c>
      <c r="N9" t="s">
        <v>42</v>
      </c>
      <c r="O9">
        <v>44152892</v>
      </c>
      <c r="P9" s="3">
        <f t="shared" si="2"/>
        <v>225</v>
      </c>
      <c r="Q9">
        <v>44152941</v>
      </c>
      <c r="R9">
        <v>44152940</v>
      </c>
      <c r="S9" s="3">
        <f t="shared" si="3"/>
        <v>225</v>
      </c>
      <c r="T9">
        <v>-0.95576963816328697</v>
      </c>
      <c r="U9">
        <v>-2.3830318440375399E-2</v>
      </c>
      <c r="V9">
        <v>0.21713116414030501</v>
      </c>
      <c r="W9">
        <v>0.416126704050092</v>
      </c>
      <c r="X9" t="s">
        <v>43</v>
      </c>
      <c r="Y9" s="9" t="s">
        <v>44</v>
      </c>
      <c r="AA9" t="b">
        <v>1</v>
      </c>
      <c r="AB9" t="s">
        <v>68</v>
      </c>
      <c r="AC9" t="s">
        <v>69</v>
      </c>
      <c r="AD9" t="s">
        <v>70</v>
      </c>
      <c r="AH9" t="s">
        <v>45</v>
      </c>
      <c r="AI9" t="s">
        <v>46</v>
      </c>
      <c r="AJ9" t="s">
        <v>47</v>
      </c>
    </row>
    <row r="10" spans="1:37" x14ac:dyDescent="0.2">
      <c r="A10" s="9" t="s">
        <v>35</v>
      </c>
      <c r="B10" t="s">
        <v>36</v>
      </c>
      <c r="C10">
        <v>44152747</v>
      </c>
      <c r="D10">
        <v>44183346</v>
      </c>
      <c r="E10">
        <v>30600</v>
      </c>
      <c r="F10" t="s">
        <v>37</v>
      </c>
      <c r="G10">
        <v>51135</v>
      </c>
      <c r="H10" t="s">
        <v>38</v>
      </c>
      <c r="I10">
        <v>28749479</v>
      </c>
      <c r="J10" t="s">
        <v>39</v>
      </c>
      <c r="K10" t="s">
        <v>40</v>
      </c>
      <c r="L10" t="s">
        <v>41</v>
      </c>
      <c r="M10" s="5">
        <v>0.66</v>
      </c>
      <c r="N10" t="s">
        <v>42</v>
      </c>
      <c r="O10">
        <v>44153169</v>
      </c>
      <c r="P10" s="3">
        <f t="shared" si="2"/>
        <v>502</v>
      </c>
      <c r="Q10">
        <v>44153218</v>
      </c>
      <c r="R10">
        <v>44153217</v>
      </c>
      <c r="S10" s="3">
        <f t="shared" si="3"/>
        <v>502</v>
      </c>
      <c r="T10">
        <v>-0.54079730932827397</v>
      </c>
      <c r="U10">
        <v>-2.1631530398548499E-2</v>
      </c>
      <c r="V10">
        <v>0.135346195443377</v>
      </c>
      <c r="W10">
        <v>0.72499181113144895</v>
      </c>
      <c r="X10" t="s">
        <v>43</v>
      </c>
      <c r="Y10" s="9" t="s">
        <v>44</v>
      </c>
      <c r="AB10" t="s">
        <v>68</v>
      </c>
      <c r="AC10" t="s">
        <v>69</v>
      </c>
      <c r="AD10" t="s">
        <v>70</v>
      </c>
      <c r="AH10" t="s">
        <v>45</v>
      </c>
      <c r="AI10" t="s">
        <v>46</v>
      </c>
      <c r="AJ10" t="s">
        <v>47</v>
      </c>
    </row>
    <row r="11" spans="1:37" x14ac:dyDescent="0.2">
      <c r="A11" s="9" t="s">
        <v>65</v>
      </c>
      <c r="B11" t="s">
        <v>36</v>
      </c>
      <c r="C11">
        <v>44152747</v>
      </c>
      <c r="D11">
        <v>44183346</v>
      </c>
      <c r="E11">
        <v>30600</v>
      </c>
      <c r="F11" t="s">
        <v>37</v>
      </c>
      <c r="G11">
        <v>51135</v>
      </c>
      <c r="H11" t="s">
        <v>38</v>
      </c>
      <c r="I11">
        <v>70707380</v>
      </c>
      <c r="J11" t="s">
        <v>39</v>
      </c>
      <c r="K11" t="s">
        <v>40</v>
      </c>
      <c r="L11" t="s">
        <v>41</v>
      </c>
      <c r="M11" s="5">
        <v>0.54</v>
      </c>
      <c r="N11" t="s">
        <v>42</v>
      </c>
      <c r="O11">
        <v>44153746</v>
      </c>
      <c r="P11" s="3">
        <f t="shared" si="2"/>
        <v>1079</v>
      </c>
      <c r="Q11">
        <v>44153795</v>
      </c>
      <c r="R11">
        <v>44153746</v>
      </c>
      <c r="S11" s="3">
        <f t="shared" si="3"/>
        <v>1031</v>
      </c>
      <c r="T11">
        <v>-0.117225878603419</v>
      </c>
      <c r="U11">
        <v>-2.3673144688889898E-3</v>
      </c>
      <c r="V11">
        <v>0.26808117623517802</v>
      </c>
      <c r="W11">
        <v>0.90517295182965496</v>
      </c>
      <c r="X11" t="s">
        <v>43</v>
      </c>
      <c r="Y11" s="9" t="s">
        <v>44</v>
      </c>
      <c r="AB11" t="s">
        <v>68</v>
      </c>
      <c r="AC11" t="s">
        <v>69</v>
      </c>
      <c r="AD11" t="s">
        <v>70</v>
      </c>
      <c r="AI11" t="s">
        <v>46</v>
      </c>
      <c r="AJ11" t="s">
        <v>47</v>
      </c>
    </row>
    <row r="12" spans="1:37" x14ac:dyDescent="0.2">
      <c r="A12" s="9" t="s">
        <v>67</v>
      </c>
      <c r="B12" t="s">
        <v>36</v>
      </c>
      <c r="C12">
        <v>44152747</v>
      </c>
      <c r="D12">
        <v>44183346</v>
      </c>
      <c r="E12">
        <v>30600</v>
      </c>
      <c r="F12" t="s">
        <v>37</v>
      </c>
      <c r="G12">
        <v>51135</v>
      </c>
      <c r="H12" t="s">
        <v>38</v>
      </c>
      <c r="I12">
        <v>73647465</v>
      </c>
      <c r="J12" t="s">
        <v>39</v>
      </c>
      <c r="K12" t="s">
        <v>40</v>
      </c>
      <c r="L12" t="s">
        <v>49</v>
      </c>
      <c r="M12" s="5">
        <v>0.46</v>
      </c>
      <c r="N12" t="s">
        <v>42</v>
      </c>
      <c r="O12">
        <v>44153805</v>
      </c>
      <c r="P12" s="3">
        <f t="shared" si="2"/>
        <v>1138</v>
      </c>
      <c r="Q12">
        <v>44153854</v>
      </c>
      <c r="R12">
        <v>44153853</v>
      </c>
      <c r="S12" s="3">
        <f t="shared" si="3"/>
        <v>1138</v>
      </c>
      <c r="T12">
        <v>0.89095388433032496</v>
      </c>
      <c r="U12">
        <v>2.7062111550639201E-2</v>
      </c>
      <c r="V12">
        <v>0.17823472570162499</v>
      </c>
      <c r="W12">
        <v>0.214968629013888</v>
      </c>
      <c r="X12" t="s">
        <v>43</v>
      </c>
      <c r="Y12" s="9" t="s">
        <v>44</v>
      </c>
      <c r="AA12" t="b">
        <v>1</v>
      </c>
      <c r="AB12" t="s">
        <v>68</v>
      </c>
      <c r="AC12" t="s">
        <v>69</v>
      </c>
      <c r="AD12" t="s">
        <v>70</v>
      </c>
    </row>
    <row r="13" spans="1:37" x14ac:dyDescent="0.2">
      <c r="A13" s="10" t="s">
        <v>63</v>
      </c>
      <c r="B13" t="s">
        <v>36</v>
      </c>
      <c r="C13">
        <v>44152747</v>
      </c>
      <c r="D13">
        <v>44183346</v>
      </c>
      <c r="E13">
        <v>30600</v>
      </c>
      <c r="F13" t="s">
        <v>37</v>
      </c>
      <c r="G13">
        <v>51135</v>
      </c>
      <c r="H13" t="s">
        <v>38</v>
      </c>
      <c r="I13">
        <v>11647444</v>
      </c>
      <c r="J13" t="s">
        <v>39</v>
      </c>
      <c r="K13" t="s">
        <v>40</v>
      </c>
      <c r="L13" t="s">
        <v>41</v>
      </c>
      <c r="M13" s="5">
        <v>0.54</v>
      </c>
      <c r="N13" t="s">
        <v>42</v>
      </c>
      <c r="O13">
        <v>44156386</v>
      </c>
      <c r="P13" s="3">
        <f t="shared" si="2"/>
        <v>3719</v>
      </c>
      <c r="Q13">
        <v>44156435</v>
      </c>
      <c r="R13">
        <v>44156386</v>
      </c>
      <c r="S13" s="3">
        <f t="shared" si="3"/>
        <v>3671</v>
      </c>
      <c r="T13">
        <v>0.54700798894473002</v>
      </c>
      <c r="U13">
        <v>1.2744665313505901E-2</v>
      </c>
      <c r="V13">
        <v>0.23236141396147</v>
      </c>
      <c r="W13">
        <v>0.391101760212959</v>
      </c>
      <c r="X13" t="s">
        <v>43</v>
      </c>
      <c r="Y13" s="10" t="s">
        <v>64</v>
      </c>
      <c r="AB13" t="s">
        <v>77</v>
      </c>
      <c r="AC13" t="s">
        <v>85</v>
      </c>
      <c r="AD13" t="s">
        <v>86</v>
      </c>
    </row>
    <row r="14" spans="1:37" x14ac:dyDescent="0.2">
      <c r="A14" s="11" t="s">
        <v>55</v>
      </c>
      <c r="B14" t="s">
        <v>36</v>
      </c>
      <c r="C14">
        <v>44152747</v>
      </c>
      <c r="D14">
        <v>44183346</v>
      </c>
      <c r="E14">
        <v>30600</v>
      </c>
      <c r="F14" t="s">
        <v>37</v>
      </c>
      <c r="G14">
        <v>51135</v>
      </c>
      <c r="H14" t="s">
        <v>38</v>
      </c>
      <c r="I14">
        <v>42649335</v>
      </c>
      <c r="J14" t="s">
        <v>39</v>
      </c>
      <c r="K14" t="s">
        <v>40</v>
      </c>
      <c r="L14" t="s">
        <v>41</v>
      </c>
      <c r="M14" s="5">
        <v>0.46</v>
      </c>
      <c r="N14" t="s">
        <v>42</v>
      </c>
      <c r="O14">
        <v>44173883</v>
      </c>
      <c r="P14" s="3">
        <f t="shared" si="2"/>
        <v>21216</v>
      </c>
      <c r="Q14">
        <v>44173932</v>
      </c>
      <c r="R14">
        <v>44173883</v>
      </c>
      <c r="S14" s="3">
        <f t="shared" si="3"/>
        <v>21168</v>
      </c>
      <c r="T14">
        <v>0.21306769315583199</v>
      </c>
      <c r="U14">
        <v>6.1699351993467896E-3</v>
      </c>
      <c r="V14">
        <v>0.18695443730526601</v>
      </c>
      <c r="W14">
        <v>0.626720496283104</v>
      </c>
      <c r="Y14" s="11" t="s">
        <v>56</v>
      </c>
      <c r="AB14" t="s">
        <v>77</v>
      </c>
      <c r="AC14" t="s">
        <v>78</v>
      </c>
      <c r="AD14" t="s">
        <v>79</v>
      </c>
    </row>
    <row r="15" spans="1:37" x14ac:dyDescent="0.2">
      <c r="A15" s="11" t="s">
        <v>61</v>
      </c>
      <c r="B15" t="s">
        <v>36</v>
      </c>
      <c r="C15">
        <v>44152747</v>
      </c>
      <c r="D15">
        <v>44183346</v>
      </c>
      <c r="E15">
        <v>30600</v>
      </c>
      <c r="F15" t="s">
        <v>37</v>
      </c>
      <c r="G15">
        <v>51135</v>
      </c>
      <c r="H15" t="s">
        <v>38</v>
      </c>
      <c r="I15">
        <v>35695411</v>
      </c>
      <c r="J15" t="s">
        <v>39</v>
      </c>
      <c r="K15" t="s">
        <v>40</v>
      </c>
      <c r="L15" t="s">
        <v>41</v>
      </c>
      <c r="M15" s="5">
        <v>0.54</v>
      </c>
      <c r="N15" t="s">
        <v>42</v>
      </c>
      <c r="O15">
        <v>44182188</v>
      </c>
      <c r="P15" s="3">
        <f t="shared" si="2"/>
        <v>29521</v>
      </c>
      <c r="Q15">
        <v>44182237</v>
      </c>
      <c r="R15">
        <v>44182236</v>
      </c>
      <c r="S15" s="3">
        <f t="shared" si="3"/>
        <v>29521</v>
      </c>
      <c r="T15">
        <v>-0.28625581392135402</v>
      </c>
      <c r="U15">
        <v>-9.0639838747407202E-3</v>
      </c>
      <c r="V15">
        <v>0.17097553376706301</v>
      </c>
      <c r="W15">
        <v>0.94515092873736495</v>
      </c>
      <c r="Y15" s="11" t="s">
        <v>56</v>
      </c>
      <c r="AB15" t="s">
        <v>77</v>
      </c>
      <c r="AC15" t="s">
        <v>83</v>
      </c>
      <c r="AD15" t="s">
        <v>84</v>
      </c>
    </row>
    <row r="31" spans="22:22" x14ac:dyDescent="0.2">
      <c r="V31" s="24"/>
    </row>
  </sheetData>
  <autoFilter ref="A1:AJ15" xr:uid="{9AFD3515-7A63-C040-9B31-4FD2A9169155}">
    <sortState xmlns:xlrd2="http://schemas.microsoft.com/office/spreadsheetml/2017/richdata2" ref="A2:AJ15">
      <sortCondition ref="W1:W15"/>
    </sortState>
  </autoFilter>
  <sortState xmlns:xlrd2="http://schemas.microsoft.com/office/spreadsheetml/2017/richdata2" ref="A2:AK15">
    <sortCondition ref="O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47057-B47C-6F4E-9CB8-B1029712EC1D}">
  <dimension ref="A1:W4"/>
  <sheetViews>
    <sheetView workbookViewId="0">
      <selection activeCell="J9" sqref="J9"/>
    </sheetView>
  </sheetViews>
  <sheetFormatPr baseColWidth="10" defaultRowHeight="16" x14ac:dyDescent="0.2"/>
  <sheetData>
    <row r="1" spans="1:23" x14ac:dyDescent="0.2">
      <c r="A1" t="s">
        <v>121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</row>
    <row r="2" spans="1:23" x14ac:dyDescent="0.2">
      <c r="A2">
        <v>1</v>
      </c>
      <c r="B2" t="s">
        <v>114</v>
      </c>
      <c r="C2" t="s">
        <v>114</v>
      </c>
      <c r="D2">
        <v>9</v>
      </c>
      <c r="E2">
        <v>22098619</v>
      </c>
      <c r="F2" t="s">
        <v>115</v>
      </c>
      <c r="G2" t="s">
        <v>116</v>
      </c>
      <c r="H2">
        <v>1</v>
      </c>
      <c r="I2">
        <v>1</v>
      </c>
      <c r="J2">
        <v>1</v>
      </c>
      <c r="K2">
        <v>369</v>
      </c>
      <c r="L2">
        <v>805</v>
      </c>
      <c r="M2">
        <v>352</v>
      </c>
      <c r="N2">
        <v>0</v>
      </c>
      <c r="O2">
        <v>369</v>
      </c>
      <c r="P2">
        <v>805</v>
      </c>
      <c r="Q2">
        <v>352</v>
      </c>
      <c r="R2">
        <v>0</v>
      </c>
      <c r="S2">
        <v>1526</v>
      </c>
      <c r="T2">
        <v>0.49442999999999998</v>
      </c>
      <c r="U2">
        <v>0</v>
      </c>
      <c r="V2">
        <v>3.5724800000000001E-2</v>
      </c>
      <c r="W2" t="s">
        <v>39</v>
      </c>
    </row>
    <row r="3" spans="1:23" x14ac:dyDescent="0.2">
      <c r="A3">
        <v>2</v>
      </c>
      <c r="B3" t="s">
        <v>117</v>
      </c>
      <c r="C3" t="s">
        <v>118</v>
      </c>
      <c r="D3">
        <v>9</v>
      </c>
      <c r="E3">
        <v>22124477</v>
      </c>
      <c r="F3" t="s">
        <v>115</v>
      </c>
      <c r="G3" t="s">
        <v>116</v>
      </c>
      <c r="H3">
        <v>2</v>
      </c>
      <c r="I3">
        <v>0.99617900000000004</v>
      </c>
      <c r="J3">
        <v>0.99467399999999995</v>
      </c>
      <c r="K3">
        <v>382.726</v>
      </c>
      <c r="L3">
        <v>808.64300000000003</v>
      </c>
      <c r="M3">
        <v>334.62799999999999</v>
      </c>
      <c r="N3">
        <v>3.0267800000000002E-3</v>
      </c>
      <c r="O3">
        <v>382.726</v>
      </c>
      <c r="P3">
        <v>808.64300000000003</v>
      </c>
      <c r="Q3">
        <v>334.62799999999999</v>
      </c>
      <c r="R3">
        <v>3.0267800000000002E-3</v>
      </c>
      <c r="S3">
        <v>1526</v>
      </c>
      <c r="T3">
        <v>0.48424</v>
      </c>
      <c r="U3" s="7">
        <v>9.9173699999999993E-7</v>
      </c>
      <c r="V3">
        <v>1.8313400000000001E-2</v>
      </c>
      <c r="W3" t="s">
        <v>39</v>
      </c>
    </row>
    <row r="4" spans="1:23" x14ac:dyDescent="0.2">
      <c r="A4" s="2">
        <v>2</v>
      </c>
      <c r="B4" s="2" t="s">
        <v>119</v>
      </c>
      <c r="C4" s="2" t="s">
        <v>119</v>
      </c>
      <c r="D4" s="2">
        <v>9</v>
      </c>
      <c r="E4" s="2">
        <v>22125503</v>
      </c>
      <c r="F4" s="2" t="s">
        <v>116</v>
      </c>
      <c r="G4" s="8" t="s">
        <v>120</v>
      </c>
      <c r="H4" s="2">
        <v>3</v>
      </c>
      <c r="I4" s="2">
        <v>1</v>
      </c>
      <c r="J4" s="2">
        <v>1</v>
      </c>
      <c r="K4" s="2">
        <v>384</v>
      </c>
      <c r="L4" s="2">
        <v>811</v>
      </c>
      <c r="M4" s="2">
        <v>331</v>
      </c>
      <c r="N4" s="2">
        <v>0</v>
      </c>
      <c r="O4" s="2">
        <v>384</v>
      </c>
      <c r="P4" s="2">
        <v>811</v>
      </c>
      <c r="Q4" s="2">
        <v>331</v>
      </c>
      <c r="R4" s="2">
        <v>0</v>
      </c>
      <c r="S4" s="2">
        <v>1526</v>
      </c>
      <c r="T4" s="2">
        <v>0.48263400000000001</v>
      </c>
      <c r="U4" s="2">
        <v>0</v>
      </c>
      <c r="V4" s="2">
        <v>1.3846799999999999E-2</v>
      </c>
      <c r="W4" s="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SupTab1_Paper</vt:lpstr>
      <vt:lpstr>Methylation</vt:lpstr>
      <vt:lpstr>SNP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W. van der Laan</dc:creator>
  <cp:lastModifiedBy>Sander W. van der Laan</cp:lastModifiedBy>
  <dcterms:created xsi:type="dcterms:W3CDTF">2018-02-19T23:46:52Z</dcterms:created>
  <dcterms:modified xsi:type="dcterms:W3CDTF">2021-05-06T22:52:48Z</dcterms:modified>
</cp:coreProperties>
</file>